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 activeTab="1"/>
  </bookViews>
  <sheets>
    <sheet name="Summary" sheetId="13" r:id="rId1"/>
    <sheet name="October" sheetId="14" r:id="rId2"/>
  </sheets>
  <calcPr calcId="124519" concurrentCalc="0"/>
</workbook>
</file>

<file path=xl/calcChain.xml><?xml version="1.0" encoding="utf-8"?>
<calcChain xmlns="http://schemas.openxmlformats.org/spreadsheetml/2006/main">
  <c r="I89" i="13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K82"/>
  <c r="J82"/>
  <c r="I8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2"/>
  <c r="G82"/>
  <c r="F82"/>
  <c r="I81"/>
  <c r="J81"/>
  <c r="K81"/>
  <c r="H81"/>
  <c r="I77" i="14"/>
  <c r="J77"/>
  <c r="K77"/>
  <c r="H77"/>
  <c r="I76"/>
  <c r="J76"/>
  <c r="K76"/>
  <c r="H76"/>
  <c r="I75"/>
  <c r="J75"/>
  <c r="K75"/>
  <c r="H75"/>
  <c r="I74"/>
  <c r="J74"/>
  <c r="K74"/>
  <c r="H74"/>
  <c r="I73"/>
  <c r="J73"/>
  <c r="K73"/>
  <c r="H73"/>
  <c r="I72"/>
  <c r="J72"/>
  <c r="K72"/>
  <c r="H72"/>
  <c r="I71"/>
  <c r="J71"/>
  <c r="K71"/>
  <c r="H71"/>
  <c r="I70"/>
  <c r="J70"/>
  <c r="K70"/>
  <c r="H70"/>
  <c r="I69"/>
  <c r="J69"/>
  <c r="K69"/>
  <c r="H69"/>
  <c r="I68"/>
  <c r="J68"/>
  <c r="K68"/>
  <c r="H68"/>
  <c r="I67"/>
  <c r="J67"/>
  <c r="K67"/>
  <c r="H67"/>
  <c r="I66"/>
  <c r="J66"/>
  <c r="K66"/>
  <c r="H66"/>
  <c r="I65"/>
  <c r="J65"/>
  <c r="K65"/>
  <c r="H65"/>
  <c r="I62"/>
  <c r="J62"/>
  <c r="K62"/>
  <c r="H62"/>
  <c r="I61"/>
  <c r="J61"/>
  <c r="K61"/>
  <c r="H61"/>
  <c r="I60"/>
  <c r="J60"/>
  <c r="K60"/>
  <c r="H60"/>
  <c r="I59"/>
  <c r="J59"/>
  <c r="K59"/>
  <c r="H59"/>
  <c r="I58"/>
  <c r="J58"/>
  <c r="K58"/>
  <c r="H58"/>
  <c r="I57"/>
  <c r="J57"/>
  <c r="K57"/>
  <c r="H57"/>
  <c r="I56"/>
  <c r="J56"/>
  <c r="K56"/>
  <c r="H56"/>
  <c r="I55"/>
  <c r="J55"/>
  <c r="K55"/>
  <c r="H55"/>
  <c r="I54"/>
  <c r="J54"/>
  <c r="K54"/>
  <c r="H54"/>
  <c r="I53"/>
  <c r="J53"/>
  <c r="K53"/>
  <c r="H53"/>
  <c r="J80"/>
  <c r="I80"/>
  <c r="H80"/>
  <c r="J79"/>
  <c r="I79"/>
  <c r="H79"/>
  <c r="J78"/>
  <c r="I78"/>
  <c r="H78"/>
  <c r="K78" l="1"/>
  <c r="K80"/>
  <c r="K79"/>
  <c r="J52"/>
  <c r="I52"/>
  <c r="H52"/>
  <c r="J51"/>
  <c r="I51"/>
  <c r="H51"/>
  <c r="J50"/>
  <c r="I50"/>
  <c r="H50"/>
  <c r="J49"/>
  <c r="I49"/>
  <c r="H49"/>
  <c r="J48"/>
  <c r="I48"/>
  <c r="H48"/>
  <c r="J64"/>
  <c r="I64"/>
  <c r="H64"/>
  <c r="J63"/>
  <c r="I63"/>
  <c r="H63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I25"/>
  <c r="H22"/>
  <c r="I89"/>
  <c r="G82"/>
  <c r="J81"/>
  <c r="I81"/>
  <c r="H81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82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49" l="1"/>
  <c r="K51"/>
  <c r="K48"/>
  <c r="K50"/>
  <c r="K52"/>
  <c r="K25"/>
  <c r="K43"/>
  <c r="K42"/>
  <c r="K44"/>
  <c r="K46"/>
  <c r="K63"/>
  <c r="K64"/>
  <c r="K47"/>
  <c r="K45"/>
  <c r="K41"/>
  <c r="K40"/>
  <c r="K39"/>
  <c r="K12"/>
  <c r="K14"/>
  <c r="K16"/>
  <c r="K20"/>
  <c r="K24"/>
  <c r="K27"/>
  <c r="K31"/>
  <c r="K35"/>
  <c r="K36"/>
  <c r="K37"/>
  <c r="K81"/>
  <c r="K32"/>
  <c r="K38"/>
  <c r="K34"/>
  <c r="K18"/>
  <c r="K10"/>
  <c r="K8"/>
  <c r="I82"/>
  <c r="K7"/>
  <c r="K9"/>
  <c r="K11"/>
  <c r="K13"/>
  <c r="K15"/>
  <c r="K17"/>
  <c r="K19"/>
  <c r="K21"/>
  <c r="K22"/>
  <c r="K23"/>
  <c r="K26"/>
  <c r="K28"/>
  <c r="K6"/>
  <c r="K29"/>
  <c r="H82"/>
  <c r="J82"/>
  <c r="K33"/>
  <c r="K30"/>
  <c r="K82" l="1"/>
</calcChain>
</file>

<file path=xl/sharedStrings.xml><?xml version="1.0" encoding="utf-8"?>
<sst xmlns="http://schemas.openxmlformats.org/spreadsheetml/2006/main" count="468" uniqueCount="87">
  <si>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</si>
  <si>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</si>
  <si>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</si>
  <si>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</si>
  <si>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</si>
  <si>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</si>
  <si>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</si>
  <si>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</si>
  <si>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</si>
  <si>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</si>
  <si>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</si>
  <si>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</si>
  <si>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</si>
  <si>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</si>
  <si>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</si>
  <si>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</si>
  <si>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</si>
  <si>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</si>
  <si>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</si>
  <si>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</si>
  <si>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</si>
  <si>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</si>
  <si>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</si>
  <si>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</si>
  <si>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</si>
  <si>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</si>
  <si>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</si>
  <si>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</si>
  <si>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</si>
  <si>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</si>
  <si>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</si>
  <si>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</si>
  <si>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</si>
  <si>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</si>
  <si>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</si>
  <si>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</si>
  <si>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</si>
  <si>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</si>
  <si>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</si>
  <si>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</si>
  <si>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</si>
  <si>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</si>
  <si>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</si>
  <si>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</si>
  <si>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PAPEROUS ENTERPRISES</t>
  </si>
  <si>
    <t>227-573-178-000</t>
  </si>
  <si>
    <t>DISTRICT 11 CALOOCAN CITY</t>
  </si>
  <si>
    <t>MAMBUGAN ANTIPOLO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</si>
  <si>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</si>
  <si>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</si>
  <si>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</si>
  <si>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</si>
  <si>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</si>
  <si>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</si>
  <si>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</si>
  <si>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</si>
  <si>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</si>
  <si>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</si>
  <si>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</si>
  <si>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</si>
  <si>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</si>
  <si>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VIC &amp; BABY VEGETABLE DEALER</t>
  </si>
  <si>
    <t>212-868-741-000</t>
  </si>
  <si>
    <t>1628 CAMINO DELA FE GUADALUPE NUEVO MAKATI CITY</t>
  </si>
  <si>
    <t>TUNASAN MUNTINLUPA CITY</t>
  </si>
  <si>
    <t>EQUILIBRIUM INTERTRADE CORPORATION</t>
  </si>
  <si>
    <t>225-570-714-000</t>
  </si>
  <si>
    <t>166-445-524-000</t>
  </si>
  <si>
    <t>HARRY'S LIQUOR MART</t>
  </si>
  <si>
    <t>101-703-221-000</t>
  </si>
  <si>
    <t>GIL PUYAT AVE., PASAY CIY</t>
  </si>
  <si>
    <t>DIMAZ DISTRIBUTION ENTERPRISE</t>
  </si>
  <si>
    <t>104-194-467-001</t>
  </si>
  <si>
    <t>SAN ROQUE MURPHY QUEZON CITY</t>
  </si>
  <si>
    <t>PHOENIX ROYAL TRADING CO., INC</t>
  </si>
  <si>
    <t>216-218-224-000</t>
  </si>
  <si>
    <t>SAN ANDRES CAINTA RIZAL</t>
  </si>
  <si>
    <t>SILVER STAR RESOURCES CO., INC</t>
  </si>
  <si>
    <t>004-447-017-000</t>
  </si>
  <si>
    <t>HOLY SPIRIT QUEZON CITY</t>
  </si>
  <si>
    <t>BRILLIANT MARKETING</t>
  </si>
  <si>
    <t>158 SUERTE STREET PASAY CITY</t>
  </si>
  <si>
    <t>MITONI BUSINESS VENTURES</t>
  </si>
  <si>
    <t>132-148-996-000</t>
  </si>
  <si>
    <t>MURPHY CUBAO QUEZON CITY</t>
  </si>
  <si>
    <t>EBLUE HOLDINGS &amp; TRADING CORP</t>
  </si>
  <si>
    <t>241-402-504-000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</si>
</sst>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7"/>
  <sheetViews>
    <sheetView topLeftCell="A70" workbookViewId="0">
      <selection activeCell="F8" sqref="F8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43400</v>
      </c>
      <c r="B6" s="40">
        <v>11057</v>
      </c>
      <c r="C6" s="35" t="s">
        <v>80</v>
      </c>
      <c r="D6" s="36" t="s">
        <v>67</v>
      </c>
      <c r="E6" s="35" t="s">
        <v>81</v>
      </c>
      <c r="F6" s="41"/>
      <c r="G6" s="41">
        <v>7800</v>
      </c>
      <c r="H6" s="30">
        <f>+F6/1.12*0.12</f>
        <v>0</v>
      </c>
      <c r="I6" s="30">
        <f>+F6/1.12*0.01</f>
        <v>0</v>
      </c>
      <c r="J6" s="30">
        <f>+G6*0.01</f>
        <v>78</v>
      </c>
      <c r="K6" s="15">
        <f>+F6+G6-I6-J6</f>
        <v>7722</v>
      </c>
    </row>
    <row r="7" spans="1:12" s="2" customFormat="1">
      <c r="A7" s="33">
        <v>43374</v>
      </c>
      <c r="B7" s="38">
        <v>9076</v>
      </c>
      <c r="C7" s="35" t="s">
        <v>48</v>
      </c>
      <c r="D7" s="36" t="s">
        <v>49</v>
      </c>
      <c r="E7" s="35" t="s">
        <v>50</v>
      </c>
      <c r="F7" s="41"/>
      <c r="G7" s="41">
        <v>1225</v>
      </c>
      <c r="H7" s="30">
        <f>+F7/1.12*0.12</f>
        <v>0</v>
      </c>
      <c r="I7" s="30">
        <f>+F7/1.12*0.01</f>
        <v>0</v>
      </c>
      <c r="J7" s="30">
        <f>+G7*0.01</f>
        <v>12.25</v>
      </c>
      <c r="K7" s="15">
        <f>+F7+G7-I7-J7</f>
        <v>1212.75</v>
      </c>
    </row>
    <row r="8" spans="1:12">
      <c r="A8" s="33">
        <v>43374</v>
      </c>
      <c r="B8" s="40">
        <v>9571</v>
      </c>
      <c r="C8" s="35" t="s">
        <v>48</v>
      </c>
      <c r="D8" s="36" t="s">
        <v>49</v>
      </c>
      <c r="E8" s="35" t="s">
        <v>50</v>
      </c>
      <c r="F8" s="41"/>
      <c r="G8" s="41">
        <v>4184.8</v>
      </c>
      <c r="H8" s="30">
        <f t="shared" ref="H8:H71" si="0">+F8/1.12*0.12</f>
        <v>0</v>
      </c>
      <c r="I8" s="30">
        <f t="shared" ref="I8:I71" si="1">+F8/1.12*0.01</f>
        <v>0</v>
      </c>
      <c r="J8" s="30">
        <f t="shared" ref="J8:J71" si="2">+G8*0.01</f>
        <v>41.848000000000006</v>
      </c>
      <c r="K8" s="15">
        <f t="shared" ref="K8:K71" si="3">+F8+G8-I8-J8</f>
        <v>4142.9520000000002</v>
      </c>
    </row>
    <row r="9" spans="1:12" s="20" customFormat="1">
      <c r="A9" s="33">
        <v>43375</v>
      </c>
      <c r="B9" s="36">
        <v>8889</v>
      </c>
      <c r="C9" s="35" t="s">
        <v>48</v>
      </c>
      <c r="D9" s="36" t="s">
        <v>49</v>
      </c>
      <c r="E9" s="35" t="s">
        <v>50</v>
      </c>
      <c r="F9" s="42"/>
      <c r="G9" s="42">
        <v>5003.1000000000004</v>
      </c>
      <c r="H9" s="18">
        <f t="shared" si="0"/>
        <v>0</v>
      </c>
      <c r="I9" s="18">
        <f t="shared" si="1"/>
        <v>0</v>
      </c>
      <c r="J9" s="18">
        <f t="shared" si="2"/>
        <v>50.031000000000006</v>
      </c>
      <c r="K9" s="14">
        <f t="shared" si="3"/>
        <v>4953.0690000000004</v>
      </c>
      <c r="L9" s="19"/>
    </row>
    <row r="10" spans="1:12" s="20" customFormat="1">
      <c r="A10" s="33">
        <v>43388</v>
      </c>
      <c r="B10" s="53">
        <v>9303</v>
      </c>
      <c r="C10" s="35" t="s">
        <v>48</v>
      </c>
      <c r="D10" s="36" t="s">
        <v>49</v>
      </c>
      <c r="E10" s="35" t="s">
        <v>50</v>
      </c>
      <c r="F10" s="42"/>
      <c r="G10" s="42">
        <v>4900.8</v>
      </c>
      <c r="H10" s="12">
        <f t="shared" si="0"/>
        <v>0</v>
      </c>
      <c r="I10" s="12">
        <f t="shared" si="1"/>
        <v>0</v>
      </c>
      <c r="J10" s="12">
        <f t="shared" si="2"/>
        <v>49.008000000000003</v>
      </c>
      <c r="K10" s="14">
        <f t="shared" si="3"/>
        <v>4851.7920000000004</v>
      </c>
    </row>
    <row r="11" spans="1:12">
      <c r="A11" s="33">
        <v>43381</v>
      </c>
      <c r="B11" s="39">
        <v>9018</v>
      </c>
      <c r="C11" s="35" t="s">
        <v>48</v>
      </c>
      <c r="D11" s="36" t="s">
        <v>49</v>
      </c>
      <c r="E11" s="35" t="s">
        <v>50</v>
      </c>
      <c r="F11" s="42"/>
      <c r="G11" s="42">
        <v>3845.5</v>
      </c>
      <c r="H11" s="8">
        <f t="shared" si="0"/>
        <v>0</v>
      </c>
      <c r="I11" s="8">
        <f t="shared" si="1"/>
        <v>0</v>
      </c>
      <c r="J11" s="8">
        <f t="shared" si="2"/>
        <v>38.454999999999998</v>
      </c>
      <c r="K11" s="14">
        <f t="shared" si="3"/>
        <v>3807.0450000000001</v>
      </c>
    </row>
    <row r="12" spans="1:12">
      <c r="A12" s="33">
        <v>43398</v>
      </c>
      <c r="B12" s="39">
        <v>9398</v>
      </c>
      <c r="C12" s="35" t="s">
        <v>48</v>
      </c>
      <c r="D12" s="36" t="s">
        <v>49</v>
      </c>
      <c r="E12" s="35" t="s">
        <v>50</v>
      </c>
      <c r="F12" s="42"/>
      <c r="G12" s="42">
        <v>610</v>
      </c>
      <c r="H12" s="12">
        <f t="shared" si="0"/>
        <v>0</v>
      </c>
      <c r="I12" s="12">
        <f t="shared" si="1"/>
        <v>0</v>
      </c>
      <c r="J12" s="12">
        <f t="shared" si="2"/>
        <v>6.1000000000000005</v>
      </c>
      <c r="K12" s="14">
        <f t="shared" si="3"/>
        <v>603.9</v>
      </c>
    </row>
    <row r="13" spans="1:12">
      <c r="A13" s="33">
        <v>43395</v>
      </c>
      <c r="B13" s="39">
        <v>8776</v>
      </c>
      <c r="C13" s="35" t="s">
        <v>48</v>
      </c>
      <c r="D13" s="36" t="s">
        <v>49</v>
      </c>
      <c r="E13" s="35" t="s">
        <v>50</v>
      </c>
      <c r="F13" s="42"/>
      <c r="G13" s="42">
        <v>4025.7</v>
      </c>
      <c r="H13" s="12">
        <f t="shared" si="0"/>
        <v>0</v>
      </c>
      <c r="I13" s="12">
        <f t="shared" si="1"/>
        <v>0</v>
      </c>
      <c r="J13" s="12">
        <f t="shared" si="2"/>
        <v>40.256999999999998</v>
      </c>
      <c r="K13" s="14">
        <f t="shared" si="3"/>
        <v>3985.4429999999998</v>
      </c>
    </row>
    <row r="14" spans="1:12">
      <c r="A14" s="33">
        <v>43402</v>
      </c>
      <c r="B14" s="39">
        <v>9572</v>
      </c>
      <c r="C14" s="35" t="s">
        <v>48</v>
      </c>
      <c r="D14" s="36" t="s">
        <v>49</v>
      </c>
      <c r="E14" s="35" t="s">
        <v>50</v>
      </c>
      <c r="F14" s="42"/>
      <c r="G14" s="42">
        <v>1565.6</v>
      </c>
      <c r="H14" s="12">
        <f t="shared" si="0"/>
        <v>0</v>
      </c>
      <c r="I14" s="12">
        <f t="shared" si="1"/>
        <v>0</v>
      </c>
      <c r="J14" s="12">
        <f t="shared" si="2"/>
        <v>15.655999999999999</v>
      </c>
      <c r="K14" s="14">
        <f t="shared" si="3"/>
        <v>1549.944</v>
      </c>
    </row>
    <row r="15" spans="1:12">
      <c r="A15" s="33">
        <v>43390</v>
      </c>
      <c r="B15" s="39">
        <v>860420</v>
      </c>
      <c r="C15" s="35" t="s">
        <v>38</v>
      </c>
      <c r="D15" s="36" t="s">
        <v>39</v>
      </c>
      <c r="E15" s="35" t="s">
        <v>40</v>
      </c>
      <c r="F15" s="42">
        <v>4560</v>
      </c>
      <c r="G15" s="42"/>
      <c r="H15" s="12">
        <f>+F15/1.12*0.12</f>
        <v>488.5714285714285</v>
      </c>
      <c r="I15" s="12">
        <f>+F15/1.12*0.01</f>
        <v>40.714285714285715</v>
      </c>
      <c r="J15" s="12">
        <f>+G15*0.01</f>
        <v>0</v>
      </c>
      <c r="K15" s="14">
        <f>+F15+G15-I15-J15</f>
        <v>4519.2857142857147</v>
      </c>
      <c r="L15" s="1"/>
    </row>
    <row r="16" spans="1:12" s="20" customFormat="1">
      <c r="A16" s="33">
        <v>43385</v>
      </c>
      <c r="B16" s="36">
        <v>64129</v>
      </c>
      <c r="C16" s="35" t="s">
        <v>71</v>
      </c>
      <c r="D16" s="36" t="s">
        <v>72</v>
      </c>
      <c r="E16" s="35" t="s">
        <v>73</v>
      </c>
      <c r="F16" s="42">
        <v>7529.89</v>
      </c>
      <c r="G16" s="42"/>
      <c r="H16" s="12">
        <f t="shared" si="0"/>
        <v>806.77392857142843</v>
      </c>
      <c r="I16" s="12">
        <f t="shared" si="1"/>
        <v>67.231160714285707</v>
      </c>
      <c r="J16" s="12">
        <f t="shared" si="2"/>
        <v>0</v>
      </c>
      <c r="K16" s="14">
        <f t="shared" si="3"/>
        <v>7462.6588392857147</v>
      </c>
      <c r="L16" s="19"/>
    </row>
    <row r="17" spans="1:14" s="13" customFormat="1">
      <c r="A17" s="33">
        <v>43392</v>
      </c>
      <c r="B17" s="39">
        <v>89741</v>
      </c>
      <c r="C17" s="35" t="s">
        <v>85</v>
      </c>
      <c r="D17" s="36" t="s">
        <v>86</v>
      </c>
      <c r="E17" s="35" t="s">
        <v>64</v>
      </c>
      <c r="F17" s="42">
        <v>2514.5</v>
      </c>
      <c r="G17" s="42"/>
      <c r="H17" s="8">
        <f t="shared" si="0"/>
        <v>269.41071428571422</v>
      </c>
      <c r="I17" s="8">
        <f t="shared" si="1"/>
        <v>22.450892857142854</v>
      </c>
      <c r="J17" s="8">
        <f t="shared" si="2"/>
        <v>0</v>
      </c>
      <c r="K17" s="14">
        <f t="shared" si="3"/>
        <v>2492.0491071428573</v>
      </c>
      <c r="L17" s="16"/>
    </row>
    <row r="18" spans="1:14" s="13" customFormat="1">
      <c r="A18" s="33">
        <v>43392</v>
      </c>
      <c r="B18" s="39">
        <v>176921</v>
      </c>
      <c r="C18" s="35" t="s">
        <v>65</v>
      </c>
      <c r="D18" s="36" t="s">
        <v>66</v>
      </c>
      <c r="E18" s="35" t="s">
        <v>64</v>
      </c>
      <c r="F18" s="42">
        <v>2989.2</v>
      </c>
      <c r="G18" s="42"/>
      <c r="H18" s="12">
        <f t="shared" si="0"/>
        <v>320.27142857142854</v>
      </c>
      <c r="I18" s="12">
        <f t="shared" si="1"/>
        <v>26.689285714285713</v>
      </c>
      <c r="J18" s="12">
        <f t="shared" si="2"/>
        <v>0</v>
      </c>
      <c r="K18" s="14">
        <f t="shared" si="3"/>
        <v>2962.5107142857141</v>
      </c>
      <c r="L18" s="16"/>
    </row>
    <row r="19" spans="1:14" s="13" customFormat="1">
      <c r="A19" s="33">
        <v>43374</v>
      </c>
      <c r="B19" s="36">
        <v>68932</v>
      </c>
      <c r="C19" s="35" t="s">
        <v>18</v>
      </c>
      <c r="D19" s="36" t="s">
        <v>19</v>
      </c>
      <c r="E19" s="35" t="s">
        <v>20</v>
      </c>
      <c r="F19" s="42"/>
      <c r="G19" s="42">
        <v>4625</v>
      </c>
      <c r="H19" s="12">
        <f t="shared" si="0"/>
        <v>0</v>
      </c>
      <c r="I19" s="12">
        <f t="shared" si="1"/>
        <v>0</v>
      </c>
      <c r="J19" s="12">
        <f t="shared" si="2"/>
        <v>46.25</v>
      </c>
      <c r="K19" s="14">
        <f t="shared" si="3"/>
        <v>4578.75</v>
      </c>
      <c r="L19" s="16"/>
    </row>
    <row r="20" spans="1:14" s="13" customFormat="1">
      <c r="A20" s="33">
        <v>43374</v>
      </c>
      <c r="B20" s="36">
        <v>68928</v>
      </c>
      <c r="C20" s="35" t="s">
        <v>18</v>
      </c>
      <c r="D20" s="36" t="s">
        <v>19</v>
      </c>
      <c r="E20" s="35" t="s">
        <v>20</v>
      </c>
      <c r="F20" s="42"/>
      <c r="G20" s="42">
        <v>2077.5</v>
      </c>
      <c r="H20" s="12">
        <f t="shared" si="0"/>
        <v>0</v>
      </c>
      <c r="I20" s="12">
        <f t="shared" si="1"/>
        <v>0</v>
      </c>
      <c r="J20" s="12">
        <f t="shared" si="2"/>
        <v>20.775000000000002</v>
      </c>
      <c r="K20" s="14">
        <f t="shared" si="3"/>
        <v>2056.7249999999999</v>
      </c>
      <c r="L20" s="16"/>
    </row>
    <row r="21" spans="1:14">
      <c r="A21" s="33">
        <v>43374</v>
      </c>
      <c r="B21" s="36">
        <v>68927</v>
      </c>
      <c r="C21" s="35" t="s">
        <v>18</v>
      </c>
      <c r="D21" s="36" t="s">
        <v>19</v>
      </c>
      <c r="E21" s="35" t="s">
        <v>20</v>
      </c>
      <c r="F21" s="42"/>
      <c r="G21" s="42">
        <v>4110</v>
      </c>
      <c r="H21" s="12">
        <f t="shared" si="0"/>
        <v>0</v>
      </c>
      <c r="I21" s="12">
        <f t="shared" si="1"/>
        <v>0</v>
      </c>
      <c r="J21" s="12">
        <f t="shared" si="2"/>
        <v>41.1</v>
      </c>
      <c r="K21" s="14">
        <f t="shared" si="3"/>
        <v>4068.9</v>
      </c>
      <c r="L21" s="1"/>
    </row>
    <row r="22" spans="1:14">
      <c r="A22" s="33">
        <v>43374</v>
      </c>
      <c r="B22" s="36">
        <v>68938</v>
      </c>
      <c r="C22" s="35" t="s">
        <v>18</v>
      </c>
      <c r="D22" s="36" t="s">
        <v>19</v>
      </c>
      <c r="E22" s="35" t="s">
        <v>20</v>
      </c>
      <c r="F22" s="42"/>
      <c r="G22" s="42">
        <v>6935</v>
      </c>
      <c r="H22" s="12">
        <f>+F22/1.12*0.12</f>
        <v>0</v>
      </c>
      <c r="I22" s="12">
        <f t="shared" si="1"/>
        <v>0</v>
      </c>
      <c r="J22" s="12">
        <f t="shared" si="2"/>
        <v>69.350000000000009</v>
      </c>
      <c r="K22" s="14">
        <f t="shared" si="3"/>
        <v>6865.65</v>
      </c>
      <c r="L22" s="1"/>
    </row>
    <row r="23" spans="1:14" s="13" customFormat="1">
      <c r="A23" s="33">
        <v>43374</v>
      </c>
      <c r="B23" s="38">
        <v>68939</v>
      </c>
      <c r="C23" s="35" t="s">
        <v>18</v>
      </c>
      <c r="D23" s="36" t="s">
        <v>19</v>
      </c>
      <c r="E23" s="35" t="s">
        <v>20</v>
      </c>
      <c r="F23" s="42"/>
      <c r="G23" s="42">
        <v>2116.5</v>
      </c>
      <c r="H23" s="12">
        <f t="shared" si="0"/>
        <v>0</v>
      </c>
      <c r="I23" s="12">
        <f t="shared" si="1"/>
        <v>0</v>
      </c>
      <c r="J23" s="12">
        <f>+G23*0.01</f>
        <v>21.164999999999999</v>
      </c>
      <c r="K23" s="14">
        <f>+F23+G23-I23-J23</f>
        <v>2095.335</v>
      </c>
      <c r="L23" s="16"/>
    </row>
    <row r="24" spans="1:14" s="13" customFormat="1">
      <c r="A24" s="33">
        <v>43388</v>
      </c>
      <c r="B24" s="38">
        <v>69555</v>
      </c>
      <c r="C24" s="35" t="s">
        <v>18</v>
      </c>
      <c r="D24" s="36" t="s">
        <v>19</v>
      </c>
      <c r="E24" s="35" t="s">
        <v>20</v>
      </c>
      <c r="F24" s="43"/>
      <c r="G24" s="43">
        <v>1966.75</v>
      </c>
      <c r="H24" s="12">
        <f>+F24/1.12*0.12</f>
        <v>0</v>
      </c>
      <c r="I24" s="12">
        <f>+F24/1.12*0.01</f>
        <v>0</v>
      </c>
      <c r="J24" s="12">
        <f t="shared" si="2"/>
        <v>19.6675</v>
      </c>
      <c r="K24" s="14">
        <f>+F24+G24-I24-J24</f>
        <v>1947.0825</v>
      </c>
      <c r="L24" s="16"/>
    </row>
    <row r="25" spans="1:14" s="50" customFormat="1">
      <c r="A25" s="33">
        <v>43388</v>
      </c>
      <c r="B25" s="38">
        <v>69554</v>
      </c>
      <c r="C25" s="35" t="s">
        <v>18</v>
      </c>
      <c r="D25" s="36" t="s">
        <v>19</v>
      </c>
      <c r="E25" s="35" t="s">
        <v>20</v>
      </c>
      <c r="F25" s="42"/>
      <c r="G25" s="42">
        <v>5165</v>
      </c>
      <c r="H25" s="48">
        <f t="shared" si="0"/>
        <v>0</v>
      </c>
      <c r="I25" s="48">
        <f t="shared" si="1"/>
        <v>0</v>
      </c>
      <c r="J25" s="48">
        <f t="shared" si="2"/>
        <v>51.65</v>
      </c>
      <c r="K25" s="51">
        <f t="shared" si="3"/>
        <v>5113.3500000000004</v>
      </c>
      <c r="L25" s="49"/>
    </row>
    <row r="26" spans="1:14">
      <c r="A26" s="33">
        <v>43383</v>
      </c>
      <c r="B26" s="40">
        <v>69551</v>
      </c>
      <c r="C26" s="35" t="s">
        <v>18</v>
      </c>
      <c r="D26" s="36" t="s">
        <v>19</v>
      </c>
      <c r="E26" s="35" t="s">
        <v>20</v>
      </c>
      <c r="F26" s="42"/>
      <c r="G26" s="42">
        <v>2800</v>
      </c>
      <c r="H26" s="18">
        <f t="shared" si="0"/>
        <v>0</v>
      </c>
      <c r="I26" s="18">
        <f t="shared" si="1"/>
        <v>0</v>
      </c>
      <c r="J26" s="18">
        <f t="shared" si="2"/>
        <v>28</v>
      </c>
      <c r="K26" s="14">
        <f t="shared" si="3"/>
        <v>2772</v>
      </c>
      <c r="L26" s="16"/>
      <c r="M26" s="13"/>
      <c r="N26" s="13"/>
    </row>
    <row r="27" spans="1:14">
      <c r="A27" s="33">
        <v>43381</v>
      </c>
      <c r="B27" s="40">
        <v>68945</v>
      </c>
      <c r="C27" s="35" t="s">
        <v>18</v>
      </c>
      <c r="D27" s="36" t="s">
        <v>19</v>
      </c>
      <c r="E27" s="35" t="s">
        <v>20</v>
      </c>
      <c r="F27" s="42"/>
      <c r="G27" s="42">
        <v>2565</v>
      </c>
      <c r="H27" s="12">
        <f t="shared" si="0"/>
        <v>0</v>
      </c>
      <c r="I27" s="12">
        <f t="shared" si="1"/>
        <v>0</v>
      </c>
      <c r="J27" s="12">
        <f t="shared" si="2"/>
        <v>25.650000000000002</v>
      </c>
      <c r="K27" s="14">
        <f t="shared" si="3"/>
        <v>2539.35</v>
      </c>
      <c r="L27" s="16"/>
      <c r="M27" s="13"/>
      <c r="N27" s="13"/>
    </row>
    <row r="28" spans="1:14">
      <c r="A28" s="33">
        <v>43381</v>
      </c>
      <c r="B28" s="40">
        <v>68946</v>
      </c>
      <c r="C28" s="35" t="s">
        <v>18</v>
      </c>
      <c r="D28" s="36" t="s">
        <v>19</v>
      </c>
      <c r="E28" s="35" t="s">
        <v>20</v>
      </c>
      <c r="F28" s="42"/>
      <c r="G28" s="42">
        <v>1997.5</v>
      </c>
      <c r="H28" s="8">
        <f t="shared" si="0"/>
        <v>0</v>
      </c>
      <c r="I28" s="8">
        <f t="shared" si="1"/>
        <v>0</v>
      </c>
      <c r="J28" s="8">
        <f t="shared" si="2"/>
        <v>19.975000000000001</v>
      </c>
      <c r="K28" s="14">
        <f t="shared" si="3"/>
        <v>1977.5250000000001</v>
      </c>
    </row>
    <row r="29" spans="1:14">
      <c r="A29" s="33">
        <v>43389</v>
      </c>
      <c r="B29" s="40">
        <v>69558</v>
      </c>
      <c r="C29" s="35" t="s">
        <v>18</v>
      </c>
      <c r="D29" s="36" t="s">
        <v>19</v>
      </c>
      <c r="E29" s="35" t="s">
        <v>20</v>
      </c>
      <c r="F29" s="42"/>
      <c r="G29" s="42">
        <v>2396</v>
      </c>
      <c r="H29" s="12">
        <f t="shared" si="0"/>
        <v>0</v>
      </c>
      <c r="I29" s="12">
        <f t="shared" si="1"/>
        <v>0</v>
      </c>
      <c r="J29" s="12">
        <f t="shared" si="2"/>
        <v>23.96</v>
      </c>
      <c r="K29" s="14">
        <f t="shared" si="3"/>
        <v>2372.04</v>
      </c>
    </row>
    <row r="30" spans="1:14">
      <c r="A30" s="33">
        <v>43402</v>
      </c>
      <c r="B30" s="40">
        <v>69574</v>
      </c>
      <c r="C30" s="35" t="s">
        <v>18</v>
      </c>
      <c r="D30" s="36" t="s">
        <v>19</v>
      </c>
      <c r="E30" s="35" t="s">
        <v>20</v>
      </c>
      <c r="F30" s="42"/>
      <c r="G30" s="42">
        <v>970</v>
      </c>
      <c r="H30" s="12">
        <f t="shared" si="0"/>
        <v>0</v>
      </c>
      <c r="I30" s="12">
        <f t="shared" si="1"/>
        <v>0</v>
      </c>
      <c r="J30" s="12">
        <f t="shared" si="2"/>
        <v>9.7000000000000011</v>
      </c>
      <c r="K30" s="14">
        <f t="shared" si="3"/>
        <v>960.3</v>
      </c>
    </row>
    <row r="31" spans="1:14">
      <c r="A31" s="33">
        <v>43402</v>
      </c>
      <c r="B31" s="40">
        <v>69573</v>
      </c>
      <c r="C31" s="35" t="s">
        <v>18</v>
      </c>
      <c r="D31" s="36" t="s">
        <v>19</v>
      </c>
      <c r="E31" s="35" t="s">
        <v>20</v>
      </c>
      <c r="F31" s="42"/>
      <c r="G31" s="42">
        <v>8621</v>
      </c>
      <c r="H31" s="12">
        <f t="shared" si="0"/>
        <v>0</v>
      </c>
      <c r="I31" s="12">
        <f t="shared" si="1"/>
        <v>0</v>
      </c>
      <c r="J31" s="12">
        <f t="shared" si="2"/>
        <v>86.210000000000008</v>
      </c>
      <c r="K31" s="14">
        <f t="shared" si="3"/>
        <v>8534.7900000000009</v>
      </c>
    </row>
    <row r="32" spans="1:14">
      <c r="A32" s="33">
        <v>43395</v>
      </c>
      <c r="B32" s="40">
        <v>69566</v>
      </c>
      <c r="C32" s="35" t="s">
        <v>18</v>
      </c>
      <c r="D32" s="36" t="s">
        <v>19</v>
      </c>
      <c r="E32" s="35" t="s">
        <v>20</v>
      </c>
      <c r="F32" s="42"/>
      <c r="G32" s="42">
        <v>1618</v>
      </c>
      <c r="H32" s="8">
        <f t="shared" si="0"/>
        <v>0</v>
      </c>
      <c r="I32" s="8">
        <f t="shared" si="1"/>
        <v>0</v>
      </c>
      <c r="J32" s="8">
        <f t="shared" si="2"/>
        <v>16.18</v>
      </c>
      <c r="K32" s="14">
        <f t="shared" si="3"/>
        <v>1601.82</v>
      </c>
    </row>
    <row r="33" spans="1:12">
      <c r="A33" s="33">
        <v>43395</v>
      </c>
      <c r="B33" s="40">
        <v>69565</v>
      </c>
      <c r="C33" s="35" t="s">
        <v>18</v>
      </c>
      <c r="D33" s="36" t="s">
        <v>19</v>
      </c>
      <c r="E33" s="35" t="s">
        <v>20</v>
      </c>
      <c r="F33" s="42"/>
      <c r="G33" s="42">
        <v>3400</v>
      </c>
      <c r="H33" s="12">
        <f t="shared" si="0"/>
        <v>0</v>
      </c>
      <c r="I33" s="12">
        <f t="shared" si="1"/>
        <v>0</v>
      </c>
      <c r="J33" s="12">
        <f t="shared" si="2"/>
        <v>34</v>
      </c>
      <c r="K33" s="14">
        <f t="shared" si="3"/>
        <v>3366</v>
      </c>
    </row>
    <row r="34" spans="1:12">
      <c r="A34" s="33">
        <v>43375</v>
      </c>
      <c r="B34" s="38">
        <v>229096</v>
      </c>
      <c r="C34" s="35" t="s">
        <v>26</v>
      </c>
      <c r="D34" s="36" t="s">
        <v>27</v>
      </c>
      <c r="E34" s="35" t="s">
        <v>28</v>
      </c>
      <c r="F34" s="44">
        <v>6110.05</v>
      </c>
      <c r="G34" s="42"/>
      <c r="H34" s="12">
        <f t="shared" si="0"/>
        <v>654.64821428571418</v>
      </c>
      <c r="I34" s="12">
        <f t="shared" si="1"/>
        <v>54.554017857142853</v>
      </c>
      <c r="J34" s="12">
        <f t="shared" si="2"/>
        <v>0</v>
      </c>
      <c r="K34" s="14">
        <f t="shared" si="3"/>
        <v>6055.4959821428574</v>
      </c>
    </row>
    <row r="35" spans="1:12">
      <c r="A35" s="33">
        <v>43384</v>
      </c>
      <c r="B35" s="38">
        <v>229893</v>
      </c>
      <c r="C35" s="35" t="s">
        <v>26</v>
      </c>
      <c r="D35" s="36" t="s">
        <v>27</v>
      </c>
      <c r="E35" s="35" t="s">
        <v>28</v>
      </c>
      <c r="F35" s="42">
        <v>3097.14</v>
      </c>
      <c r="G35" s="42"/>
      <c r="H35" s="12">
        <f t="shared" si="0"/>
        <v>331.83642857142854</v>
      </c>
      <c r="I35" s="12">
        <f t="shared" si="1"/>
        <v>27.653035714285711</v>
      </c>
      <c r="J35" s="12">
        <f t="shared" si="2"/>
        <v>0</v>
      </c>
      <c r="K35" s="14">
        <f t="shared" si="3"/>
        <v>3069.4869642857143</v>
      </c>
      <c r="L35" s="1"/>
    </row>
    <row r="36" spans="1:12">
      <c r="A36" s="33">
        <v>43393</v>
      </c>
      <c r="B36" s="40">
        <v>231255</v>
      </c>
      <c r="C36" s="35" t="s">
        <v>26</v>
      </c>
      <c r="D36" s="36" t="s">
        <v>27</v>
      </c>
      <c r="E36" s="35" t="s">
        <v>28</v>
      </c>
      <c r="F36" s="42">
        <v>2896.16</v>
      </c>
      <c r="G36" s="42"/>
      <c r="H36" s="12">
        <f t="shared" si="0"/>
        <v>310.30285714285714</v>
      </c>
      <c r="I36" s="12">
        <f t="shared" si="1"/>
        <v>25.858571428571427</v>
      </c>
      <c r="J36" s="12">
        <f t="shared" si="2"/>
        <v>0</v>
      </c>
      <c r="K36" s="14">
        <f t="shared" si="3"/>
        <v>2870.3014285714285</v>
      </c>
    </row>
    <row r="37" spans="1:12">
      <c r="A37" s="33">
        <v>43404</v>
      </c>
      <c r="B37" s="40">
        <v>231831</v>
      </c>
      <c r="C37" s="35" t="s">
        <v>26</v>
      </c>
      <c r="D37" s="36" t="s">
        <v>27</v>
      </c>
      <c r="E37" s="35" t="s">
        <v>28</v>
      </c>
      <c r="F37" s="42">
        <v>3406.94</v>
      </c>
      <c r="G37" s="42"/>
      <c r="H37" s="12">
        <f t="shared" si="0"/>
        <v>365.02928571428572</v>
      </c>
      <c r="I37" s="12">
        <f t="shared" si="1"/>
        <v>30.419107142857143</v>
      </c>
      <c r="J37" s="12">
        <f t="shared" si="2"/>
        <v>0</v>
      </c>
      <c r="K37" s="14">
        <f t="shared" si="3"/>
        <v>3376.5208928571428</v>
      </c>
    </row>
    <row r="38" spans="1:12">
      <c r="A38" s="33">
        <v>43384</v>
      </c>
      <c r="B38" s="38">
        <v>109883</v>
      </c>
      <c r="C38" s="35" t="s">
        <v>68</v>
      </c>
      <c r="D38" s="36" t="s">
        <v>69</v>
      </c>
      <c r="E38" s="35" t="s">
        <v>70</v>
      </c>
      <c r="F38" s="42">
        <v>6475</v>
      </c>
      <c r="G38" s="42"/>
      <c r="H38" s="12">
        <f t="shared" si="0"/>
        <v>693.74999999999989</v>
      </c>
      <c r="I38" s="12">
        <f t="shared" si="1"/>
        <v>57.812499999999993</v>
      </c>
      <c r="J38" s="12">
        <f t="shared" si="2"/>
        <v>0</v>
      </c>
      <c r="K38" s="14">
        <f t="shared" si="3"/>
        <v>6417.1875</v>
      </c>
    </row>
    <row r="39" spans="1:12">
      <c r="A39" s="33">
        <v>43374</v>
      </c>
      <c r="B39" s="38">
        <v>140721</v>
      </c>
      <c r="C39" s="35" t="s">
        <v>21</v>
      </c>
      <c r="D39" s="36" t="s">
        <v>22</v>
      </c>
      <c r="E39" s="35" t="s">
        <v>25</v>
      </c>
      <c r="F39" s="42"/>
      <c r="G39" s="42">
        <v>2100</v>
      </c>
      <c r="H39" s="12">
        <f t="shared" si="0"/>
        <v>0</v>
      </c>
      <c r="I39" s="12">
        <f t="shared" si="1"/>
        <v>0</v>
      </c>
      <c r="J39" s="12">
        <f t="shared" si="2"/>
        <v>21</v>
      </c>
      <c r="K39" s="14">
        <f t="shared" si="3"/>
        <v>2079</v>
      </c>
    </row>
    <row r="40" spans="1:12">
      <c r="A40" s="33">
        <v>43374</v>
      </c>
      <c r="B40" s="38">
        <v>140154</v>
      </c>
      <c r="C40" s="35" t="s">
        <v>21</v>
      </c>
      <c r="D40" s="36" t="s">
        <v>22</v>
      </c>
      <c r="E40" s="35" t="s">
        <v>25</v>
      </c>
      <c r="F40" s="42"/>
      <c r="G40" s="42">
        <v>3200</v>
      </c>
      <c r="H40" s="12">
        <f t="shared" si="0"/>
        <v>0</v>
      </c>
      <c r="I40" s="12">
        <f t="shared" si="1"/>
        <v>0</v>
      </c>
      <c r="J40" s="12">
        <f t="shared" si="2"/>
        <v>32</v>
      </c>
      <c r="K40" s="14">
        <f t="shared" si="3"/>
        <v>3168</v>
      </c>
    </row>
    <row r="41" spans="1:12">
      <c r="A41" s="33">
        <v>43374</v>
      </c>
      <c r="B41" s="38">
        <v>140881</v>
      </c>
      <c r="C41" s="35" t="s">
        <v>21</v>
      </c>
      <c r="D41" s="36" t="s">
        <v>22</v>
      </c>
      <c r="E41" s="35" t="s">
        <v>25</v>
      </c>
      <c r="F41" s="42"/>
      <c r="G41" s="42">
        <v>4050</v>
      </c>
      <c r="H41" s="12">
        <f t="shared" si="0"/>
        <v>0</v>
      </c>
      <c r="I41" s="12">
        <f t="shared" si="1"/>
        <v>0</v>
      </c>
      <c r="J41" s="12">
        <f t="shared" si="2"/>
        <v>40.5</v>
      </c>
      <c r="K41" s="14">
        <f t="shared" si="3"/>
        <v>4009.5</v>
      </c>
    </row>
    <row r="42" spans="1:12">
      <c r="A42" s="33">
        <v>43384</v>
      </c>
      <c r="B42" s="40">
        <v>143635</v>
      </c>
      <c r="C42" s="35" t="s">
        <v>21</v>
      </c>
      <c r="D42" s="36" t="s">
        <v>22</v>
      </c>
      <c r="E42" s="35" t="s">
        <v>25</v>
      </c>
      <c r="F42" s="42"/>
      <c r="G42" s="42">
        <v>2950</v>
      </c>
      <c r="H42" s="12">
        <f t="shared" si="0"/>
        <v>0</v>
      </c>
      <c r="I42" s="12">
        <f t="shared" si="1"/>
        <v>0</v>
      </c>
      <c r="J42" s="12">
        <f t="shared" si="2"/>
        <v>29.5</v>
      </c>
      <c r="K42" s="14">
        <f t="shared" si="3"/>
        <v>2920.5</v>
      </c>
    </row>
    <row r="43" spans="1:12">
      <c r="A43" s="33">
        <v>43381</v>
      </c>
      <c r="B43" s="40">
        <v>141390</v>
      </c>
      <c r="C43" s="35" t="s">
        <v>21</v>
      </c>
      <c r="D43" s="36" t="s">
        <v>22</v>
      </c>
      <c r="E43" s="35" t="s">
        <v>25</v>
      </c>
      <c r="F43" s="42"/>
      <c r="G43" s="42">
        <v>3200</v>
      </c>
      <c r="H43" s="12">
        <f t="shared" si="0"/>
        <v>0</v>
      </c>
      <c r="I43" s="12">
        <f t="shared" si="1"/>
        <v>0</v>
      </c>
      <c r="J43" s="12">
        <f t="shared" si="2"/>
        <v>32</v>
      </c>
      <c r="K43" s="14">
        <f t="shared" si="3"/>
        <v>3168</v>
      </c>
    </row>
    <row r="44" spans="1:12">
      <c r="A44" s="33">
        <v>43389</v>
      </c>
      <c r="B44" s="40">
        <v>143076</v>
      </c>
      <c r="C44" s="35" t="s">
        <v>21</v>
      </c>
      <c r="D44" s="36" t="s">
        <v>22</v>
      </c>
      <c r="E44" s="35" t="s">
        <v>25</v>
      </c>
      <c r="F44" s="42"/>
      <c r="G44" s="42">
        <v>3200</v>
      </c>
      <c r="H44" s="12">
        <f t="shared" si="0"/>
        <v>0</v>
      </c>
      <c r="I44" s="12">
        <f t="shared" si="1"/>
        <v>0</v>
      </c>
      <c r="J44" s="12">
        <f t="shared" si="2"/>
        <v>32</v>
      </c>
      <c r="K44" s="14">
        <f t="shared" si="3"/>
        <v>3168</v>
      </c>
    </row>
    <row r="45" spans="1:12">
      <c r="A45" s="33">
        <v>43402</v>
      </c>
      <c r="B45" s="40">
        <v>142382</v>
      </c>
      <c r="C45" s="35" t="s">
        <v>21</v>
      </c>
      <c r="D45" s="36" t="s">
        <v>22</v>
      </c>
      <c r="E45" s="35" t="s">
        <v>25</v>
      </c>
      <c r="F45" s="42"/>
      <c r="G45" s="42">
        <v>2780</v>
      </c>
      <c r="H45" s="12">
        <f t="shared" si="0"/>
        <v>0</v>
      </c>
      <c r="I45" s="12">
        <f t="shared" si="1"/>
        <v>0</v>
      </c>
      <c r="J45" s="12">
        <f t="shared" si="2"/>
        <v>27.8</v>
      </c>
      <c r="K45" s="14">
        <f t="shared" si="3"/>
        <v>2752.2</v>
      </c>
    </row>
    <row r="46" spans="1:12">
      <c r="A46" s="33">
        <v>43396</v>
      </c>
      <c r="B46" s="40">
        <v>141582</v>
      </c>
      <c r="C46" s="35" t="s">
        <v>21</v>
      </c>
      <c r="D46" s="36" t="s">
        <v>22</v>
      </c>
      <c r="E46" s="35" t="s">
        <v>25</v>
      </c>
      <c r="F46" s="42"/>
      <c r="G46" s="42">
        <v>600</v>
      </c>
      <c r="H46" s="12">
        <f t="shared" si="0"/>
        <v>0</v>
      </c>
      <c r="I46" s="12">
        <f t="shared" si="1"/>
        <v>0</v>
      </c>
      <c r="J46" s="12">
        <f t="shared" si="2"/>
        <v>6</v>
      </c>
      <c r="K46" s="14">
        <f t="shared" si="3"/>
        <v>594</v>
      </c>
    </row>
    <row r="47" spans="1:12">
      <c r="A47" s="33">
        <v>43395</v>
      </c>
      <c r="B47" s="40">
        <v>141725</v>
      </c>
      <c r="C47" s="35" t="s">
        <v>21</v>
      </c>
      <c r="D47" s="36" t="s">
        <v>22</v>
      </c>
      <c r="E47" s="35" t="s">
        <v>25</v>
      </c>
      <c r="F47" s="42"/>
      <c r="G47" s="42">
        <v>3200</v>
      </c>
      <c r="H47" s="12">
        <f t="shared" si="0"/>
        <v>0</v>
      </c>
      <c r="I47" s="12">
        <f t="shared" si="1"/>
        <v>0</v>
      </c>
      <c r="J47" s="12">
        <f t="shared" si="2"/>
        <v>32</v>
      </c>
      <c r="K47" s="14">
        <f t="shared" si="3"/>
        <v>3168</v>
      </c>
    </row>
    <row r="48" spans="1:12">
      <c r="A48" s="33">
        <v>43384</v>
      </c>
      <c r="B48" s="38">
        <v>36554</v>
      </c>
      <c r="C48" s="35" t="s">
        <v>58</v>
      </c>
      <c r="D48" s="36" t="s">
        <v>59</v>
      </c>
      <c r="E48" s="35" t="s">
        <v>60</v>
      </c>
      <c r="F48" s="42">
        <v>7232</v>
      </c>
      <c r="G48" s="42"/>
      <c r="H48" s="12">
        <f t="shared" si="0"/>
        <v>774.85714285714278</v>
      </c>
      <c r="I48" s="12">
        <f t="shared" si="1"/>
        <v>64.571428571428569</v>
      </c>
      <c r="J48" s="12">
        <f t="shared" si="2"/>
        <v>0</v>
      </c>
      <c r="K48" s="14">
        <f t="shared" si="3"/>
        <v>7167.4285714285716</v>
      </c>
    </row>
    <row r="49" spans="1:11">
      <c r="A49" s="33">
        <v>43384</v>
      </c>
      <c r="B49" s="40">
        <v>36555</v>
      </c>
      <c r="C49" s="35" t="s">
        <v>58</v>
      </c>
      <c r="D49" s="36" t="s">
        <v>59</v>
      </c>
      <c r="E49" s="35" t="s">
        <v>60</v>
      </c>
      <c r="F49" s="42">
        <v>8727</v>
      </c>
      <c r="G49" s="42"/>
      <c r="H49" s="12">
        <f t="shared" si="0"/>
        <v>935.03571428571422</v>
      </c>
      <c r="I49" s="12">
        <f t="shared" si="1"/>
        <v>77.919642857142861</v>
      </c>
      <c r="J49" s="12">
        <f t="shared" si="2"/>
        <v>0</v>
      </c>
      <c r="K49" s="14">
        <f t="shared" si="3"/>
        <v>8649.0803571428569</v>
      </c>
    </row>
    <row r="50" spans="1:11">
      <c r="A50" s="33">
        <v>43384</v>
      </c>
      <c r="B50" s="40">
        <v>36555</v>
      </c>
      <c r="C50" s="35" t="s">
        <v>58</v>
      </c>
      <c r="D50" s="36" t="s">
        <v>59</v>
      </c>
      <c r="E50" s="35" t="s">
        <v>60</v>
      </c>
      <c r="F50" s="42"/>
      <c r="G50" s="42">
        <v>900</v>
      </c>
      <c r="H50" s="12">
        <f t="shared" si="0"/>
        <v>0</v>
      </c>
      <c r="I50" s="12">
        <f t="shared" si="1"/>
        <v>0</v>
      </c>
      <c r="J50" s="12">
        <f t="shared" si="2"/>
        <v>9</v>
      </c>
      <c r="K50" s="14">
        <f t="shared" si="3"/>
        <v>891</v>
      </c>
    </row>
    <row r="51" spans="1:11">
      <c r="A51" s="33">
        <v>43374</v>
      </c>
      <c r="B51" s="38">
        <v>5796</v>
      </c>
      <c r="C51" s="35" t="s">
        <v>54</v>
      </c>
      <c r="D51" s="36" t="s">
        <v>55</v>
      </c>
      <c r="E51" s="35" t="s">
        <v>56</v>
      </c>
      <c r="F51" s="42">
        <v>4200</v>
      </c>
      <c r="G51" s="42"/>
      <c r="H51" s="12">
        <f t="shared" si="0"/>
        <v>449.99999999999994</v>
      </c>
      <c r="I51" s="12">
        <f t="shared" si="1"/>
        <v>37.499999999999993</v>
      </c>
      <c r="J51" s="12">
        <f t="shared" si="2"/>
        <v>0</v>
      </c>
      <c r="K51" s="14">
        <f t="shared" si="3"/>
        <v>4162.5</v>
      </c>
    </row>
    <row r="52" spans="1:11">
      <c r="A52" s="33">
        <v>43384</v>
      </c>
      <c r="B52" s="38">
        <v>5840</v>
      </c>
      <c r="C52" s="35" t="s">
        <v>54</v>
      </c>
      <c r="D52" s="36" t="s">
        <v>55</v>
      </c>
      <c r="E52" s="35" t="s">
        <v>56</v>
      </c>
      <c r="F52" s="42">
        <v>4200</v>
      </c>
      <c r="G52" s="42"/>
      <c r="H52" s="12">
        <f t="shared" si="0"/>
        <v>449.99999999999994</v>
      </c>
      <c r="I52" s="12">
        <f t="shared" si="1"/>
        <v>37.499999999999993</v>
      </c>
      <c r="J52" s="12">
        <f t="shared" si="2"/>
        <v>0</v>
      </c>
      <c r="K52" s="14">
        <f t="shared" si="3"/>
        <v>4162.5</v>
      </c>
    </row>
    <row r="53" spans="1:11">
      <c r="A53" s="33">
        <v>43375</v>
      </c>
      <c r="B53" s="38">
        <v>14745</v>
      </c>
      <c r="C53" s="35" t="s">
        <v>35</v>
      </c>
      <c r="D53" s="36" t="s">
        <v>36</v>
      </c>
      <c r="E53" s="35" t="s">
        <v>37</v>
      </c>
      <c r="F53" s="42">
        <v>2460</v>
      </c>
      <c r="G53" s="42"/>
      <c r="H53" s="12">
        <f t="shared" si="0"/>
        <v>263.5714285714285</v>
      </c>
      <c r="I53" s="12">
        <f t="shared" si="1"/>
        <v>21.964285714285712</v>
      </c>
      <c r="J53" s="12">
        <f t="shared" si="2"/>
        <v>0</v>
      </c>
      <c r="K53" s="14">
        <f t="shared" si="3"/>
        <v>2438.0357142857142</v>
      </c>
    </row>
    <row r="54" spans="1:11">
      <c r="A54" s="33">
        <v>43402</v>
      </c>
      <c r="B54" s="40">
        <v>15651</v>
      </c>
      <c r="C54" s="35" t="s">
        <v>35</v>
      </c>
      <c r="D54" s="36" t="s">
        <v>36</v>
      </c>
      <c r="E54" s="35" t="s">
        <v>37</v>
      </c>
      <c r="F54" s="42">
        <v>1230</v>
      </c>
      <c r="G54" s="42"/>
      <c r="H54" s="12">
        <f t="shared" si="0"/>
        <v>131.78571428571425</v>
      </c>
      <c r="I54" s="12">
        <f t="shared" si="1"/>
        <v>10.982142857142856</v>
      </c>
      <c r="J54" s="12">
        <f t="shared" si="2"/>
        <v>0</v>
      </c>
      <c r="K54" s="14">
        <f t="shared" si="3"/>
        <v>1219.0178571428571</v>
      </c>
    </row>
    <row r="55" spans="1:11">
      <c r="A55" s="33">
        <v>43397</v>
      </c>
      <c r="B55" s="40">
        <v>26700</v>
      </c>
      <c r="C55" s="35" t="s">
        <v>82</v>
      </c>
      <c r="D55" s="36" t="s">
        <v>83</v>
      </c>
      <c r="E55" s="35" t="s">
        <v>84</v>
      </c>
      <c r="F55" s="42">
        <v>550</v>
      </c>
      <c r="G55" s="42"/>
      <c r="H55" s="12">
        <f t="shared" si="0"/>
        <v>58.928571428571416</v>
      </c>
      <c r="I55" s="12">
        <f t="shared" si="1"/>
        <v>4.9107142857142847</v>
      </c>
      <c r="J55" s="12">
        <f t="shared" si="2"/>
        <v>0</v>
      </c>
      <c r="K55" s="14">
        <f t="shared" si="3"/>
        <v>545.08928571428567</v>
      </c>
    </row>
    <row r="56" spans="1:11">
      <c r="A56" s="33">
        <v>43374</v>
      </c>
      <c r="B56" s="38">
        <v>30543</v>
      </c>
      <c r="C56" s="35" t="s">
        <v>44</v>
      </c>
      <c r="D56" s="36" t="s">
        <v>45</v>
      </c>
      <c r="E56" s="35" t="s">
        <v>46</v>
      </c>
      <c r="F56" s="42">
        <v>1048.75</v>
      </c>
      <c r="G56" s="42"/>
      <c r="H56" s="12">
        <f t="shared" si="0"/>
        <v>112.3660714285714</v>
      </c>
      <c r="I56" s="12">
        <f t="shared" si="1"/>
        <v>9.3638392857142847</v>
      </c>
      <c r="J56" s="12">
        <f t="shared" si="2"/>
        <v>0</v>
      </c>
      <c r="K56" s="14">
        <f t="shared" si="3"/>
        <v>1039.3861607142858</v>
      </c>
    </row>
    <row r="57" spans="1:11">
      <c r="A57" s="33">
        <v>43374</v>
      </c>
      <c r="B57" s="40">
        <v>30530</v>
      </c>
      <c r="C57" s="35" t="s">
        <v>44</v>
      </c>
      <c r="D57" s="36" t="s">
        <v>45</v>
      </c>
      <c r="E57" s="35" t="s">
        <v>46</v>
      </c>
      <c r="F57" s="42">
        <v>2127</v>
      </c>
      <c r="G57" s="42"/>
      <c r="H57" s="12">
        <f t="shared" si="0"/>
        <v>227.89285714285711</v>
      </c>
      <c r="I57" s="12">
        <f t="shared" si="1"/>
        <v>18.991071428571427</v>
      </c>
      <c r="J57" s="12">
        <f t="shared" si="2"/>
        <v>0</v>
      </c>
      <c r="K57" s="14">
        <f t="shared" si="3"/>
        <v>2108.0089285714284</v>
      </c>
    </row>
    <row r="58" spans="1:11">
      <c r="A58" s="33">
        <v>43374</v>
      </c>
      <c r="B58" s="38">
        <v>30586</v>
      </c>
      <c r="C58" s="35" t="s">
        <v>44</v>
      </c>
      <c r="D58" s="36" t="s">
        <v>45</v>
      </c>
      <c r="E58" s="35" t="s">
        <v>46</v>
      </c>
      <c r="F58" s="42">
        <v>1896</v>
      </c>
      <c r="G58" s="42"/>
      <c r="H58" s="12">
        <f t="shared" si="0"/>
        <v>203.14285714285711</v>
      </c>
      <c r="I58" s="12">
        <f t="shared" si="1"/>
        <v>16.928571428571427</v>
      </c>
      <c r="J58" s="12">
        <f t="shared" si="2"/>
        <v>0</v>
      </c>
      <c r="K58" s="14">
        <f t="shared" si="3"/>
        <v>1879.0714285714287</v>
      </c>
    </row>
    <row r="59" spans="1:11">
      <c r="A59" s="33">
        <v>43382</v>
      </c>
      <c r="B59" s="40">
        <v>30625</v>
      </c>
      <c r="C59" s="35" t="s">
        <v>44</v>
      </c>
      <c r="D59" s="36" t="s">
        <v>45</v>
      </c>
      <c r="E59" s="35" t="s">
        <v>46</v>
      </c>
      <c r="F59" s="42">
        <v>5591</v>
      </c>
      <c r="G59" s="42"/>
      <c r="H59" s="12">
        <f t="shared" si="0"/>
        <v>599.03571428571422</v>
      </c>
      <c r="I59" s="12">
        <f t="shared" si="1"/>
        <v>49.919642857142854</v>
      </c>
      <c r="J59" s="12">
        <f t="shared" si="2"/>
        <v>0</v>
      </c>
      <c r="K59" s="14">
        <f t="shared" si="3"/>
        <v>5541.0803571428569</v>
      </c>
    </row>
    <row r="60" spans="1:11">
      <c r="A60" s="33">
        <v>43389</v>
      </c>
      <c r="B60" s="40">
        <v>30657</v>
      </c>
      <c r="C60" s="35" t="s">
        <v>44</v>
      </c>
      <c r="D60" s="36" t="s">
        <v>45</v>
      </c>
      <c r="E60" s="35" t="s">
        <v>46</v>
      </c>
      <c r="F60" s="42">
        <v>4465</v>
      </c>
      <c r="G60" s="42"/>
      <c r="H60" s="12">
        <f t="shared" si="0"/>
        <v>478.39285714285711</v>
      </c>
      <c r="I60" s="12">
        <f t="shared" si="1"/>
        <v>39.866071428571431</v>
      </c>
      <c r="J60" s="12">
        <f t="shared" si="2"/>
        <v>0</v>
      </c>
      <c r="K60" s="14">
        <f t="shared" si="3"/>
        <v>4425.1339285714284</v>
      </c>
    </row>
    <row r="61" spans="1:11">
      <c r="A61" s="33">
        <v>43395</v>
      </c>
      <c r="B61" s="40">
        <v>30687</v>
      </c>
      <c r="C61" s="35" t="s">
        <v>44</v>
      </c>
      <c r="D61" s="36" t="s">
        <v>45</v>
      </c>
      <c r="E61" s="35" t="s">
        <v>46</v>
      </c>
      <c r="F61" s="42">
        <v>3591</v>
      </c>
      <c r="G61" s="42"/>
      <c r="H61" s="12">
        <f t="shared" si="0"/>
        <v>384.74999999999994</v>
      </c>
      <c r="I61" s="12">
        <f t="shared" si="1"/>
        <v>32.062499999999993</v>
      </c>
      <c r="J61" s="12">
        <f t="shared" si="2"/>
        <v>0</v>
      </c>
      <c r="K61" s="14">
        <f t="shared" si="3"/>
        <v>3558.9375</v>
      </c>
    </row>
    <row r="62" spans="1:11">
      <c r="A62" s="33">
        <v>43374</v>
      </c>
      <c r="B62" s="38">
        <v>1233025</v>
      </c>
      <c r="C62" s="35" t="s">
        <v>51</v>
      </c>
      <c r="D62" s="36" t="s">
        <v>52</v>
      </c>
      <c r="E62" s="35" t="s">
        <v>53</v>
      </c>
      <c r="F62" s="42">
        <v>8040.01</v>
      </c>
      <c r="G62" s="42"/>
      <c r="H62" s="12">
        <f t="shared" si="0"/>
        <v>861.42964285714277</v>
      </c>
      <c r="I62" s="12">
        <f t="shared" si="1"/>
        <v>71.785803571428573</v>
      </c>
      <c r="J62" s="12">
        <f t="shared" si="2"/>
        <v>0</v>
      </c>
      <c r="K62" s="14">
        <f t="shared" si="3"/>
        <v>7968.2241964285713</v>
      </c>
    </row>
    <row r="63" spans="1:11">
      <c r="A63" s="33">
        <v>43383</v>
      </c>
      <c r="B63" s="40">
        <v>27630</v>
      </c>
      <c r="C63" s="35" t="s">
        <v>74</v>
      </c>
      <c r="D63" s="36" t="s">
        <v>75</v>
      </c>
      <c r="E63" s="35" t="s">
        <v>76</v>
      </c>
      <c r="F63" s="42">
        <v>2855</v>
      </c>
      <c r="G63" s="42"/>
      <c r="H63" s="12">
        <f t="shared" si="0"/>
        <v>305.89285714285711</v>
      </c>
      <c r="I63" s="12">
        <f t="shared" si="1"/>
        <v>25.491071428571427</v>
      </c>
      <c r="J63" s="12">
        <f t="shared" si="2"/>
        <v>0</v>
      </c>
      <c r="K63" s="14">
        <f t="shared" si="3"/>
        <v>2829.5089285714284</v>
      </c>
    </row>
    <row r="64" spans="1:11">
      <c r="A64" s="33">
        <v>43382</v>
      </c>
      <c r="B64" s="40">
        <v>150737</v>
      </c>
      <c r="C64" s="35" t="s">
        <v>32</v>
      </c>
      <c r="D64" s="36" t="s">
        <v>33</v>
      </c>
      <c r="E64" s="35" t="s">
        <v>34</v>
      </c>
      <c r="F64" s="42">
        <v>5930</v>
      </c>
      <c r="G64" s="42"/>
      <c r="H64" s="12">
        <f t="shared" si="0"/>
        <v>635.35714285714278</v>
      </c>
      <c r="I64" s="12">
        <f t="shared" si="1"/>
        <v>52.946428571428569</v>
      </c>
      <c r="J64" s="12">
        <f t="shared" si="2"/>
        <v>0</v>
      </c>
      <c r="K64" s="14">
        <f t="shared" si="3"/>
        <v>5877.0535714285716</v>
      </c>
    </row>
    <row r="65" spans="1:11">
      <c r="A65" s="33">
        <v>43381</v>
      </c>
      <c r="B65" s="40">
        <v>4822</v>
      </c>
      <c r="C65" s="35" t="s">
        <v>41</v>
      </c>
      <c r="D65" s="36" t="s">
        <v>42</v>
      </c>
      <c r="E65" s="35" t="s">
        <v>43</v>
      </c>
      <c r="F65" s="42">
        <v>8300</v>
      </c>
      <c r="G65" s="42"/>
      <c r="H65" s="12">
        <f t="shared" si="0"/>
        <v>889.28571428571422</v>
      </c>
      <c r="I65" s="12">
        <f t="shared" si="1"/>
        <v>74.107142857142861</v>
      </c>
      <c r="J65" s="12">
        <f t="shared" si="2"/>
        <v>0</v>
      </c>
      <c r="K65" s="14">
        <f t="shared" si="3"/>
        <v>8225.8928571428569</v>
      </c>
    </row>
    <row r="66" spans="1:11">
      <c r="A66" s="33">
        <v>43382</v>
      </c>
      <c r="B66" s="40">
        <v>510585022</v>
      </c>
      <c r="C66" s="35" t="s">
        <v>29</v>
      </c>
      <c r="D66" s="36" t="s">
        <v>30</v>
      </c>
      <c r="E66" s="35" t="s">
        <v>31</v>
      </c>
      <c r="F66" s="42">
        <v>6664</v>
      </c>
      <c r="G66" s="42"/>
      <c r="H66" s="12">
        <f t="shared" si="0"/>
        <v>713.99999999999989</v>
      </c>
      <c r="I66" s="12">
        <f t="shared" si="1"/>
        <v>59.499999999999993</v>
      </c>
      <c r="J66" s="12">
        <f t="shared" si="2"/>
        <v>0</v>
      </c>
      <c r="K66" s="14">
        <f t="shared" si="3"/>
        <v>6604.5</v>
      </c>
    </row>
    <row r="67" spans="1:11">
      <c r="A67" s="33">
        <v>43389</v>
      </c>
      <c r="B67" s="40">
        <v>83359</v>
      </c>
      <c r="C67" s="35" t="s">
        <v>77</v>
      </c>
      <c r="D67" s="36" t="s">
        <v>78</v>
      </c>
      <c r="E67" s="35" t="s">
        <v>79</v>
      </c>
      <c r="F67" s="42">
        <v>1043</v>
      </c>
      <c r="G67" s="42"/>
      <c r="H67" s="12">
        <f t="shared" si="0"/>
        <v>111.74999999999999</v>
      </c>
      <c r="I67" s="12">
        <f t="shared" si="1"/>
        <v>9.3124999999999982</v>
      </c>
      <c r="J67" s="12">
        <f t="shared" si="2"/>
        <v>0</v>
      </c>
      <c r="K67" s="14">
        <f t="shared" si="3"/>
        <v>1033.6875</v>
      </c>
    </row>
    <row r="68" spans="1:11">
      <c r="A68" s="33">
        <v>43379</v>
      </c>
      <c r="B68" s="54">
        <v>24754</v>
      </c>
      <c r="C68" s="35" t="s">
        <v>57</v>
      </c>
      <c r="D68" s="36" t="s">
        <v>16</v>
      </c>
      <c r="E68" s="35" t="s">
        <v>17</v>
      </c>
      <c r="F68" s="42">
        <v>9625</v>
      </c>
      <c r="G68" s="42"/>
      <c r="H68" s="12">
        <f t="shared" si="0"/>
        <v>1031.25</v>
      </c>
      <c r="I68" s="12">
        <f t="shared" si="1"/>
        <v>85.9375</v>
      </c>
      <c r="J68" s="12">
        <f t="shared" si="2"/>
        <v>0</v>
      </c>
      <c r="K68" s="14">
        <f t="shared" si="3"/>
        <v>9539.0625</v>
      </c>
    </row>
    <row r="69" spans="1:11">
      <c r="A69" s="33">
        <v>43379</v>
      </c>
      <c r="B69" s="38">
        <v>24755</v>
      </c>
      <c r="C69" s="35" t="s">
        <v>57</v>
      </c>
      <c r="D69" s="36" t="s">
        <v>16</v>
      </c>
      <c r="E69" s="35" t="s">
        <v>17</v>
      </c>
      <c r="F69" s="42">
        <v>6001</v>
      </c>
      <c r="G69" s="42"/>
      <c r="H69" s="12">
        <f t="shared" si="0"/>
        <v>642.96428571428567</v>
      </c>
      <c r="I69" s="12">
        <f t="shared" si="1"/>
        <v>53.580357142857139</v>
      </c>
      <c r="J69" s="12">
        <f t="shared" si="2"/>
        <v>0</v>
      </c>
      <c r="K69" s="14">
        <f t="shared" si="3"/>
        <v>5947.4196428571431</v>
      </c>
    </row>
    <row r="70" spans="1:11">
      <c r="A70" s="33">
        <v>43386</v>
      </c>
      <c r="B70" s="38">
        <v>24830</v>
      </c>
      <c r="C70" s="35" t="s">
        <v>57</v>
      </c>
      <c r="D70" s="36" t="s">
        <v>16</v>
      </c>
      <c r="E70" s="35" t="s">
        <v>17</v>
      </c>
      <c r="F70" s="42">
        <v>12323.8</v>
      </c>
      <c r="G70" s="42"/>
      <c r="H70" s="12">
        <f t="shared" si="0"/>
        <v>1320.4071428571426</v>
      </c>
      <c r="I70" s="12">
        <f t="shared" si="1"/>
        <v>110.03392857142855</v>
      </c>
      <c r="J70" s="12">
        <f t="shared" si="2"/>
        <v>0</v>
      </c>
      <c r="K70" s="14">
        <f t="shared" si="3"/>
        <v>12213.76607142857</v>
      </c>
    </row>
    <row r="71" spans="1:11">
      <c r="A71" s="33">
        <v>43386</v>
      </c>
      <c r="B71" s="38">
        <v>24831</v>
      </c>
      <c r="C71" s="35" t="s">
        <v>57</v>
      </c>
      <c r="D71" s="36" t="s">
        <v>16</v>
      </c>
      <c r="E71" s="35" t="s">
        <v>17</v>
      </c>
      <c r="F71" s="42">
        <v>7963</v>
      </c>
      <c r="G71" s="42"/>
      <c r="H71" s="12">
        <f t="shared" si="0"/>
        <v>853.17857142857122</v>
      </c>
      <c r="I71" s="12">
        <f t="shared" si="1"/>
        <v>71.098214285714278</v>
      </c>
      <c r="J71" s="12">
        <f t="shared" si="2"/>
        <v>0</v>
      </c>
      <c r="K71" s="14">
        <f t="shared" si="3"/>
        <v>7891.9017857142853</v>
      </c>
    </row>
    <row r="72" spans="1:11">
      <c r="A72" s="33">
        <v>43374</v>
      </c>
      <c r="B72" s="38">
        <v>74506</v>
      </c>
      <c r="C72" s="35" t="s">
        <v>23</v>
      </c>
      <c r="D72" s="36" t="s">
        <v>24</v>
      </c>
      <c r="E72" s="35" t="s">
        <v>47</v>
      </c>
      <c r="F72" s="42">
        <v>1196.69</v>
      </c>
      <c r="G72" s="42"/>
      <c r="H72" s="12">
        <f t="shared" ref="H72:H81" si="4">+F72/1.12*0.12</f>
        <v>128.21678571428569</v>
      </c>
      <c r="I72" s="12">
        <f t="shared" ref="I72:I81" si="5">+F72/1.12*0.01</f>
        <v>10.684732142857142</v>
      </c>
      <c r="J72" s="12">
        <f t="shared" ref="J72:J81" si="6">+G72*0.01</f>
        <v>0</v>
      </c>
      <c r="K72" s="14">
        <f t="shared" ref="K72:K81" si="7">+F72+G72-I72-J72</f>
        <v>1186.0052678571428</v>
      </c>
    </row>
    <row r="73" spans="1:11">
      <c r="A73" s="33">
        <v>43388</v>
      </c>
      <c r="B73" s="40">
        <v>74769</v>
      </c>
      <c r="C73" s="35" t="s">
        <v>23</v>
      </c>
      <c r="D73" s="36" t="s">
        <v>24</v>
      </c>
      <c r="E73" s="35" t="s">
        <v>47</v>
      </c>
      <c r="F73" s="42">
        <v>981.31</v>
      </c>
      <c r="G73" s="42"/>
      <c r="H73" s="12">
        <f t="shared" si="4"/>
        <v>105.14035714285713</v>
      </c>
      <c r="I73" s="12">
        <f t="shared" si="5"/>
        <v>8.7616964285714278</v>
      </c>
      <c r="J73" s="12">
        <f t="shared" si="6"/>
        <v>0</v>
      </c>
      <c r="K73" s="14">
        <f t="shared" si="7"/>
        <v>972.54830357142851</v>
      </c>
    </row>
    <row r="74" spans="1:11">
      <c r="A74" s="33">
        <v>43376</v>
      </c>
      <c r="B74" s="38">
        <v>4418</v>
      </c>
      <c r="C74" s="35" t="s">
        <v>61</v>
      </c>
      <c r="D74" s="36" t="s">
        <v>62</v>
      </c>
      <c r="E74" s="35" t="s">
        <v>63</v>
      </c>
      <c r="F74" s="42"/>
      <c r="G74" s="42">
        <v>2840</v>
      </c>
      <c r="H74" s="12">
        <f t="shared" si="4"/>
        <v>0</v>
      </c>
      <c r="I74" s="12">
        <f t="shared" si="5"/>
        <v>0</v>
      </c>
      <c r="J74" s="12">
        <f t="shared" si="6"/>
        <v>28.400000000000002</v>
      </c>
      <c r="K74" s="14">
        <f t="shared" si="7"/>
        <v>2811.6</v>
      </c>
    </row>
    <row r="75" spans="1:11">
      <c r="A75" s="33">
        <v>43382</v>
      </c>
      <c r="B75" s="40">
        <v>4565</v>
      </c>
      <c r="C75" s="35" t="s">
        <v>61</v>
      </c>
      <c r="D75" s="36" t="s">
        <v>62</v>
      </c>
      <c r="E75" s="35" t="s">
        <v>63</v>
      </c>
      <c r="F75" s="42"/>
      <c r="G75" s="42">
        <v>1257.5</v>
      </c>
      <c r="H75" s="12">
        <f t="shared" si="4"/>
        <v>0</v>
      </c>
      <c r="I75" s="12">
        <f t="shared" si="5"/>
        <v>0</v>
      </c>
      <c r="J75" s="12">
        <f t="shared" si="6"/>
        <v>12.575000000000001</v>
      </c>
      <c r="K75" s="14">
        <f t="shared" si="7"/>
        <v>1244.925</v>
      </c>
    </row>
    <row r="76" spans="1:11">
      <c r="A76" s="33">
        <v>43392</v>
      </c>
      <c r="B76" s="40">
        <v>1109</v>
      </c>
      <c r="C76" s="35" t="s">
        <v>61</v>
      </c>
      <c r="D76" s="36" t="s">
        <v>62</v>
      </c>
      <c r="E76" s="35" t="s">
        <v>63</v>
      </c>
      <c r="F76" s="42"/>
      <c r="G76" s="42">
        <v>1060</v>
      </c>
      <c r="H76" s="12">
        <f t="shared" si="4"/>
        <v>0</v>
      </c>
      <c r="I76" s="12">
        <f t="shared" si="5"/>
        <v>0</v>
      </c>
      <c r="J76" s="12">
        <f t="shared" si="6"/>
        <v>10.6</v>
      </c>
      <c r="K76" s="14">
        <f t="shared" si="7"/>
        <v>1049.4000000000001</v>
      </c>
    </row>
    <row r="77" spans="1:11">
      <c r="A77" s="33">
        <v>43363</v>
      </c>
      <c r="B77" s="40">
        <v>4307</v>
      </c>
      <c r="C77" s="35" t="s">
        <v>61</v>
      </c>
      <c r="D77" s="36" t="s">
        <v>62</v>
      </c>
      <c r="E77" s="35" t="s">
        <v>63</v>
      </c>
      <c r="F77" s="42"/>
      <c r="G77" s="42">
        <v>1610</v>
      </c>
      <c r="H77" s="12">
        <f t="shared" si="4"/>
        <v>0</v>
      </c>
      <c r="I77" s="12">
        <f t="shared" si="5"/>
        <v>0</v>
      </c>
      <c r="J77" s="12">
        <f t="shared" si="6"/>
        <v>16.100000000000001</v>
      </c>
      <c r="K77" s="14">
        <f t="shared" si="7"/>
        <v>1593.9</v>
      </c>
    </row>
    <row r="78" spans="1:11">
      <c r="A78" s="33"/>
      <c r="B78" s="40"/>
      <c r="C78" s="35"/>
      <c r="D78" s="36"/>
      <c r="E78" s="35"/>
      <c r="F78" s="42"/>
      <c r="G78" s="42"/>
      <c r="H78" s="12">
        <f t="shared" si="4"/>
        <v>0</v>
      </c>
      <c r="I78" s="12">
        <f t="shared" si="5"/>
        <v>0</v>
      </c>
      <c r="J78" s="12">
        <f t="shared" si="6"/>
        <v>0</v>
      </c>
      <c r="K78" s="14">
        <f t="shared" si="7"/>
        <v>0</v>
      </c>
    </row>
    <row r="79" spans="1:11">
      <c r="A79" s="33"/>
      <c r="B79" s="40"/>
      <c r="C79" s="35"/>
      <c r="D79" s="36"/>
      <c r="E79" s="35"/>
      <c r="F79" s="42"/>
      <c r="G79" s="42"/>
      <c r="H79" s="12">
        <f t="shared" si="4"/>
        <v>0</v>
      </c>
      <c r="I79" s="12">
        <f t="shared" si="5"/>
        <v>0</v>
      </c>
      <c r="J79" s="12">
        <f t="shared" si="6"/>
        <v>0</v>
      </c>
      <c r="K79" s="14">
        <f t="shared" si="7"/>
        <v>0</v>
      </c>
    </row>
    <row r="80" spans="1:11">
      <c r="A80" s="33"/>
      <c r="B80" s="40"/>
      <c r="C80" s="35"/>
      <c r="D80" s="36"/>
      <c r="E80" s="35"/>
      <c r="F80" s="42"/>
      <c r="G80" s="42"/>
      <c r="H80" s="12">
        <f t="shared" si="4"/>
        <v>0</v>
      </c>
      <c r="I80" s="12">
        <f t="shared" si="5"/>
        <v>0</v>
      </c>
      <c r="J80" s="12">
        <f t="shared" si="6"/>
        <v>0</v>
      </c>
      <c r="K80" s="14">
        <f t="shared" si="7"/>
        <v>0</v>
      </c>
    </row>
    <row r="81" spans="1:13">
      <c r="A81" s="37"/>
      <c r="B81" s="34"/>
      <c r="C81" s="35"/>
      <c r="D81" s="36"/>
      <c r="E81" s="35"/>
      <c r="F81" s="45"/>
      <c r="G81" s="46"/>
      <c r="H81" s="12">
        <f t="shared" si="4"/>
        <v>0</v>
      </c>
      <c r="I81" s="12">
        <f t="shared" si="5"/>
        <v>0</v>
      </c>
      <c r="J81" s="12">
        <f t="shared" si="6"/>
        <v>0</v>
      </c>
      <c r="K81" s="14">
        <f t="shared" si="7"/>
        <v>0</v>
      </c>
      <c r="L81" s="16"/>
    </row>
    <row r="82" spans="1:13" ht="16.5" thickBot="1">
      <c r="A82" s="24" t="s">
        <v>15</v>
      </c>
      <c r="B82" s="26"/>
      <c r="C82" s="26"/>
      <c r="D82" s="26"/>
      <c r="E82" s="26"/>
      <c r="F82" s="29">
        <f t="shared" ref="F82:K82" si="8">+SUM(F6:F80)</f>
        <v>157819.44</v>
      </c>
      <c r="G82" s="29">
        <f t="shared" si="8"/>
        <v>117471.25</v>
      </c>
      <c r="H82" s="29">
        <f t="shared" si="8"/>
        <v>16909.225714285712</v>
      </c>
      <c r="I82" s="29">
        <f t="shared" si="8"/>
        <v>1409.102142857143</v>
      </c>
      <c r="J82" s="29">
        <f t="shared" si="8"/>
        <v>1174.7125000000001</v>
      </c>
      <c r="K82" s="29">
        <f t="shared" si="8"/>
        <v>272706.87535714294</v>
      </c>
    </row>
    <row r="83" spans="1:13" s="10" customFormat="1" ht="16.5" thickBot="1">
      <c r="A83" s="23"/>
      <c r="B83" s="25"/>
      <c r="C83" s="25"/>
      <c r="D83" s="25"/>
      <c r="E83" s="27"/>
      <c r="F83" s="28"/>
      <c r="G83" s="28"/>
      <c r="H83" s="31"/>
      <c r="I83" s="31"/>
      <c r="J83" s="31"/>
      <c r="K83" s="32"/>
      <c r="M83" s="11"/>
    </row>
    <row r="84" spans="1:13">
      <c r="A84"/>
      <c r="B84"/>
      <c r="C84"/>
      <c r="D84"/>
      <c r="E84"/>
      <c r="F84" s="9"/>
      <c r="G84" s="9"/>
      <c r="H84" s="9"/>
      <c r="I84" s="9"/>
      <c r="J84" s="9"/>
      <c r="K84"/>
    </row>
    <row r="85" spans="1:13">
      <c r="A85"/>
      <c r="B85"/>
      <c r="C85"/>
      <c r="D85"/>
      <c r="E85"/>
      <c r="F85" s="9"/>
      <c r="G85" s="9"/>
      <c r="H85" s="9"/>
      <c r="I85" s="9"/>
      <c r="J85" s="9"/>
      <c r="K85"/>
    </row>
    <row r="86" spans="1:13">
      <c r="A86"/>
      <c r="B86"/>
      <c r="C86"/>
      <c r="D86"/>
      <c r="E86"/>
      <c r="F86" s="9"/>
      <c r="G86" s="9"/>
      <c r="H86" s="9"/>
      <c r="I86" s="9"/>
      <c r="J86" s="9"/>
      <c r="K86"/>
    </row>
    <row r="87" spans="1:13">
      <c r="A87"/>
      <c r="B87"/>
      <c r="C87"/>
      <c r="D87"/>
      <c r="E87"/>
      <c r="F87" s="9"/>
      <c r="G87" s="9"/>
      <c r="H87" s="9"/>
      <c r="I87" s="9"/>
      <c r="J87" s="9"/>
      <c r="K87"/>
    </row>
    <row r="88" spans="1:13">
      <c r="A88"/>
      <c r="B88"/>
      <c r="C88"/>
      <c r="D88"/>
      <c r="E88"/>
      <c r="F88" s="9"/>
      <c r="G88" s="9"/>
      <c r="H88" s="9"/>
      <c r="I88" s="9"/>
      <c r="J88" s="9"/>
      <c r="K88"/>
    </row>
    <row r="89" spans="1:13">
      <c r="A89"/>
      <c r="B89"/>
      <c r="C89"/>
      <c r="D89"/>
      <c r="E89"/>
      <c r="F89" s="9"/>
      <c r="G89" s="9"/>
      <c r="H89" s="9"/>
      <c r="I89" s="9">
        <f>H89*0.01</f>
        <v>0</v>
      </c>
      <c r="J89" s="9"/>
      <c r="K89"/>
    </row>
    <row r="90" spans="1:13">
      <c r="A90"/>
      <c r="B90"/>
      <c r="C90"/>
      <c r="D90"/>
      <c r="E90"/>
      <c r="F90" s="9"/>
      <c r="G90" s="9"/>
      <c r="H90" s="9"/>
      <c r="I90" s="9"/>
      <c r="J90" s="9"/>
      <c r="K90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/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</sheetData>
  <sortState ref="A6:G77">
    <sortCondition ref="C6:C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7"/>
  <sheetViews>
    <sheetView tabSelected="1" topLeftCell="A67" workbookViewId="0">
      <selection activeCell="F13" sqref="F13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43374</v>
      </c>
      <c r="B6" s="38">
        <v>140721</v>
      </c>
      <c r="C6" s="35" t="s">
        <v>21</v>
      </c>
      <c r="D6" s="36" t="s">
        <v>22</v>
      </c>
      <c r="E6" s="35" t="s">
        <v>25</v>
      </c>
      <c r="F6" s="41"/>
      <c r="G6" s="41">
        <v>2100</v>
      </c>
      <c r="H6" s="30">
        <f>+F6/1.12*0.12</f>
        <v>0</v>
      </c>
      <c r="I6" s="30">
        <f>+F6/1.12*0.01</f>
        <v>0</v>
      </c>
      <c r="J6" s="30">
        <f>+G6*0.01</f>
        <v>21</v>
      </c>
      <c r="K6" s="15">
        <f>+F6+G6-I6-J6</f>
        <v>2079</v>
      </c>
    </row>
    <row r="7" spans="1:12" s="2" customFormat="1">
      <c r="A7" s="33">
        <v>43374</v>
      </c>
      <c r="B7" s="38">
        <v>9076</v>
      </c>
      <c r="C7" s="35" t="s">
        <v>48</v>
      </c>
      <c r="D7" s="36" t="s">
        <v>49</v>
      </c>
      <c r="E7" s="35" t="s">
        <v>50</v>
      </c>
      <c r="F7" s="41"/>
      <c r="G7" s="41">
        <v>1225</v>
      </c>
      <c r="H7" s="30">
        <f>+F7/1.12*0.12</f>
        <v>0</v>
      </c>
      <c r="I7" s="30">
        <f>+F7/1.12*0.01</f>
        <v>0</v>
      </c>
      <c r="J7" s="30">
        <f>+G7*0.01</f>
        <v>12.25</v>
      </c>
      <c r="K7" s="15">
        <f>+F7+G7-I7-J7</f>
        <v>1212.75</v>
      </c>
    </row>
    <row r="8" spans="1:12">
      <c r="A8" s="33">
        <v>43374</v>
      </c>
      <c r="B8" s="38">
        <v>68932</v>
      </c>
      <c r="C8" s="35" t="s">
        <v>18</v>
      </c>
      <c r="D8" s="36" t="s">
        <v>19</v>
      </c>
      <c r="E8" s="35" t="s">
        <v>20</v>
      </c>
      <c r="F8" s="41"/>
      <c r="G8" s="41">
        <v>4625</v>
      </c>
      <c r="H8" s="30">
        <f t="shared" ref="H8:H38" si="0">+F8/1.12*0.12</f>
        <v>0</v>
      </c>
      <c r="I8" s="30">
        <f t="shared" ref="I8:I38" si="1">+F8/1.12*0.01</f>
        <v>0</v>
      </c>
      <c r="J8" s="30">
        <f t="shared" ref="J8:J38" si="2">+G8*0.01</f>
        <v>46.25</v>
      </c>
      <c r="K8" s="15">
        <f t="shared" ref="K8:K38" si="3">+F8+G8-I8-J8</f>
        <v>4578.75</v>
      </c>
    </row>
    <row r="9" spans="1:12" s="20" customFormat="1">
      <c r="A9" s="33">
        <v>43374</v>
      </c>
      <c r="B9" s="36">
        <v>30543</v>
      </c>
      <c r="C9" s="35" t="s">
        <v>44</v>
      </c>
      <c r="D9" s="36" t="s">
        <v>45</v>
      </c>
      <c r="E9" s="35" t="s">
        <v>46</v>
      </c>
      <c r="F9" s="42">
        <v>1048.75</v>
      </c>
      <c r="G9" s="42"/>
      <c r="H9" s="18">
        <f t="shared" si="0"/>
        <v>112.3660714285714</v>
      </c>
      <c r="I9" s="18">
        <f t="shared" si="1"/>
        <v>9.3638392857142847</v>
      </c>
      <c r="J9" s="18">
        <f t="shared" si="2"/>
        <v>0</v>
      </c>
      <c r="K9" s="14">
        <f t="shared" si="3"/>
        <v>1039.3861607142858</v>
      </c>
      <c r="L9" s="19"/>
    </row>
    <row r="10" spans="1:12" s="20" customFormat="1">
      <c r="A10" s="33">
        <v>43374</v>
      </c>
      <c r="B10" s="36">
        <v>5796</v>
      </c>
      <c r="C10" s="35" t="s">
        <v>54</v>
      </c>
      <c r="D10" s="36" t="s">
        <v>55</v>
      </c>
      <c r="E10" s="35" t="s">
        <v>56</v>
      </c>
      <c r="F10" s="42">
        <v>4200</v>
      </c>
      <c r="G10" s="42"/>
      <c r="H10" s="12">
        <f t="shared" si="0"/>
        <v>449.99999999999994</v>
      </c>
      <c r="I10" s="12">
        <f t="shared" si="1"/>
        <v>37.499999999999993</v>
      </c>
      <c r="J10" s="12">
        <f t="shared" si="2"/>
        <v>0</v>
      </c>
      <c r="K10" s="14">
        <f t="shared" si="3"/>
        <v>4162.5</v>
      </c>
    </row>
    <row r="11" spans="1:12">
      <c r="A11" s="33">
        <v>43374</v>
      </c>
      <c r="B11" s="36">
        <v>74506</v>
      </c>
      <c r="C11" s="35" t="s">
        <v>23</v>
      </c>
      <c r="D11" s="36" t="s">
        <v>24</v>
      </c>
      <c r="E11" s="35" t="s">
        <v>47</v>
      </c>
      <c r="F11" s="42">
        <v>1196.69</v>
      </c>
      <c r="G11" s="42"/>
      <c r="H11" s="8">
        <f t="shared" si="0"/>
        <v>128.21678571428569</v>
      </c>
      <c r="I11" s="8">
        <f t="shared" si="1"/>
        <v>10.684732142857142</v>
      </c>
      <c r="J11" s="8">
        <f t="shared" si="2"/>
        <v>0</v>
      </c>
      <c r="K11" s="14">
        <f t="shared" si="3"/>
        <v>1186.0052678571428</v>
      </c>
    </row>
    <row r="12" spans="1:12">
      <c r="A12" s="33">
        <v>43374</v>
      </c>
      <c r="B12" s="39">
        <v>30530</v>
      </c>
      <c r="C12" s="35" t="s">
        <v>44</v>
      </c>
      <c r="D12" s="36" t="s">
        <v>45</v>
      </c>
      <c r="E12" s="35" t="s">
        <v>46</v>
      </c>
      <c r="F12" s="42">
        <v>2127</v>
      </c>
      <c r="G12" s="42"/>
      <c r="H12" s="12">
        <f t="shared" si="0"/>
        <v>227.89285714285711</v>
      </c>
      <c r="I12" s="12">
        <f t="shared" si="1"/>
        <v>18.991071428571427</v>
      </c>
      <c r="J12" s="12">
        <f t="shared" si="2"/>
        <v>0</v>
      </c>
      <c r="K12" s="14">
        <f t="shared" si="3"/>
        <v>2108.0089285714284</v>
      </c>
    </row>
    <row r="13" spans="1:12">
      <c r="A13" s="33">
        <v>43374</v>
      </c>
      <c r="B13" s="39">
        <v>9571</v>
      </c>
      <c r="C13" s="35" t="s">
        <v>48</v>
      </c>
      <c r="D13" s="36" t="s">
        <v>49</v>
      </c>
      <c r="E13" s="35" t="s">
        <v>50</v>
      </c>
      <c r="F13" s="42"/>
      <c r="G13" s="42">
        <v>4184.8</v>
      </c>
      <c r="H13" s="12">
        <f t="shared" si="0"/>
        <v>0</v>
      </c>
      <c r="I13" s="12">
        <f t="shared" si="1"/>
        <v>0</v>
      </c>
      <c r="J13" s="12">
        <f t="shared" si="2"/>
        <v>41.848000000000006</v>
      </c>
      <c r="K13" s="14">
        <f t="shared" si="3"/>
        <v>4142.9520000000002</v>
      </c>
    </row>
    <row r="14" spans="1:12">
      <c r="A14" s="33">
        <v>43374</v>
      </c>
      <c r="B14" s="36">
        <v>68928</v>
      </c>
      <c r="C14" s="35" t="s">
        <v>18</v>
      </c>
      <c r="D14" s="36" t="s">
        <v>19</v>
      </c>
      <c r="E14" s="35" t="s">
        <v>20</v>
      </c>
      <c r="F14" s="42"/>
      <c r="G14" s="42">
        <v>2077.5</v>
      </c>
      <c r="H14" s="12">
        <f t="shared" si="0"/>
        <v>0</v>
      </c>
      <c r="I14" s="12">
        <f t="shared" si="1"/>
        <v>0</v>
      </c>
      <c r="J14" s="12">
        <f t="shared" si="2"/>
        <v>20.775000000000002</v>
      </c>
      <c r="K14" s="14">
        <f t="shared" si="3"/>
        <v>2056.7249999999999</v>
      </c>
    </row>
    <row r="15" spans="1:12">
      <c r="A15" s="33">
        <v>43374</v>
      </c>
      <c r="B15" s="36">
        <v>68927</v>
      </c>
      <c r="C15" s="35" t="s">
        <v>18</v>
      </c>
      <c r="D15" s="36" t="s">
        <v>19</v>
      </c>
      <c r="E15" s="35" t="s">
        <v>20</v>
      </c>
      <c r="F15" s="42"/>
      <c r="G15" s="42">
        <v>4110</v>
      </c>
      <c r="H15" s="12">
        <f>+F15/1.12*0.12</f>
        <v>0</v>
      </c>
      <c r="I15" s="12">
        <f>+F15/1.12*0.01</f>
        <v>0</v>
      </c>
      <c r="J15" s="12">
        <f>+G15*0.01</f>
        <v>41.1</v>
      </c>
      <c r="K15" s="14">
        <f>+F15+G15-I15-J15</f>
        <v>4068.9</v>
      </c>
      <c r="L15" s="1"/>
    </row>
    <row r="16" spans="1:12" s="20" customFormat="1">
      <c r="A16" s="33">
        <v>43374</v>
      </c>
      <c r="B16" s="36">
        <v>140154</v>
      </c>
      <c r="C16" s="35" t="s">
        <v>21</v>
      </c>
      <c r="D16" s="36" t="s">
        <v>22</v>
      </c>
      <c r="E16" s="35" t="s">
        <v>25</v>
      </c>
      <c r="F16" s="42"/>
      <c r="G16" s="42">
        <v>3200</v>
      </c>
      <c r="H16" s="12">
        <f t="shared" si="0"/>
        <v>0</v>
      </c>
      <c r="I16" s="12">
        <f t="shared" si="1"/>
        <v>0</v>
      </c>
      <c r="J16" s="12">
        <f t="shared" si="2"/>
        <v>32</v>
      </c>
      <c r="K16" s="14">
        <f t="shared" si="3"/>
        <v>3168</v>
      </c>
      <c r="L16" s="19"/>
    </row>
    <row r="17" spans="1:14" s="13" customFormat="1">
      <c r="A17" s="33">
        <v>43375</v>
      </c>
      <c r="B17" s="36">
        <v>8889</v>
      </c>
      <c r="C17" s="35" t="s">
        <v>48</v>
      </c>
      <c r="D17" s="36" t="s">
        <v>49</v>
      </c>
      <c r="E17" s="35" t="s">
        <v>50</v>
      </c>
      <c r="F17" s="42"/>
      <c r="G17" s="42">
        <v>5003.1000000000004</v>
      </c>
      <c r="H17" s="8">
        <f t="shared" si="0"/>
        <v>0</v>
      </c>
      <c r="I17" s="8">
        <f t="shared" si="1"/>
        <v>0</v>
      </c>
      <c r="J17" s="8">
        <f t="shared" si="2"/>
        <v>50.031000000000006</v>
      </c>
      <c r="K17" s="14">
        <f t="shared" si="3"/>
        <v>4953.0690000000004</v>
      </c>
      <c r="L17" s="16"/>
    </row>
    <row r="18" spans="1:14" s="13" customFormat="1">
      <c r="A18" s="33">
        <v>43374</v>
      </c>
      <c r="B18" s="36">
        <v>1233025</v>
      </c>
      <c r="C18" s="35" t="s">
        <v>51</v>
      </c>
      <c r="D18" s="36" t="s">
        <v>52</v>
      </c>
      <c r="E18" s="35" t="s">
        <v>53</v>
      </c>
      <c r="F18" s="42">
        <v>8040.01</v>
      </c>
      <c r="G18" s="42"/>
      <c r="H18" s="12">
        <f t="shared" si="0"/>
        <v>861.42964285714277</v>
      </c>
      <c r="I18" s="12">
        <f t="shared" si="1"/>
        <v>71.785803571428573</v>
      </c>
      <c r="J18" s="12">
        <f t="shared" si="2"/>
        <v>0</v>
      </c>
      <c r="K18" s="14">
        <f t="shared" si="3"/>
        <v>7968.2241964285713</v>
      </c>
      <c r="L18" s="16"/>
    </row>
    <row r="19" spans="1:14" s="13" customFormat="1">
      <c r="A19" s="33">
        <v>43374</v>
      </c>
      <c r="B19" s="36">
        <v>68938</v>
      </c>
      <c r="C19" s="35" t="s">
        <v>18</v>
      </c>
      <c r="D19" s="36" t="s">
        <v>19</v>
      </c>
      <c r="E19" s="35" t="s">
        <v>20</v>
      </c>
      <c r="F19" s="42"/>
      <c r="G19" s="42">
        <v>6935</v>
      </c>
      <c r="H19" s="12">
        <f t="shared" si="0"/>
        <v>0</v>
      </c>
      <c r="I19" s="12">
        <f t="shared" si="1"/>
        <v>0</v>
      </c>
      <c r="J19" s="12">
        <f t="shared" si="2"/>
        <v>69.350000000000009</v>
      </c>
      <c r="K19" s="14">
        <f t="shared" si="3"/>
        <v>6865.65</v>
      </c>
      <c r="L19" s="16"/>
    </row>
    <row r="20" spans="1:14" s="13" customFormat="1">
      <c r="A20" s="33">
        <v>43374</v>
      </c>
      <c r="B20" s="36">
        <v>68939</v>
      </c>
      <c r="C20" s="35" t="s">
        <v>18</v>
      </c>
      <c r="D20" s="36" t="s">
        <v>19</v>
      </c>
      <c r="E20" s="35" t="s">
        <v>20</v>
      </c>
      <c r="F20" s="42"/>
      <c r="G20" s="42">
        <v>2116.5</v>
      </c>
      <c r="H20" s="12">
        <f t="shared" si="0"/>
        <v>0</v>
      </c>
      <c r="I20" s="12">
        <f t="shared" si="1"/>
        <v>0</v>
      </c>
      <c r="J20" s="12">
        <f t="shared" si="2"/>
        <v>21.164999999999999</v>
      </c>
      <c r="K20" s="14">
        <f t="shared" si="3"/>
        <v>2095.335</v>
      </c>
      <c r="L20" s="16"/>
    </row>
    <row r="21" spans="1:14">
      <c r="A21" s="33">
        <v>43374</v>
      </c>
      <c r="B21" s="36">
        <v>140881</v>
      </c>
      <c r="C21" s="35" t="s">
        <v>21</v>
      </c>
      <c r="D21" s="36" t="s">
        <v>22</v>
      </c>
      <c r="E21" s="35" t="s">
        <v>25</v>
      </c>
      <c r="F21" s="42"/>
      <c r="G21" s="42">
        <v>4050</v>
      </c>
      <c r="H21" s="12">
        <f t="shared" si="0"/>
        <v>0</v>
      </c>
      <c r="I21" s="12">
        <f t="shared" si="1"/>
        <v>0</v>
      </c>
      <c r="J21" s="12">
        <f t="shared" si="2"/>
        <v>40.5</v>
      </c>
      <c r="K21" s="14">
        <f t="shared" si="3"/>
        <v>4009.5</v>
      </c>
      <c r="L21" s="1"/>
    </row>
    <row r="22" spans="1:14">
      <c r="A22" s="33">
        <v>43379</v>
      </c>
      <c r="B22" s="34">
        <v>24754</v>
      </c>
      <c r="C22" s="35" t="s">
        <v>57</v>
      </c>
      <c r="D22" s="36" t="s">
        <v>16</v>
      </c>
      <c r="E22" s="35" t="s">
        <v>17</v>
      </c>
      <c r="F22" s="42">
        <v>9625</v>
      </c>
      <c r="G22" s="42"/>
      <c r="H22" s="12">
        <f>+F22/1.12*0.12</f>
        <v>1031.25</v>
      </c>
      <c r="I22" s="12">
        <f t="shared" si="1"/>
        <v>85.9375</v>
      </c>
      <c r="J22" s="12">
        <f t="shared" si="2"/>
        <v>0</v>
      </c>
      <c r="K22" s="14">
        <f t="shared" si="3"/>
        <v>9539.0625</v>
      </c>
      <c r="L22" s="1"/>
    </row>
    <row r="23" spans="1:14" s="13" customFormat="1">
      <c r="A23" s="33">
        <v>43379</v>
      </c>
      <c r="B23" s="38">
        <v>24755</v>
      </c>
      <c r="C23" s="35" t="s">
        <v>57</v>
      </c>
      <c r="D23" s="36" t="s">
        <v>16</v>
      </c>
      <c r="E23" s="35" t="s">
        <v>17</v>
      </c>
      <c r="F23" s="42">
        <v>6001</v>
      </c>
      <c r="G23" s="42"/>
      <c r="H23" s="12">
        <f t="shared" si="0"/>
        <v>642.96428571428567</v>
      </c>
      <c r="I23" s="12">
        <f t="shared" si="1"/>
        <v>53.580357142857139</v>
      </c>
      <c r="J23" s="12">
        <f>+G23*0.01</f>
        <v>0</v>
      </c>
      <c r="K23" s="14">
        <f>+F23+G23-I23-J23</f>
        <v>5947.4196428571431</v>
      </c>
      <c r="L23" s="16"/>
    </row>
    <row r="24" spans="1:14" s="13" customFormat="1">
      <c r="A24" s="33">
        <v>43384</v>
      </c>
      <c r="B24" s="38">
        <v>109883</v>
      </c>
      <c r="C24" s="35" t="s">
        <v>68</v>
      </c>
      <c r="D24" s="36" t="s">
        <v>69</v>
      </c>
      <c r="E24" s="35" t="s">
        <v>70</v>
      </c>
      <c r="F24" s="42">
        <v>6475</v>
      </c>
      <c r="G24" s="42"/>
      <c r="H24" s="12">
        <f>+F24/1.12*0.12</f>
        <v>693.74999999999989</v>
      </c>
      <c r="I24" s="12">
        <f>+F24/1.12*0.01</f>
        <v>57.812499999999993</v>
      </c>
      <c r="J24" s="12">
        <f t="shared" si="2"/>
        <v>0</v>
      </c>
      <c r="K24" s="14">
        <f>+F24+G24-I24-J24</f>
        <v>6417.1875</v>
      </c>
      <c r="L24" s="16"/>
    </row>
    <row r="25" spans="1:14" s="50" customFormat="1">
      <c r="A25" s="33">
        <v>43375</v>
      </c>
      <c r="B25" s="38">
        <v>14745</v>
      </c>
      <c r="C25" s="35" t="s">
        <v>35</v>
      </c>
      <c r="D25" s="36" t="s">
        <v>36</v>
      </c>
      <c r="E25" s="35" t="s">
        <v>37</v>
      </c>
      <c r="F25" s="42">
        <v>2460</v>
      </c>
      <c r="G25" s="42"/>
      <c r="H25" s="48">
        <f t="shared" si="0"/>
        <v>263.5714285714285</v>
      </c>
      <c r="I25" s="48">
        <f t="shared" si="1"/>
        <v>21.964285714285712</v>
      </c>
      <c r="J25" s="48">
        <f t="shared" si="2"/>
        <v>0</v>
      </c>
      <c r="K25" s="51">
        <f t="shared" si="3"/>
        <v>2438.0357142857142</v>
      </c>
      <c r="L25" s="49"/>
    </row>
    <row r="26" spans="1:14">
      <c r="A26" s="33">
        <v>43375</v>
      </c>
      <c r="B26" s="38">
        <v>229096</v>
      </c>
      <c r="C26" s="35" t="s">
        <v>26</v>
      </c>
      <c r="D26" s="36" t="s">
        <v>27</v>
      </c>
      <c r="E26" s="35" t="s">
        <v>28</v>
      </c>
      <c r="F26" s="42">
        <v>6110.05</v>
      </c>
      <c r="G26" s="42"/>
      <c r="H26" s="18">
        <f t="shared" si="0"/>
        <v>654.64821428571418</v>
      </c>
      <c r="I26" s="18">
        <f t="shared" si="1"/>
        <v>54.554017857142853</v>
      </c>
      <c r="J26" s="18">
        <f t="shared" si="2"/>
        <v>0</v>
      </c>
      <c r="K26" s="14">
        <f t="shared" si="3"/>
        <v>6055.4959821428574</v>
      </c>
      <c r="L26" s="16"/>
      <c r="M26" s="13"/>
      <c r="N26" s="13"/>
    </row>
    <row r="27" spans="1:14">
      <c r="A27" s="33">
        <v>43374</v>
      </c>
      <c r="B27" s="38">
        <v>30586</v>
      </c>
      <c r="C27" s="35" t="s">
        <v>44</v>
      </c>
      <c r="D27" s="36" t="s">
        <v>45</v>
      </c>
      <c r="E27" s="35" t="s">
        <v>46</v>
      </c>
      <c r="F27" s="42">
        <v>1896</v>
      </c>
      <c r="G27" s="42"/>
      <c r="H27" s="12">
        <f t="shared" si="0"/>
        <v>203.14285714285711</v>
      </c>
      <c r="I27" s="12">
        <f t="shared" si="1"/>
        <v>16.928571428571427</v>
      </c>
      <c r="J27" s="12">
        <f t="shared" si="2"/>
        <v>0</v>
      </c>
      <c r="K27" s="14">
        <f t="shared" si="3"/>
        <v>1879.0714285714287</v>
      </c>
      <c r="L27" s="16"/>
      <c r="M27" s="13"/>
      <c r="N27" s="13"/>
    </row>
    <row r="28" spans="1:14">
      <c r="A28" s="33">
        <v>43376</v>
      </c>
      <c r="B28" s="38">
        <v>4418</v>
      </c>
      <c r="C28" s="35" t="s">
        <v>61</v>
      </c>
      <c r="D28" s="36" t="s">
        <v>62</v>
      </c>
      <c r="E28" s="35" t="s">
        <v>63</v>
      </c>
      <c r="F28" s="42"/>
      <c r="G28" s="42">
        <v>2840</v>
      </c>
      <c r="H28" s="8">
        <f t="shared" si="0"/>
        <v>0</v>
      </c>
      <c r="I28" s="8">
        <f t="shared" si="1"/>
        <v>0</v>
      </c>
      <c r="J28" s="8">
        <f t="shared" si="2"/>
        <v>28.400000000000002</v>
      </c>
      <c r="K28" s="14">
        <f t="shared" si="3"/>
        <v>2811.6</v>
      </c>
    </row>
    <row r="29" spans="1:14">
      <c r="A29" s="33">
        <v>43386</v>
      </c>
      <c r="B29" s="38">
        <v>24830</v>
      </c>
      <c r="C29" s="35" t="s">
        <v>57</v>
      </c>
      <c r="D29" s="36" t="s">
        <v>16</v>
      </c>
      <c r="E29" s="35" t="s">
        <v>17</v>
      </c>
      <c r="F29" s="42">
        <v>12323.8</v>
      </c>
      <c r="G29" s="42"/>
      <c r="H29" s="12">
        <f t="shared" si="0"/>
        <v>1320.4071428571426</v>
      </c>
      <c r="I29" s="12">
        <f t="shared" si="1"/>
        <v>110.03392857142855</v>
      </c>
      <c r="J29" s="12">
        <f t="shared" si="2"/>
        <v>0</v>
      </c>
      <c r="K29" s="14">
        <f t="shared" si="3"/>
        <v>12213.76607142857</v>
      </c>
    </row>
    <row r="30" spans="1:14">
      <c r="A30" s="33">
        <v>43386</v>
      </c>
      <c r="B30" s="38">
        <v>24831</v>
      </c>
      <c r="C30" s="35" t="s">
        <v>57</v>
      </c>
      <c r="D30" s="36" t="s">
        <v>16</v>
      </c>
      <c r="E30" s="35" t="s">
        <v>17</v>
      </c>
      <c r="F30" s="42">
        <v>7963</v>
      </c>
      <c r="G30" s="42"/>
      <c r="H30" s="12">
        <f t="shared" si="0"/>
        <v>853.17857142857122</v>
      </c>
      <c r="I30" s="12">
        <f t="shared" si="1"/>
        <v>71.098214285714278</v>
      </c>
      <c r="J30" s="12">
        <f t="shared" si="2"/>
        <v>0</v>
      </c>
      <c r="K30" s="14">
        <f t="shared" si="3"/>
        <v>7891.9017857142853</v>
      </c>
    </row>
    <row r="31" spans="1:14">
      <c r="A31" s="33">
        <v>43388</v>
      </c>
      <c r="B31" s="47">
        <v>9303</v>
      </c>
      <c r="C31" s="35" t="s">
        <v>48</v>
      </c>
      <c r="D31" s="36" t="s">
        <v>49</v>
      </c>
      <c r="E31" s="35" t="s">
        <v>50</v>
      </c>
      <c r="F31" s="42"/>
      <c r="G31" s="42">
        <v>4900.8</v>
      </c>
      <c r="H31" s="12">
        <f t="shared" si="0"/>
        <v>0</v>
      </c>
      <c r="I31" s="12">
        <f t="shared" si="1"/>
        <v>0</v>
      </c>
      <c r="J31" s="12">
        <f t="shared" si="2"/>
        <v>49.008000000000003</v>
      </c>
      <c r="K31" s="14">
        <f t="shared" si="3"/>
        <v>4851.7920000000004</v>
      </c>
    </row>
    <row r="32" spans="1:14">
      <c r="A32" s="33">
        <v>43388</v>
      </c>
      <c r="B32" s="38">
        <v>69555</v>
      </c>
      <c r="C32" s="35" t="s">
        <v>18</v>
      </c>
      <c r="D32" s="36" t="s">
        <v>19</v>
      </c>
      <c r="E32" s="35" t="s">
        <v>20</v>
      </c>
      <c r="F32" s="43"/>
      <c r="G32" s="43">
        <v>1966.75</v>
      </c>
      <c r="H32" s="8">
        <f t="shared" si="0"/>
        <v>0</v>
      </c>
      <c r="I32" s="8">
        <f t="shared" si="1"/>
        <v>0</v>
      </c>
      <c r="J32" s="8">
        <f t="shared" si="2"/>
        <v>19.6675</v>
      </c>
      <c r="K32" s="14">
        <f t="shared" si="3"/>
        <v>1947.0825</v>
      </c>
    </row>
    <row r="33" spans="1:12">
      <c r="A33" s="33">
        <v>43388</v>
      </c>
      <c r="B33" s="38">
        <v>69554</v>
      </c>
      <c r="C33" s="35" t="s">
        <v>18</v>
      </c>
      <c r="D33" s="36" t="s">
        <v>19</v>
      </c>
      <c r="E33" s="35" t="s">
        <v>20</v>
      </c>
      <c r="F33" s="42"/>
      <c r="G33" s="42">
        <v>5165</v>
      </c>
      <c r="H33" s="12">
        <f t="shared" si="0"/>
        <v>0</v>
      </c>
      <c r="I33" s="12">
        <f t="shared" si="1"/>
        <v>0</v>
      </c>
      <c r="J33" s="12">
        <f t="shared" si="2"/>
        <v>51.65</v>
      </c>
      <c r="K33" s="14">
        <f t="shared" si="3"/>
        <v>5113.3500000000004</v>
      </c>
    </row>
    <row r="34" spans="1:12">
      <c r="A34" s="33">
        <v>43385</v>
      </c>
      <c r="B34" s="38">
        <v>64129</v>
      </c>
      <c r="C34" s="35" t="s">
        <v>71</v>
      </c>
      <c r="D34" s="36" t="s">
        <v>72</v>
      </c>
      <c r="E34" s="35" t="s">
        <v>73</v>
      </c>
      <c r="F34" s="44">
        <v>7529.89</v>
      </c>
      <c r="G34" s="42"/>
      <c r="H34" s="12">
        <f t="shared" si="0"/>
        <v>806.77392857142843</v>
      </c>
      <c r="I34" s="12">
        <f t="shared" si="1"/>
        <v>67.231160714285707</v>
      </c>
      <c r="J34" s="12">
        <f t="shared" si="2"/>
        <v>0</v>
      </c>
      <c r="K34" s="14">
        <f t="shared" si="3"/>
        <v>7462.6588392857147</v>
      </c>
    </row>
    <row r="35" spans="1:12">
      <c r="A35" s="33">
        <v>43384</v>
      </c>
      <c r="B35" s="38">
        <v>229893</v>
      </c>
      <c r="C35" s="35" t="s">
        <v>26</v>
      </c>
      <c r="D35" s="36" t="s">
        <v>27</v>
      </c>
      <c r="E35" s="35" t="s">
        <v>28</v>
      </c>
      <c r="F35" s="42">
        <v>3097.14</v>
      </c>
      <c r="G35" s="42"/>
      <c r="H35" s="12">
        <f t="shared" si="0"/>
        <v>331.83642857142854</v>
      </c>
      <c r="I35" s="12">
        <f t="shared" si="1"/>
        <v>27.653035714285711</v>
      </c>
      <c r="J35" s="12">
        <f t="shared" si="2"/>
        <v>0</v>
      </c>
      <c r="K35" s="14">
        <f t="shared" si="3"/>
        <v>3069.4869642857143</v>
      </c>
      <c r="L35" s="1"/>
    </row>
    <row r="36" spans="1:12">
      <c r="A36" s="33">
        <v>43384</v>
      </c>
      <c r="B36" s="38">
        <v>5840</v>
      </c>
      <c r="C36" s="35" t="s">
        <v>54</v>
      </c>
      <c r="D36" s="36" t="s">
        <v>55</v>
      </c>
      <c r="E36" s="35" t="s">
        <v>56</v>
      </c>
      <c r="F36" s="42">
        <v>4200</v>
      </c>
      <c r="G36" s="42"/>
      <c r="H36" s="12">
        <f t="shared" si="0"/>
        <v>449.99999999999994</v>
      </c>
      <c r="I36" s="12">
        <f t="shared" si="1"/>
        <v>37.499999999999993</v>
      </c>
      <c r="J36" s="12">
        <f t="shared" si="2"/>
        <v>0</v>
      </c>
      <c r="K36" s="14">
        <f t="shared" si="3"/>
        <v>4162.5</v>
      </c>
    </row>
    <row r="37" spans="1:12">
      <c r="A37" s="33">
        <v>43384</v>
      </c>
      <c r="B37" s="38">
        <v>36554</v>
      </c>
      <c r="C37" s="35" t="s">
        <v>58</v>
      </c>
      <c r="D37" s="36" t="s">
        <v>59</v>
      </c>
      <c r="E37" s="35" t="s">
        <v>60</v>
      </c>
      <c r="F37" s="42">
        <v>7232</v>
      </c>
      <c r="G37" s="42"/>
      <c r="H37" s="12">
        <f t="shared" si="0"/>
        <v>774.85714285714278</v>
      </c>
      <c r="I37" s="12">
        <f t="shared" si="1"/>
        <v>64.571428571428569</v>
      </c>
      <c r="J37" s="12">
        <f t="shared" si="2"/>
        <v>0</v>
      </c>
      <c r="K37" s="14">
        <f t="shared" si="3"/>
        <v>7167.4285714285716</v>
      </c>
    </row>
    <row r="38" spans="1:12">
      <c r="A38" s="33">
        <v>43384</v>
      </c>
      <c r="B38" s="40">
        <v>36555</v>
      </c>
      <c r="C38" s="35" t="s">
        <v>58</v>
      </c>
      <c r="D38" s="36" t="s">
        <v>59</v>
      </c>
      <c r="E38" s="35" t="s">
        <v>60</v>
      </c>
      <c r="F38" s="42">
        <v>8727</v>
      </c>
      <c r="G38" s="42"/>
      <c r="H38" s="12">
        <f t="shared" si="0"/>
        <v>935.03571428571422</v>
      </c>
      <c r="I38" s="12">
        <f t="shared" si="1"/>
        <v>77.919642857142861</v>
      </c>
      <c r="J38" s="12">
        <f t="shared" si="2"/>
        <v>0</v>
      </c>
      <c r="K38" s="14">
        <f t="shared" si="3"/>
        <v>8649.0803571428569</v>
      </c>
    </row>
    <row r="39" spans="1:12">
      <c r="A39" s="33">
        <v>43384</v>
      </c>
      <c r="B39" s="40">
        <v>36555</v>
      </c>
      <c r="C39" s="35" t="s">
        <v>58</v>
      </c>
      <c r="D39" s="36" t="s">
        <v>59</v>
      </c>
      <c r="E39" s="35" t="s">
        <v>60</v>
      </c>
      <c r="F39" s="42"/>
      <c r="G39" s="42">
        <v>900</v>
      </c>
      <c r="H39" s="12">
        <f t="shared" ref="H39:H64" si="4">+F39/1.12*0.12</f>
        <v>0</v>
      </c>
      <c r="I39" s="12">
        <f t="shared" ref="I39:I64" si="5">+F39/1.12*0.01</f>
        <v>0</v>
      </c>
      <c r="J39" s="12">
        <f t="shared" ref="J39:J64" si="6">+G39*0.01</f>
        <v>9</v>
      </c>
      <c r="K39" s="14">
        <f t="shared" ref="K39:K64" si="7">+F39+G39-I39-J39</f>
        <v>891</v>
      </c>
    </row>
    <row r="40" spans="1:12">
      <c r="A40" s="33">
        <v>43384</v>
      </c>
      <c r="B40" s="40">
        <v>143635</v>
      </c>
      <c r="C40" s="35" t="s">
        <v>21</v>
      </c>
      <c r="D40" s="36" t="s">
        <v>22</v>
      </c>
      <c r="E40" s="35" t="s">
        <v>25</v>
      </c>
      <c r="F40" s="42"/>
      <c r="G40" s="42">
        <v>2950</v>
      </c>
      <c r="H40" s="12">
        <f t="shared" si="4"/>
        <v>0</v>
      </c>
      <c r="I40" s="12">
        <f t="shared" si="5"/>
        <v>0</v>
      </c>
      <c r="J40" s="12">
        <f t="shared" si="6"/>
        <v>29.5</v>
      </c>
      <c r="K40" s="14">
        <f t="shared" si="7"/>
        <v>2920.5</v>
      </c>
    </row>
    <row r="41" spans="1:12">
      <c r="A41" s="33">
        <v>43383</v>
      </c>
      <c r="B41" s="40">
        <v>27630</v>
      </c>
      <c r="C41" s="35" t="s">
        <v>74</v>
      </c>
      <c r="D41" s="36" t="s">
        <v>75</v>
      </c>
      <c r="E41" s="35" t="s">
        <v>76</v>
      </c>
      <c r="F41" s="42">
        <v>2855</v>
      </c>
      <c r="G41" s="42"/>
      <c r="H41" s="12">
        <f t="shared" si="4"/>
        <v>305.89285714285711</v>
      </c>
      <c r="I41" s="12">
        <f t="shared" si="5"/>
        <v>25.491071428571427</v>
      </c>
      <c r="J41" s="12">
        <f t="shared" si="6"/>
        <v>0</v>
      </c>
      <c r="K41" s="14">
        <f t="shared" si="7"/>
        <v>2829.5089285714284</v>
      </c>
    </row>
    <row r="42" spans="1:12">
      <c r="A42" s="33">
        <v>43383</v>
      </c>
      <c r="B42" s="40">
        <v>69551</v>
      </c>
      <c r="C42" s="35" t="s">
        <v>18</v>
      </c>
      <c r="D42" s="36" t="s">
        <v>19</v>
      </c>
      <c r="E42" s="35" t="s">
        <v>20</v>
      </c>
      <c r="F42" s="42"/>
      <c r="G42" s="42">
        <v>2800</v>
      </c>
      <c r="H42" s="12">
        <f t="shared" si="4"/>
        <v>0</v>
      </c>
      <c r="I42" s="12">
        <f t="shared" si="5"/>
        <v>0</v>
      </c>
      <c r="J42" s="12">
        <f t="shared" si="6"/>
        <v>28</v>
      </c>
      <c r="K42" s="14">
        <f t="shared" si="7"/>
        <v>2772</v>
      </c>
    </row>
    <row r="43" spans="1:12">
      <c r="A43" s="33">
        <v>43382</v>
      </c>
      <c r="B43" s="40">
        <v>4565</v>
      </c>
      <c r="C43" s="35" t="s">
        <v>61</v>
      </c>
      <c r="D43" s="36" t="s">
        <v>62</v>
      </c>
      <c r="E43" s="35" t="s">
        <v>63</v>
      </c>
      <c r="F43" s="42"/>
      <c r="G43" s="42">
        <v>1257.5</v>
      </c>
      <c r="H43" s="12">
        <f t="shared" si="4"/>
        <v>0</v>
      </c>
      <c r="I43" s="12">
        <f t="shared" si="5"/>
        <v>0</v>
      </c>
      <c r="J43" s="12">
        <f t="shared" si="6"/>
        <v>12.575000000000001</v>
      </c>
      <c r="K43" s="14">
        <f t="shared" si="7"/>
        <v>1244.925</v>
      </c>
    </row>
    <row r="44" spans="1:12">
      <c r="A44" s="33">
        <v>43381</v>
      </c>
      <c r="B44" s="40">
        <v>68945</v>
      </c>
      <c r="C44" s="35" t="s">
        <v>18</v>
      </c>
      <c r="D44" s="36" t="s">
        <v>19</v>
      </c>
      <c r="E44" s="35" t="s">
        <v>20</v>
      </c>
      <c r="F44" s="42"/>
      <c r="G44" s="42">
        <v>2565</v>
      </c>
      <c r="H44" s="12">
        <f t="shared" si="4"/>
        <v>0</v>
      </c>
      <c r="I44" s="12">
        <f t="shared" si="5"/>
        <v>0</v>
      </c>
      <c r="J44" s="12">
        <f t="shared" si="6"/>
        <v>25.650000000000002</v>
      </c>
      <c r="K44" s="14">
        <f t="shared" si="7"/>
        <v>2539.35</v>
      </c>
    </row>
    <row r="45" spans="1:12">
      <c r="A45" s="33">
        <v>43381</v>
      </c>
      <c r="B45" s="40">
        <v>68946</v>
      </c>
      <c r="C45" s="35" t="s">
        <v>18</v>
      </c>
      <c r="D45" s="36" t="s">
        <v>19</v>
      </c>
      <c r="E45" s="35" t="s">
        <v>20</v>
      </c>
      <c r="F45" s="42"/>
      <c r="G45" s="42">
        <v>1997.5</v>
      </c>
      <c r="H45" s="12">
        <f t="shared" si="4"/>
        <v>0</v>
      </c>
      <c r="I45" s="12">
        <f t="shared" si="5"/>
        <v>0</v>
      </c>
      <c r="J45" s="12">
        <f t="shared" si="6"/>
        <v>19.975000000000001</v>
      </c>
      <c r="K45" s="14">
        <f t="shared" si="7"/>
        <v>1977.5250000000001</v>
      </c>
    </row>
    <row r="46" spans="1:12">
      <c r="A46" s="33">
        <v>43381</v>
      </c>
      <c r="B46" s="40">
        <v>141390</v>
      </c>
      <c r="C46" s="35" t="s">
        <v>21</v>
      </c>
      <c r="D46" s="36" t="s">
        <v>22</v>
      </c>
      <c r="E46" s="35" t="s">
        <v>25</v>
      </c>
      <c r="F46" s="42"/>
      <c r="G46" s="42">
        <v>3200</v>
      </c>
      <c r="H46" s="12">
        <f t="shared" si="4"/>
        <v>0</v>
      </c>
      <c r="I46" s="12">
        <f t="shared" si="5"/>
        <v>0</v>
      </c>
      <c r="J46" s="12">
        <f t="shared" si="6"/>
        <v>32</v>
      </c>
      <c r="K46" s="14">
        <f t="shared" si="7"/>
        <v>3168</v>
      </c>
    </row>
    <row r="47" spans="1:12">
      <c r="A47" s="33">
        <v>43381</v>
      </c>
      <c r="B47" s="40">
        <v>4822</v>
      </c>
      <c r="C47" s="35" t="s">
        <v>41</v>
      </c>
      <c r="D47" s="36" t="s">
        <v>42</v>
      </c>
      <c r="E47" s="35" t="s">
        <v>43</v>
      </c>
      <c r="F47" s="42">
        <v>8300</v>
      </c>
      <c r="G47" s="42"/>
      <c r="H47" s="12">
        <f t="shared" si="4"/>
        <v>889.28571428571422</v>
      </c>
      <c r="I47" s="12">
        <f t="shared" si="5"/>
        <v>74.107142857142861</v>
      </c>
      <c r="J47" s="12">
        <f t="shared" si="6"/>
        <v>0</v>
      </c>
      <c r="K47" s="14">
        <f t="shared" si="7"/>
        <v>8225.8928571428569</v>
      </c>
    </row>
    <row r="48" spans="1:12">
      <c r="A48" s="33">
        <v>43381</v>
      </c>
      <c r="B48" s="40">
        <v>9018</v>
      </c>
      <c r="C48" s="35" t="s">
        <v>48</v>
      </c>
      <c r="D48" s="36" t="s">
        <v>49</v>
      </c>
      <c r="E48" s="35" t="s">
        <v>50</v>
      </c>
      <c r="F48" s="42"/>
      <c r="G48" s="42">
        <v>3845.5</v>
      </c>
      <c r="H48" s="12">
        <f t="shared" ref="H48:H52" si="8">+F48/1.12*0.12</f>
        <v>0</v>
      </c>
      <c r="I48" s="12">
        <f t="shared" ref="I48:I52" si="9">+F48/1.12*0.01</f>
        <v>0</v>
      </c>
      <c r="J48" s="12">
        <f t="shared" ref="J48:J52" si="10">+G48*0.01</f>
        <v>38.454999999999998</v>
      </c>
      <c r="K48" s="14">
        <f t="shared" ref="K48:K52" si="11">+F48+G48-I48-J48</f>
        <v>3807.0450000000001</v>
      </c>
    </row>
    <row r="49" spans="1:11">
      <c r="A49" s="33">
        <v>43382</v>
      </c>
      <c r="B49" s="40">
        <v>150737</v>
      </c>
      <c r="C49" s="35" t="s">
        <v>32</v>
      </c>
      <c r="D49" s="36" t="s">
        <v>33</v>
      </c>
      <c r="E49" s="35" t="s">
        <v>34</v>
      </c>
      <c r="F49" s="42">
        <v>5930</v>
      </c>
      <c r="G49" s="42"/>
      <c r="H49" s="12">
        <f t="shared" si="8"/>
        <v>635.35714285714278</v>
      </c>
      <c r="I49" s="12">
        <f t="shared" si="9"/>
        <v>52.946428571428569</v>
      </c>
      <c r="J49" s="12">
        <f t="shared" si="10"/>
        <v>0</v>
      </c>
      <c r="K49" s="14">
        <f t="shared" si="11"/>
        <v>5877.0535714285716</v>
      </c>
    </row>
    <row r="50" spans="1:11">
      <c r="A50" s="33">
        <v>43382</v>
      </c>
      <c r="B50" s="40">
        <v>30625</v>
      </c>
      <c r="C50" s="35" t="s">
        <v>44</v>
      </c>
      <c r="D50" s="36" t="s">
        <v>45</v>
      </c>
      <c r="E50" s="35" t="s">
        <v>46</v>
      </c>
      <c r="F50" s="42">
        <v>5591</v>
      </c>
      <c r="G50" s="42"/>
      <c r="H50" s="12">
        <f t="shared" si="8"/>
        <v>599.03571428571422</v>
      </c>
      <c r="I50" s="12">
        <f t="shared" si="9"/>
        <v>49.919642857142854</v>
      </c>
      <c r="J50" s="12">
        <f t="shared" si="10"/>
        <v>0</v>
      </c>
      <c r="K50" s="14">
        <f t="shared" si="11"/>
        <v>5541.0803571428569</v>
      </c>
    </row>
    <row r="51" spans="1:11">
      <c r="A51" s="33">
        <v>43382</v>
      </c>
      <c r="B51" s="40">
        <v>510585022</v>
      </c>
      <c r="C51" s="35" t="s">
        <v>29</v>
      </c>
      <c r="D51" s="36" t="s">
        <v>30</v>
      </c>
      <c r="E51" s="35" t="s">
        <v>31</v>
      </c>
      <c r="F51" s="42">
        <v>6664</v>
      </c>
      <c r="G51" s="42"/>
      <c r="H51" s="12">
        <f t="shared" si="8"/>
        <v>713.99999999999989</v>
      </c>
      <c r="I51" s="12">
        <f t="shared" si="9"/>
        <v>59.499999999999993</v>
      </c>
      <c r="J51" s="12">
        <f t="shared" si="10"/>
        <v>0</v>
      </c>
      <c r="K51" s="14">
        <f t="shared" si="11"/>
        <v>6604.5</v>
      </c>
    </row>
    <row r="52" spans="1:11">
      <c r="A52" s="33">
        <v>43393</v>
      </c>
      <c r="B52" s="40">
        <v>231255</v>
      </c>
      <c r="C52" s="35" t="s">
        <v>26</v>
      </c>
      <c r="D52" s="36" t="s">
        <v>27</v>
      </c>
      <c r="E52" s="35" t="s">
        <v>28</v>
      </c>
      <c r="F52" s="42">
        <v>2896.16</v>
      </c>
      <c r="G52" s="42"/>
      <c r="H52" s="12">
        <f t="shared" si="8"/>
        <v>310.30285714285714</v>
      </c>
      <c r="I52" s="12">
        <f t="shared" si="9"/>
        <v>25.858571428571427</v>
      </c>
      <c r="J52" s="12">
        <f t="shared" si="10"/>
        <v>0</v>
      </c>
      <c r="K52" s="14">
        <f t="shared" si="11"/>
        <v>2870.3014285714285</v>
      </c>
    </row>
    <row r="53" spans="1:11">
      <c r="A53" s="33">
        <v>43392</v>
      </c>
      <c r="B53" s="40">
        <v>1109</v>
      </c>
      <c r="C53" s="35" t="s">
        <v>61</v>
      </c>
      <c r="D53" s="36" t="s">
        <v>62</v>
      </c>
      <c r="E53" s="35" t="s">
        <v>63</v>
      </c>
      <c r="F53" s="42"/>
      <c r="G53" s="42">
        <v>1060</v>
      </c>
      <c r="H53" s="12">
        <f t="shared" ref="H53:H62" si="12">+F53/1.12*0.12</f>
        <v>0</v>
      </c>
      <c r="I53" s="12">
        <f t="shared" ref="I53:I62" si="13">+F53/1.12*0.01</f>
        <v>0</v>
      </c>
      <c r="J53" s="12">
        <f t="shared" ref="J53:J62" si="14">+G53*0.01</f>
        <v>10.6</v>
      </c>
      <c r="K53" s="14">
        <f t="shared" ref="K53:K62" si="15">+F53+G53-I53-J53</f>
        <v>1049.4000000000001</v>
      </c>
    </row>
    <row r="54" spans="1:11">
      <c r="A54" s="33">
        <v>43389</v>
      </c>
      <c r="B54" s="40">
        <v>30657</v>
      </c>
      <c r="C54" s="35" t="s">
        <v>44</v>
      </c>
      <c r="D54" s="36" t="s">
        <v>45</v>
      </c>
      <c r="E54" s="35" t="s">
        <v>46</v>
      </c>
      <c r="F54" s="42">
        <v>4465</v>
      </c>
      <c r="G54" s="42"/>
      <c r="H54" s="12">
        <f t="shared" si="12"/>
        <v>478.39285714285711</v>
      </c>
      <c r="I54" s="12">
        <f t="shared" si="13"/>
        <v>39.866071428571431</v>
      </c>
      <c r="J54" s="12">
        <f t="shared" si="14"/>
        <v>0</v>
      </c>
      <c r="K54" s="14">
        <f t="shared" si="15"/>
        <v>4425.1339285714284</v>
      </c>
    </row>
    <row r="55" spans="1:11">
      <c r="A55" s="33">
        <v>43390</v>
      </c>
      <c r="B55" s="40">
        <v>860420</v>
      </c>
      <c r="C55" s="35" t="s">
        <v>38</v>
      </c>
      <c r="D55" s="36" t="s">
        <v>39</v>
      </c>
      <c r="E55" s="35" t="s">
        <v>40</v>
      </c>
      <c r="F55" s="42">
        <v>4560</v>
      </c>
      <c r="G55" s="42"/>
      <c r="H55" s="12">
        <f t="shared" si="12"/>
        <v>488.5714285714285</v>
      </c>
      <c r="I55" s="12">
        <f t="shared" si="13"/>
        <v>40.714285714285715</v>
      </c>
      <c r="J55" s="12">
        <f t="shared" si="14"/>
        <v>0</v>
      </c>
      <c r="K55" s="14">
        <f t="shared" si="15"/>
        <v>4519.2857142857147</v>
      </c>
    </row>
    <row r="56" spans="1:11">
      <c r="A56" s="33">
        <v>43389</v>
      </c>
      <c r="B56" s="40">
        <v>69558</v>
      </c>
      <c r="C56" s="35" t="s">
        <v>18</v>
      </c>
      <c r="D56" s="36" t="s">
        <v>19</v>
      </c>
      <c r="E56" s="35" t="s">
        <v>20</v>
      </c>
      <c r="F56" s="42"/>
      <c r="G56" s="42">
        <v>2396</v>
      </c>
      <c r="H56" s="12">
        <f t="shared" si="12"/>
        <v>0</v>
      </c>
      <c r="I56" s="12">
        <f t="shared" si="13"/>
        <v>0</v>
      </c>
      <c r="J56" s="12">
        <f t="shared" si="14"/>
        <v>23.96</v>
      </c>
      <c r="K56" s="14">
        <f t="shared" si="15"/>
        <v>2372.04</v>
      </c>
    </row>
    <row r="57" spans="1:11">
      <c r="A57" s="33">
        <v>43389</v>
      </c>
      <c r="B57" s="40">
        <v>143076</v>
      </c>
      <c r="C57" s="35" t="s">
        <v>21</v>
      </c>
      <c r="D57" s="36" t="s">
        <v>22</v>
      </c>
      <c r="E57" s="35" t="s">
        <v>25</v>
      </c>
      <c r="F57" s="42"/>
      <c r="G57" s="42">
        <v>3200</v>
      </c>
      <c r="H57" s="12">
        <f t="shared" si="12"/>
        <v>0</v>
      </c>
      <c r="I57" s="12">
        <f t="shared" si="13"/>
        <v>0</v>
      </c>
      <c r="J57" s="12">
        <f t="shared" si="14"/>
        <v>32</v>
      </c>
      <c r="K57" s="14">
        <f t="shared" si="15"/>
        <v>3168</v>
      </c>
    </row>
    <row r="58" spans="1:11">
      <c r="A58" s="33">
        <v>43363</v>
      </c>
      <c r="B58" s="40">
        <v>4307</v>
      </c>
      <c r="C58" s="35" t="s">
        <v>61</v>
      </c>
      <c r="D58" s="36" t="s">
        <v>62</v>
      </c>
      <c r="E58" s="35" t="s">
        <v>63</v>
      </c>
      <c r="F58" s="42"/>
      <c r="G58" s="42">
        <v>1610</v>
      </c>
      <c r="H58" s="12">
        <f t="shared" si="12"/>
        <v>0</v>
      </c>
      <c r="I58" s="12">
        <f t="shared" si="13"/>
        <v>0</v>
      </c>
      <c r="J58" s="12">
        <f t="shared" si="14"/>
        <v>16.100000000000001</v>
      </c>
      <c r="K58" s="14">
        <f t="shared" si="15"/>
        <v>1593.9</v>
      </c>
    </row>
    <row r="59" spans="1:11">
      <c r="A59" s="33">
        <v>43389</v>
      </c>
      <c r="B59" s="40">
        <v>83359</v>
      </c>
      <c r="C59" s="35" t="s">
        <v>77</v>
      </c>
      <c r="D59" s="36" t="s">
        <v>78</v>
      </c>
      <c r="E59" s="35" t="s">
        <v>79</v>
      </c>
      <c r="F59" s="42">
        <v>1043</v>
      </c>
      <c r="G59" s="42"/>
      <c r="H59" s="12">
        <f t="shared" si="12"/>
        <v>111.74999999999999</v>
      </c>
      <c r="I59" s="12">
        <f t="shared" si="13"/>
        <v>9.3124999999999982</v>
      </c>
      <c r="J59" s="12">
        <f t="shared" si="14"/>
        <v>0</v>
      </c>
      <c r="K59" s="14">
        <f t="shared" si="15"/>
        <v>1033.6875</v>
      </c>
    </row>
    <row r="60" spans="1:11">
      <c r="A60" s="33">
        <v>43388</v>
      </c>
      <c r="B60" s="40">
        <v>74769</v>
      </c>
      <c r="C60" s="35" t="s">
        <v>23</v>
      </c>
      <c r="D60" s="36" t="s">
        <v>24</v>
      </c>
      <c r="E60" s="35" t="s">
        <v>47</v>
      </c>
      <c r="F60" s="42">
        <v>981.31</v>
      </c>
      <c r="G60" s="42"/>
      <c r="H60" s="12">
        <f t="shared" si="12"/>
        <v>105.14035714285713</v>
      </c>
      <c r="I60" s="12">
        <f t="shared" si="13"/>
        <v>8.7616964285714278</v>
      </c>
      <c r="J60" s="12">
        <f t="shared" si="14"/>
        <v>0</v>
      </c>
      <c r="K60" s="14">
        <f t="shared" si="15"/>
        <v>972.54830357142851</v>
      </c>
    </row>
    <row r="61" spans="1:11">
      <c r="A61" s="33">
        <v>43402</v>
      </c>
      <c r="B61" s="40">
        <v>69574</v>
      </c>
      <c r="C61" s="35" t="s">
        <v>18</v>
      </c>
      <c r="D61" s="36" t="s">
        <v>19</v>
      </c>
      <c r="E61" s="35" t="s">
        <v>20</v>
      </c>
      <c r="F61" s="42"/>
      <c r="G61" s="42">
        <v>970</v>
      </c>
      <c r="H61" s="12">
        <f t="shared" si="12"/>
        <v>0</v>
      </c>
      <c r="I61" s="12">
        <f t="shared" si="13"/>
        <v>0</v>
      </c>
      <c r="J61" s="12">
        <f t="shared" si="14"/>
        <v>9.7000000000000011</v>
      </c>
      <c r="K61" s="14">
        <f t="shared" si="15"/>
        <v>960.3</v>
      </c>
    </row>
    <row r="62" spans="1:11">
      <c r="A62" s="33">
        <v>43402</v>
      </c>
      <c r="B62" s="40">
        <v>69573</v>
      </c>
      <c r="C62" s="35" t="s">
        <v>18</v>
      </c>
      <c r="D62" s="36" t="s">
        <v>19</v>
      </c>
      <c r="E62" s="35" t="s">
        <v>20</v>
      </c>
      <c r="F62" s="42"/>
      <c r="G62" s="42">
        <v>8621</v>
      </c>
      <c r="H62" s="12">
        <f t="shared" si="12"/>
        <v>0</v>
      </c>
      <c r="I62" s="12">
        <f t="shared" si="13"/>
        <v>0</v>
      </c>
      <c r="J62" s="12">
        <f t="shared" si="14"/>
        <v>86.210000000000008</v>
      </c>
      <c r="K62" s="14">
        <f t="shared" si="15"/>
        <v>8534.7900000000009</v>
      </c>
    </row>
    <row r="63" spans="1:11">
      <c r="A63" s="33">
        <v>43402</v>
      </c>
      <c r="B63" s="40">
        <v>142382</v>
      </c>
      <c r="C63" s="35" t="s">
        <v>21</v>
      </c>
      <c r="D63" s="36" t="s">
        <v>22</v>
      </c>
      <c r="E63" s="35" t="s">
        <v>25</v>
      </c>
      <c r="F63" s="42"/>
      <c r="G63" s="42">
        <v>2780</v>
      </c>
      <c r="H63" s="12">
        <f t="shared" si="4"/>
        <v>0</v>
      </c>
      <c r="I63" s="12">
        <f t="shared" si="5"/>
        <v>0</v>
      </c>
      <c r="J63" s="12">
        <f t="shared" si="6"/>
        <v>27.8</v>
      </c>
      <c r="K63" s="14">
        <f t="shared" si="7"/>
        <v>2752.2</v>
      </c>
    </row>
    <row r="64" spans="1:11">
      <c r="A64" s="33">
        <v>43400</v>
      </c>
      <c r="B64" s="40">
        <v>11057</v>
      </c>
      <c r="C64" s="35" t="s">
        <v>80</v>
      </c>
      <c r="D64" s="36" t="s">
        <v>67</v>
      </c>
      <c r="E64" s="35" t="s">
        <v>81</v>
      </c>
      <c r="F64" s="42"/>
      <c r="G64" s="42">
        <v>7800</v>
      </c>
      <c r="H64" s="12">
        <f t="shared" si="4"/>
        <v>0</v>
      </c>
      <c r="I64" s="12">
        <f t="shared" si="5"/>
        <v>0</v>
      </c>
      <c r="J64" s="12">
        <f t="shared" si="6"/>
        <v>78</v>
      </c>
      <c r="K64" s="14">
        <f t="shared" si="7"/>
        <v>7722</v>
      </c>
    </row>
    <row r="65" spans="1:11">
      <c r="A65" s="33">
        <v>43397</v>
      </c>
      <c r="B65" s="40">
        <v>26700</v>
      </c>
      <c r="C65" s="35" t="s">
        <v>82</v>
      </c>
      <c r="D65" s="36" t="s">
        <v>83</v>
      </c>
      <c r="E65" s="35" t="s">
        <v>84</v>
      </c>
      <c r="F65" s="42">
        <v>550</v>
      </c>
      <c r="G65" s="42"/>
      <c r="H65" s="12">
        <f t="shared" ref="H65:H73" si="16">+F65/1.12*0.12</f>
        <v>58.928571428571416</v>
      </c>
      <c r="I65" s="12">
        <f t="shared" ref="I65:I73" si="17">+F65/1.12*0.01</f>
        <v>4.9107142857142847</v>
      </c>
      <c r="J65" s="12">
        <f t="shared" ref="J65:J73" si="18">+G65*0.01</f>
        <v>0</v>
      </c>
      <c r="K65" s="14">
        <f t="shared" ref="K65:K73" si="19">+F65+G65-I65-J65</f>
        <v>545.08928571428567</v>
      </c>
    </row>
    <row r="66" spans="1:11">
      <c r="A66" s="33">
        <v>43395</v>
      </c>
      <c r="B66" s="40">
        <v>69566</v>
      </c>
      <c r="C66" s="35" t="s">
        <v>18</v>
      </c>
      <c r="D66" s="36" t="s">
        <v>19</v>
      </c>
      <c r="E66" s="35" t="s">
        <v>20</v>
      </c>
      <c r="F66" s="42"/>
      <c r="G66" s="42">
        <v>1618</v>
      </c>
      <c r="H66" s="12">
        <f t="shared" si="16"/>
        <v>0</v>
      </c>
      <c r="I66" s="12">
        <f t="shared" si="17"/>
        <v>0</v>
      </c>
      <c r="J66" s="12">
        <f t="shared" si="18"/>
        <v>16.18</v>
      </c>
      <c r="K66" s="14">
        <f t="shared" si="19"/>
        <v>1601.82</v>
      </c>
    </row>
    <row r="67" spans="1:11">
      <c r="A67" s="33">
        <v>43395</v>
      </c>
      <c r="B67" s="40">
        <v>69565</v>
      </c>
      <c r="C67" s="35" t="s">
        <v>18</v>
      </c>
      <c r="D67" s="36" t="s">
        <v>19</v>
      </c>
      <c r="E67" s="35" t="s">
        <v>20</v>
      </c>
      <c r="F67" s="42"/>
      <c r="G67" s="42">
        <v>3400</v>
      </c>
      <c r="H67" s="12">
        <f t="shared" si="16"/>
        <v>0</v>
      </c>
      <c r="I67" s="12">
        <f t="shared" si="17"/>
        <v>0</v>
      </c>
      <c r="J67" s="12">
        <f t="shared" si="18"/>
        <v>34</v>
      </c>
      <c r="K67" s="14">
        <f t="shared" si="19"/>
        <v>3366</v>
      </c>
    </row>
    <row r="68" spans="1:11">
      <c r="A68" s="33">
        <v>43395</v>
      </c>
      <c r="B68" s="40">
        <v>30687</v>
      </c>
      <c r="C68" s="35" t="s">
        <v>44</v>
      </c>
      <c r="D68" s="36" t="s">
        <v>45</v>
      </c>
      <c r="E68" s="35" t="s">
        <v>46</v>
      </c>
      <c r="F68" s="42">
        <v>3591</v>
      </c>
      <c r="G68" s="42"/>
      <c r="H68" s="12">
        <f t="shared" si="16"/>
        <v>384.74999999999994</v>
      </c>
      <c r="I68" s="12">
        <f t="shared" si="17"/>
        <v>32.062499999999993</v>
      </c>
      <c r="J68" s="12">
        <f t="shared" si="18"/>
        <v>0</v>
      </c>
      <c r="K68" s="14">
        <f t="shared" si="19"/>
        <v>3558.9375</v>
      </c>
    </row>
    <row r="69" spans="1:11">
      <c r="A69" s="33">
        <v>43396</v>
      </c>
      <c r="B69" s="40">
        <v>141582</v>
      </c>
      <c r="C69" s="35" t="s">
        <v>21</v>
      </c>
      <c r="D69" s="36" t="s">
        <v>22</v>
      </c>
      <c r="E69" s="35" t="s">
        <v>25</v>
      </c>
      <c r="F69" s="42"/>
      <c r="G69" s="42">
        <v>600</v>
      </c>
      <c r="H69" s="12">
        <f t="shared" si="16"/>
        <v>0</v>
      </c>
      <c r="I69" s="12">
        <f t="shared" si="17"/>
        <v>0</v>
      </c>
      <c r="J69" s="12">
        <f t="shared" si="18"/>
        <v>6</v>
      </c>
      <c r="K69" s="14">
        <f t="shared" si="19"/>
        <v>594</v>
      </c>
    </row>
    <row r="70" spans="1:11">
      <c r="A70" s="33">
        <v>43395</v>
      </c>
      <c r="B70" s="40">
        <v>141725</v>
      </c>
      <c r="C70" s="35" t="s">
        <v>21</v>
      </c>
      <c r="D70" s="36" t="s">
        <v>22</v>
      </c>
      <c r="E70" s="35" t="s">
        <v>25</v>
      </c>
      <c r="F70" s="42"/>
      <c r="G70" s="42">
        <v>3200</v>
      </c>
      <c r="H70" s="12">
        <f t="shared" si="16"/>
        <v>0</v>
      </c>
      <c r="I70" s="12">
        <f t="shared" si="17"/>
        <v>0</v>
      </c>
      <c r="J70" s="12">
        <f t="shared" si="18"/>
        <v>32</v>
      </c>
      <c r="K70" s="14">
        <f t="shared" si="19"/>
        <v>3168</v>
      </c>
    </row>
    <row r="71" spans="1:11">
      <c r="A71" s="33">
        <v>43392</v>
      </c>
      <c r="B71" s="40">
        <v>89741</v>
      </c>
      <c r="C71" s="35" t="s">
        <v>85</v>
      </c>
      <c r="D71" s="36" t="s">
        <v>86</v>
      </c>
      <c r="E71" s="35" t="s">
        <v>64</v>
      </c>
      <c r="F71" s="42">
        <v>2514.5</v>
      </c>
      <c r="G71" s="42"/>
      <c r="H71" s="12">
        <f t="shared" si="16"/>
        <v>269.41071428571422</v>
      </c>
      <c r="I71" s="12">
        <f t="shared" si="17"/>
        <v>22.450892857142854</v>
      </c>
      <c r="J71" s="12">
        <f t="shared" si="18"/>
        <v>0</v>
      </c>
      <c r="K71" s="14">
        <f t="shared" si="19"/>
        <v>2492.0491071428573</v>
      </c>
    </row>
    <row r="72" spans="1:11">
      <c r="A72" s="33">
        <v>43392</v>
      </c>
      <c r="B72" s="40">
        <v>176921</v>
      </c>
      <c r="C72" s="35" t="s">
        <v>65</v>
      </c>
      <c r="D72" s="36" t="s">
        <v>66</v>
      </c>
      <c r="E72" s="35" t="s">
        <v>64</v>
      </c>
      <c r="F72" s="42">
        <v>2989.2</v>
      </c>
      <c r="G72" s="42"/>
      <c r="H72" s="12">
        <f t="shared" si="16"/>
        <v>320.27142857142854</v>
      </c>
      <c r="I72" s="12">
        <f t="shared" si="17"/>
        <v>26.689285714285713</v>
      </c>
      <c r="J72" s="12">
        <f t="shared" si="18"/>
        <v>0</v>
      </c>
      <c r="K72" s="14">
        <f t="shared" si="19"/>
        <v>2962.5107142857141</v>
      </c>
    </row>
    <row r="73" spans="1:11">
      <c r="A73" s="33">
        <v>43398</v>
      </c>
      <c r="B73" s="40">
        <v>9398</v>
      </c>
      <c r="C73" s="35" t="s">
        <v>48</v>
      </c>
      <c r="D73" s="36" t="s">
        <v>49</v>
      </c>
      <c r="E73" s="35" t="s">
        <v>50</v>
      </c>
      <c r="F73" s="42"/>
      <c r="G73" s="42">
        <v>610</v>
      </c>
      <c r="H73" s="12">
        <f t="shared" si="16"/>
        <v>0</v>
      </c>
      <c r="I73" s="12">
        <f t="shared" si="17"/>
        <v>0</v>
      </c>
      <c r="J73" s="12">
        <f t="shared" si="18"/>
        <v>6.1000000000000005</v>
      </c>
      <c r="K73" s="14">
        <f t="shared" si="19"/>
        <v>603.9</v>
      </c>
    </row>
    <row r="74" spans="1:11">
      <c r="A74" s="33">
        <v>43395</v>
      </c>
      <c r="B74" s="40">
        <v>8776</v>
      </c>
      <c r="C74" s="35" t="s">
        <v>48</v>
      </c>
      <c r="D74" s="36" t="s">
        <v>49</v>
      </c>
      <c r="E74" s="35" t="s">
        <v>50</v>
      </c>
      <c r="F74" s="42"/>
      <c r="G74" s="42">
        <v>4025.7</v>
      </c>
      <c r="H74" s="12">
        <f t="shared" ref="H74:H77" si="20">+F74/1.12*0.12</f>
        <v>0</v>
      </c>
      <c r="I74" s="12">
        <f t="shared" ref="I74:I77" si="21">+F74/1.12*0.01</f>
        <v>0</v>
      </c>
      <c r="J74" s="12">
        <f t="shared" ref="J74:J77" si="22">+G74*0.01</f>
        <v>40.256999999999998</v>
      </c>
      <c r="K74" s="14">
        <f t="shared" ref="K74:K77" si="23">+F74+G74-I74-J74</f>
        <v>3985.4429999999998</v>
      </c>
    </row>
    <row r="75" spans="1:11">
      <c r="A75" s="33">
        <v>43402</v>
      </c>
      <c r="B75" s="40">
        <v>9572</v>
      </c>
      <c r="C75" s="35" t="s">
        <v>48</v>
      </c>
      <c r="D75" s="36" t="s">
        <v>49</v>
      </c>
      <c r="E75" s="35" t="s">
        <v>50</v>
      </c>
      <c r="F75" s="42"/>
      <c r="G75" s="42">
        <v>1565.6</v>
      </c>
      <c r="H75" s="12">
        <f t="shared" si="20"/>
        <v>0</v>
      </c>
      <c r="I75" s="12">
        <f t="shared" si="21"/>
        <v>0</v>
      </c>
      <c r="J75" s="12">
        <f t="shared" si="22"/>
        <v>15.655999999999999</v>
      </c>
      <c r="K75" s="14">
        <f t="shared" si="23"/>
        <v>1549.944</v>
      </c>
    </row>
    <row r="76" spans="1:11">
      <c r="A76" s="33">
        <v>43402</v>
      </c>
      <c r="B76" s="40">
        <v>15651</v>
      </c>
      <c r="C76" s="35" t="s">
        <v>35</v>
      </c>
      <c r="D76" s="36" t="s">
        <v>36</v>
      </c>
      <c r="E76" s="35" t="s">
        <v>37</v>
      </c>
      <c r="F76" s="42">
        <v>1230</v>
      </c>
      <c r="G76" s="42"/>
      <c r="H76" s="12">
        <f t="shared" si="20"/>
        <v>131.78571428571425</v>
      </c>
      <c r="I76" s="12">
        <f t="shared" si="21"/>
        <v>10.982142857142856</v>
      </c>
      <c r="J76" s="12">
        <f t="shared" si="22"/>
        <v>0</v>
      </c>
      <c r="K76" s="14">
        <f t="shared" si="23"/>
        <v>1219.0178571428571</v>
      </c>
    </row>
    <row r="77" spans="1:11">
      <c r="A77" s="33">
        <v>43404</v>
      </c>
      <c r="B77" s="40">
        <v>231831</v>
      </c>
      <c r="C77" s="35" t="s">
        <v>26</v>
      </c>
      <c r="D77" s="36" t="s">
        <v>27</v>
      </c>
      <c r="E77" s="35" t="s">
        <v>28</v>
      </c>
      <c r="F77" s="42">
        <v>3406.94</v>
      </c>
      <c r="G77" s="42"/>
      <c r="H77" s="12">
        <f t="shared" si="20"/>
        <v>365.02928571428572</v>
      </c>
      <c r="I77" s="12">
        <f t="shared" si="21"/>
        <v>30.419107142857143</v>
      </c>
      <c r="J77" s="12">
        <f t="shared" si="22"/>
        <v>0</v>
      </c>
      <c r="K77" s="14">
        <f t="shared" si="23"/>
        <v>3376.5208928571428</v>
      </c>
    </row>
    <row r="78" spans="1:11">
      <c r="A78" s="33"/>
      <c r="B78" s="40"/>
      <c r="C78" s="35"/>
      <c r="D78" s="36"/>
      <c r="E78" s="35"/>
      <c r="F78" s="42"/>
      <c r="G78" s="42"/>
      <c r="H78" s="12">
        <f t="shared" ref="H78:H79" si="24">+F78/1.12*0.12</f>
        <v>0</v>
      </c>
      <c r="I78" s="12">
        <f t="shared" ref="I78:I79" si="25">+F78/1.12*0.01</f>
        <v>0</v>
      </c>
      <c r="J78" s="12">
        <f t="shared" ref="J78:J79" si="26">+G78*0.01</f>
        <v>0</v>
      </c>
      <c r="K78" s="14">
        <f t="shared" ref="K78:K79" si="27">+F78+G78-I78-J78</f>
        <v>0</v>
      </c>
    </row>
    <row r="79" spans="1:11">
      <c r="A79" s="33"/>
      <c r="B79" s="40"/>
      <c r="C79" s="35"/>
      <c r="D79" s="36"/>
      <c r="E79" s="35"/>
      <c r="F79" s="42"/>
      <c r="G79" s="42"/>
      <c r="H79" s="12">
        <f t="shared" si="24"/>
        <v>0</v>
      </c>
      <c r="I79" s="12">
        <f t="shared" si="25"/>
        <v>0</v>
      </c>
      <c r="J79" s="12">
        <f t="shared" si="26"/>
        <v>0</v>
      </c>
      <c r="K79" s="14">
        <f t="shared" si="27"/>
        <v>0</v>
      </c>
    </row>
    <row r="80" spans="1:11">
      <c r="A80" s="33"/>
      <c r="B80" s="40"/>
      <c r="C80" s="35"/>
      <c r="D80" s="36"/>
      <c r="E80" s="35"/>
      <c r="F80" s="42"/>
      <c r="G80" s="42"/>
      <c r="H80" s="12">
        <f t="shared" ref="H80" si="28">+F80/1.12*0.12</f>
        <v>0</v>
      </c>
      <c r="I80" s="12">
        <f t="shared" ref="I80" si="29">+F80/1.12*0.01</f>
        <v>0</v>
      </c>
      <c r="J80" s="12">
        <f t="shared" ref="J80" si="30">+G80*0.01</f>
        <v>0</v>
      </c>
      <c r="K80" s="14">
        <f t="shared" ref="K80" si="31">+F80+G80-I80-J80</f>
        <v>0</v>
      </c>
    </row>
    <row r="81" spans="1:13">
      <c r="A81" s="37"/>
      <c r="B81" s="34"/>
      <c r="C81" s="35"/>
      <c r="D81" s="36"/>
      <c r="E81" s="35"/>
      <c r="F81" s="45"/>
      <c r="G81" s="46"/>
      <c r="H81" s="12">
        <f t="shared" ref="H81" si="32">+F81/1.12*0.12</f>
        <v>0</v>
      </c>
      <c r="I81" s="12">
        <f t="shared" ref="I81" si="33">+F81/1.12*0.01</f>
        <v>0</v>
      </c>
      <c r="J81" s="12">
        <f t="shared" ref="J81" si="34">+G81*0.01</f>
        <v>0</v>
      </c>
      <c r="K81" s="14">
        <f t="shared" ref="K81" si="35">+F81+G81-I81-J81</f>
        <v>0</v>
      </c>
      <c r="L81" s="16"/>
    </row>
    <row r="82" spans="1:13" ht="16.5" thickBot="1">
      <c r="A82" s="24" t="s">
        <v>15</v>
      </c>
      <c r="B82" s="26"/>
      <c r="C82" s="26"/>
      <c r="D82" s="26"/>
      <c r="E82" s="26"/>
      <c r="F82" s="29">
        <f t="shared" ref="F82:K82" si="36">+SUM(F6:F80)</f>
        <v>157819.44</v>
      </c>
      <c r="G82" s="29">
        <f t="shared" si="36"/>
        <v>117471.25000000001</v>
      </c>
      <c r="H82" s="29">
        <f t="shared" si="36"/>
        <v>16909.225714285709</v>
      </c>
      <c r="I82" s="29">
        <f t="shared" si="36"/>
        <v>1409.102142857143</v>
      </c>
      <c r="J82" s="29">
        <f t="shared" si="36"/>
        <v>1174.7125000000003</v>
      </c>
      <c r="K82" s="29">
        <f t="shared" si="36"/>
        <v>272706.87535714306</v>
      </c>
    </row>
    <row r="83" spans="1:13" s="10" customFormat="1" ht="16.5" thickBot="1">
      <c r="A83" s="23"/>
      <c r="B83" s="25"/>
      <c r="C83" s="25"/>
      <c r="D83" s="25"/>
      <c r="E83" s="27"/>
      <c r="F83" s="28"/>
      <c r="G83" s="28"/>
      <c r="H83" s="31"/>
      <c r="I83" s="31"/>
      <c r="J83" s="31"/>
      <c r="K83" s="32"/>
      <c r="M83" s="11"/>
    </row>
    <row r="84" spans="1:13">
      <c r="A84"/>
      <c r="B84"/>
      <c r="C84"/>
      <c r="D84"/>
      <c r="E84"/>
      <c r="F84" s="9"/>
      <c r="G84" s="9"/>
      <c r="H84" s="9"/>
      <c r="I84" s="9"/>
      <c r="J84" s="9"/>
      <c r="K84"/>
    </row>
    <row r="85" spans="1:13">
      <c r="A85"/>
      <c r="B85"/>
      <c r="C85"/>
      <c r="D85"/>
      <c r="E85"/>
      <c r="F85" s="9"/>
      <c r="G85" s="9"/>
      <c r="H85" s="9"/>
      <c r="I85" s="9"/>
      <c r="J85" s="9"/>
      <c r="K85"/>
    </row>
    <row r="86" spans="1:13">
      <c r="A86"/>
      <c r="B86"/>
      <c r="C86"/>
      <c r="D86"/>
      <c r="E86"/>
      <c r="F86" s="9"/>
      <c r="G86" s="9"/>
      <c r="H86" s="9"/>
      <c r="I86" s="9"/>
      <c r="J86" s="9"/>
      <c r="K86"/>
    </row>
    <row r="87" spans="1:13">
      <c r="A87"/>
      <c r="B87"/>
      <c r="C87"/>
      <c r="D87"/>
      <c r="E87"/>
      <c r="F87" s="9"/>
      <c r="G87" s="9"/>
      <c r="H87" s="9"/>
      <c r="I87" s="9"/>
      <c r="J87" s="9"/>
      <c r="K87"/>
    </row>
    <row r="88" spans="1:13">
      <c r="A88"/>
      <c r="B88"/>
      <c r="C88"/>
      <c r="D88"/>
      <c r="E88"/>
      <c r="F88" s="9"/>
      <c r="G88" s="9"/>
      <c r="H88" s="9"/>
      <c r="I88" s="9"/>
      <c r="J88" s="9"/>
      <c r="K88"/>
    </row>
    <row r="89" spans="1:13">
      <c r="A89"/>
      <c r="B89"/>
      <c r="C89"/>
      <c r="D89"/>
      <c r="E89"/>
      <c r="F89" s="9"/>
      <c r="G89" s="9"/>
      <c r="H89" s="9"/>
      <c r="I89" s="9">
        <f>H89*0.01</f>
        <v>0</v>
      </c>
      <c r="J89" s="9"/>
      <c r="K89"/>
    </row>
    <row r="90" spans="1:13">
      <c r="A90"/>
      <c r="B90"/>
      <c r="C90"/>
      <c r="D90"/>
      <c r="E90"/>
      <c r="F90" s="9"/>
      <c r="G90" s="9"/>
      <c r="H90" s="9"/>
      <c r="I90" s="9"/>
      <c r="J90" s="9"/>
      <c r="K90"/>
    </row>
    <row r="91" spans="1:13">
      <c r="A91"/>
      <c r="B91"/>
      <c r="C91"/>
      <c r="D91"/>
      <c r="E91"/>
      <c r="F91" s="9"/>
      <c r="G91" s="9"/>
      <c r="H91" s="9"/>
      <c r="I91" s="9"/>
      <c r="J91" s="9"/>
      <c r="K91"/>
    </row>
    <row r="92" spans="1:13">
      <c r="A92"/>
      <c r="B92"/>
      <c r="C92"/>
      <c r="D92"/>
      <c r="E92"/>
      <c r="F92" s="9"/>
      <c r="G92" s="9"/>
      <c r="H92" s="9"/>
      <c r="I92" s="9"/>
      <c r="J92" s="9"/>
      <c r="K92"/>
    </row>
    <row r="93" spans="1:13">
      <c r="A93"/>
      <c r="B93"/>
      <c r="C93"/>
      <c r="D93"/>
      <c r="E93"/>
      <c r="F93" s="9"/>
      <c r="G93" s="9"/>
      <c r="H93" s="9"/>
      <c r="I93" s="9"/>
      <c r="J93" s="9"/>
      <c r="K93"/>
    </row>
    <row r="94" spans="1:13">
      <c r="A94"/>
      <c r="B94"/>
      <c r="C94"/>
      <c r="D94"/>
      <c r="E94"/>
      <c r="F94" s="9"/>
      <c r="G94" s="9"/>
      <c r="H94" s="9"/>
      <c r="I94" s="9"/>
      <c r="J94" s="9"/>
      <c r="K94"/>
    </row>
    <row r="95" spans="1:13">
      <c r="A95"/>
      <c r="B95"/>
      <c r="C95"/>
      <c r="D95"/>
      <c r="E95"/>
      <c r="F95" s="9"/>
      <c r="G95" s="9"/>
      <c r="H95" s="9"/>
      <c r="I95" s="9"/>
      <c r="J95" s="9"/>
      <c r="K95"/>
    </row>
    <row r="96" spans="1:13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October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2018-11-05T13:32:01Z</dcterms:modified>
</cp:coreProperties>
</file>