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2" windowWidth="20112" windowHeight="7812" firstSheet="3" activeTab="11"/>
  </bookViews>
  <sheets>
    <sheet name="January 2018" sheetId="12" r:id="rId1"/>
    <sheet name="February2018" sheetId="13" r:id="rId2"/>
    <sheet name="March2018" sheetId="14" r:id="rId3"/>
    <sheet name="April2018" sheetId="15" r:id="rId4"/>
    <sheet name="May2018" sheetId="16" r:id="rId5"/>
    <sheet name="June 2018" sheetId="17" r:id="rId6"/>
    <sheet name="July2018" sheetId="18" r:id="rId7"/>
    <sheet name="Aug2018" sheetId="19" r:id="rId8"/>
    <sheet name="Sept2018" sheetId="20" r:id="rId9"/>
    <sheet name="Oct2018" sheetId="21" r:id="rId10"/>
    <sheet name="Nov" sheetId="22" r:id="rId11"/>
    <sheet name="Dec2018" sheetId="23" r:id="rId12"/>
  </sheets>
  <definedNames>
    <definedName name="_xlnm.Print_Area" localSheetId="7">'Aug2018'!$A$1:$X$21</definedName>
    <definedName name="_xlnm.Print_Area" localSheetId="11">'Dec2018'!$A$1:$X$20</definedName>
    <definedName name="_xlnm.Print_Area" localSheetId="5">'June 2018'!$A$1:$X$21</definedName>
    <definedName name="_xlnm.Print_Area" localSheetId="10">Nov!$A$1:$X$21</definedName>
  </definedNames>
  <calcPr calcId="124519"/>
</workbook>
</file>

<file path=xl/calcChain.xml><?xml version="1.0" encoding="utf-8"?>
<calcChain xmlns="http://schemas.openxmlformats.org/spreadsheetml/2006/main">
  <c r="L16" i="23"/>
  <c r="W15"/>
  <c r="W16" s="1"/>
  <c r="W19" s="1"/>
  <c r="U15"/>
  <c r="U16" s="1"/>
  <c r="U19" s="1"/>
  <c r="T15"/>
  <c r="T16" s="1"/>
  <c r="T19" s="1"/>
  <c r="S15"/>
  <c r="S16" s="1"/>
  <c r="S19" s="1"/>
  <c r="R15"/>
  <c r="R16" s="1"/>
  <c r="R19" s="1"/>
  <c r="Q15"/>
  <c r="P15"/>
  <c r="P16" s="1"/>
  <c r="P19" s="1"/>
  <c r="N15"/>
  <c r="N16" s="1"/>
  <c r="N19" s="1"/>
  <c r="L15"/>
  <c r="K15"/>
  <c r="J15"/>
  <c r="J16" s="1"/>
  <c r="J19" s="1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O15" s="1"/>
  <c r="M8"/>
  <c r="M15" s="1"/>
  <c r="I8"/>
  <c r="I15" s="1"/>
  <c r="W15" i="22"/>
  <c r="W16" s="1"/>
  <c r="W19" s="1"/>
  <c r="U15"/>
  <c r="U16" s="1"/>
  <c r="U19" s="1"/>
  <c r="T15"/>
  <c r="T16" s="1"/>
  <c r="T19" s="1"/>
  <c r="S15"/>
  <c r="S16" s="1"/>
  <c r="S19" s="1"/>
  <c r="R15"/>
  <c r="R16" s="1"/>
  <c r="R19" s="1"/>
  <c r="Q15"/>
  <c r="P15"/>
  <c r="P16" s="1"/>
  <c r="P19" s="1"/>
  <c r="N15"/>
  <c r="N16" s="1"/>
  <c r="N19" s="1"/>
  <c r="L15"/>
  <c r="K15"/>
  <c r="J15"/>
  <c r="J16" s="1"/>
  <c r="J19" s="1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O15" s="1"/>
  <c r="M8"/>
  <c r="M15" s="1"/>
  <c r="I8"/>
  <c r="W15" i="21"/>
  <c r="W16"/>
  <c r="W19"/>
  <c r="U15"/>
  <c r="U16"/>
  <c r="U19"/>
  <c r="T15"/>
  <c r="T16"/>
  <c r="T19"/>
  <c r="S15"/>
  <c r="S16"/>
  <c r="S19"/>
  <c r="R15"/>
  <c r="R16"/>
  <c r="R19"/>
  <c r="P15"/>
  <c r="Q15"/>
  <c r="P16"/>
  <c r="P19"/>
  <c r="N15"/>
  <c r="O8"/>
  <c r="O9"/>
  <c r="O10"/>
  <c r="O11"/>
  <c r="O12"/>
  <c r="O13"/>
  <c r="O14"/>
  <c r="O15"/>
  <c r="N16"/>
  <c r="N19"/>
  <c r="J15"/>
  <c r="K15"/>
  <c r="L15"/>
  <c r="J16"/>
  <c r="J19"/>
  <c r="M8"/>
  <c r="M9"/>
  <c r="M10"/>
  <c r="M11"/>
  <c r="M12"/>
  <c r="M13"/>
  <c r="M14"/>
  <c r="M15"/>
  <c r="I8"/>
  <c r="I9"/>
  <c r="I10"/>
  <c r="I11"/>
  <c r="I12"/>
  <c r="I13"/>
  <c r="I14"/>
  <c r="I15"/>
  <c r="H15"/>
  <c r="G15"/>
  <c r="A9"/>
  <c r="A10"/>
  <c r="A11"/>
  <c r="A12"/>
  <c r="A13"/>
  <c r="A14"/>
  <c r="W15" i="20"/>
  <c r="W16" s="1"/>
  <c r="W19" s="1"/>
  <c r="U15"/>
  <c r="U16" s="1"/>
  <c r="U19" s="1"/>
  <c r="T15"/>
  <c r="T16" s="1"/>
  <c r="T19" s="1"/>
  <c r="S15"/>
  <c r="S16" s="1"/>
  <c r="S19" s="1"/>
  <c r="R15"/>
  <c r="R16" s="1"/>
  <c r="R19" s="1"/>
  <c r="Q15"/>
  <c r="P15"/>
  <c r="P16" s="1"/>
  <c r="P19" s="1"/>
  <c r="N15"/>
  <c r="L15"/>
  <c r="K15"/>
  <c r="J15"/>
  <c r="J16" s="1"/>
  <c r="J19" s="1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M8"/>
  <c r="M15" s="1"/>
  <c r="I8"/>
  <c r="W15" i="19"/>
  <c r="W16" s="1"/>
  <c r="W19" s="1"/>
  <c r="U15"/>
  <c r="U16" s="1"/>
  <c r="U19" s="1"/>
  <c r="T15"/>
  <c r="T16" s="1"/>
  <c r="T19" s="1"/>
  <c r="S15"/>
  <c r="S16" s="1"/>
  <c r="S19" s="1"/>
  <c r="R15"/>
  <c r="R16" s="1"/>
  <c r="R19" s="1"/>
  <c r="Q15"/>
  <c r="P15"/>
  <c r="P16" s="1"/>
  <c r="P19" s="1"/>
  <c r="N15"/>
  <c r="L15"/>
  <c r="K15"/>
  <c r="J15"/>
  <c r="J16" s="1"/>
  <c r="J19" s="1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O15" s="1"/>
  <c r="M8"/>
  <c r="M15" s="1"/>
  <c r="I8"/>
  <c r="I15" s="1"/>
  <c r="W15" i="18"/>
  <c r="W16" s="1"/>
  <c r="W19" s="1"/>
  <c r="U15"/>
  <c r="U16" s="1"/>
  <c r="U19" s="1"/>
  <c r="T15"/>
  <c r="T16" s="1"/>
  <c r="T19" s="1"/>
  <c r="S15"/>
  <c r="S16" s="1"/>
  <c r="S19" s="1"/>
  <c r="R15"/>
  <c r="R16" s="1"/>
  <c r="R19" s="1"/>
  <c r="Q15"/>
  <c r="P16" s="1"/>
  <c r="P19" s="1"/>
  <c r="P15"/>
  <c r="N15"/>
  <c r="L15"/>
  <c r="K15"/>
  <c r="J15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M8"/>
  <c r="I8"/>
  <c r="U15" i="17"/>
  <c r="T15"/>
  <c r="S15"/>
  <c r="R15"/>
  <c r="R16" s="1"/>
  <c r="R19" s="1"/>
  <c r="Q15"/>
  <c r="P15"/>
  <c r="P16" s="1"/>
  <c r="P19" s="1"/>
  <c r="N15"/>
  <c r="M15"/>
  <c r="L15"/>
  <c r="K15"/>
  <c r="J15"/>
  <c r="H15"/>
  <c r="J16"/>
  <c r="J19" s="1"/>
  <c r="O14"/>
  <c r="M14"/>
  <c r="I14"/>
  <c r="G15"/>
  <c r="O13"/>
  <c r="M13"/>
  <c r="I13"/>
  <c r="A14"/>
  <c r="A13"/>
  <c r="W15"/>
  <c r="W16" s="1"/>
  <c r="W19" s="1"/>
  <c r="U16"/>
  <c r="U19" s="1"/>
  <c r="T16"/>
  <c r="T19" s="1"/>
  <c r="S16"/>
  <c r="S19" s="1"/>
  <c r="O12"/>
  <c r="M12"/>
  <c r="I12"/>
  <c r="O11"/>
  <c r="M11"/>
  <c r="I11"/>
  <c r="O10"/>
  <c r="M10"/>
  <c r="I10"/>
  <c r="O9"/>
  <c r="M9"/>
  <c r="I9"/>
  <c r="A9"/>
  <c r="A10" s="1"/>
  <c r="A11" s="1"/>
  <c r="A12" s="1"/>
  <c r="O8"/>
  <c r="O15" s="1"/>
  <c r="N16" s="1"/>
  <c r="N19" s="1"/>
  <c r="M8"/>
  <c r="I8"/>
  <c r="I15" s="1"/>
  <c r="W13" i="16"/>
  <c r="W14" s="1"/>
  <c r="W17" s="1"/>
  <c r="U13"/>
  <c r="U14" s="1"/>
  <c r="U17" s="1"/>
  <c r="T13"/>
  <c r="T14" s="1"/>
  <c r="T17" s="1"/>
  <c r="S13"/>
  <c r="S14" s="1"/>
  <c r="S17" s="1"/>
  <c r="R13"/>
  <c r="R14" s="1"/>
  <c r="R17" s="1"/>
  <c r="Q13"/>
  <c r="P14" s="1"/>
  <c r="P17" s="1"/>
  <c r="P13"/>
  <c r="N13"/>
  <c r="L13"/>
  <c r="K13"/>
  <c r="J13"/>
  <c r="H13"/>
  <c r="G13"/>
  <c r="O12"/>
  <c r="M12"/>
  <c r="I12"/>
  <c r="O11"/>
  <c r="M11"/>
  <c r="I11"/>
  <c r="O10"/>
  <c r="M10"/>
  <c r="I10"/>
  <c r="O9"/>
  <c r="M9"/>
  <c r="I9"/>
  <c r="A9"/>
  <c r="A10" s="1"/>
  <c r="A11" s="1"/>
  <c r="A12" s="1"/>
  <c r="O8"/>
  <c r="M8"/>
  <c r="I8"/>
  <c r="I13" s="1"/>
  <c r="W13" i="15"/>
  <c r="W14" s="1"/>
  <c r="W17" s="1"/>
  <c r="U13"/>
  <c r="U14" s="1"/>
  <c r="U17" s="1"/>
  <c r="T13"/>
  <c r="T14" s="1"/>
  <c r="T17" s="1"/>
  <c r="S13"/>
  <c r="S14" s="1"/>
  <c r="S17" s="1"/>
  <c r="R13"/>
  <c r="R14" s="1"/>
  <c r="R17" s="1"/>
  <c r="Q13"/>
  <c r="P13"/>
  <c r="P14" s="1"/>
  <c r="P17" s="1"/>
  <c r="N13"/>
  <c r="L13"/>
  <c r="K13"/>
  <c r="J13"/>
  <c r="H13"/>
  <c r="G13"/>
  <c r="O12"/>
  <c r="M12"/>
  <c r="I12"/>
  <c r="O11"/>
  <c r="M11"/>
  <c r="I11"/>
  <c r="O10"/>
  <c r="M10"/>
  <c r="I10"/>
  <c r="O9"/>
  <c r="M9"/>
  <c r="I9"/>
  <c r="A9"/>
  <c r="A10" s="1"/>
  <c r="A11" s="1"/>
  <c r="A12" s="1"/>
  <c r="O8"/>
  <c r="M8"/>
  <c r="M13" s="1"/>
  <c r="I8"/>
  <c r="W13" i="14"/>
  <c r="W14" s="1"/>
  <c r="W17" s="1"/>
  <c r="U13"/>
  <c r="U14" s="1"/>
  <c r="U17" s="1"/>
  <c r="T13"/>
  <c r="T14" s="1"/>
  <c r="T17" s="1"/>
  <c r="S13"/>
  <c r="S14" s="1"/>
  <c r="S17" s="1"/>
  <c r="R13"/>
  <c r="R14" s="1"/>
  <c r="R17" s="1"/>
  <c r="Q13"/>
  <c r="P13"/>
  <c r="P14" s="1"/>
  <c r="P17" s="1"/>
  <c r="N13"/>
  <c r="L13"/>
  <c r="K13"/>
  <c r="J13"/>
  <c r="H13"/>
  <c r="G13"/>
  <c r="O12"/>
  <c r="M12"/>
  <c r="I12"/>
  <c r="O11"/>
  <c r="M11"/>
  <c r="I11"/>
  <c r="O10"/>
  <c r="M10"/>
  <c r="I10"/>
  <c r="O9"/>
  <c r="M9"/>
  <c r="I9"/>
  <c r="A9"/>
  <c r="A10" s="1"/>
  <c r="A11" s="1"/>
  <c r="A12" s="1"/>
  <c r="O8"/>
  <c r="M8"/>
  <c r="M13" s="1"/>
  <c r="I8"/>
  <c r="W13" i="13"/>
  <c r="W14" s="1"/>
  <c r="W17" s="1"/>
  <c r="U13"/>
  <c r="U14" s="1"/>
  <c r="U17" s="1"/>
  <c r="T13"/>
  <c r="T14" s="1"/>
  <c r="T17" s="1"/>
  <c r="S13"/>
  <c r="S14" s="1"/>
  <c r="S17" s="1"/>
  <c r="R13"/>
  <c r="R14" s="1"/>
  <c r="R17" s="1"/>
  <c r="Q13"/>
  <c r="P13"/>
  <c r="P14" s="1"/>
  <c r="P17" s="1"/>
  <c r="N13"/>
  <c r="L13"/>
  <c r="K13"/>
  <c r="J13"/>
  <c r="H13"/>
  <c r="G13"/>
  <c r="O12"/>
  <c r="M12"/>
  <c r="I12"/>
  <c r="O11"/>
  <c r="M11"/>
  <c r="I11"/>
  <c r="O10"/>
  <c r="M10"/>
  <c r="I10"/>
  <c r="O9"/>
  <c r="M9"/>
  <c r="I9"/>
  <c r="A9"/>
  <c r="A10" s="1"/>
  <c r="A11" s="1"/>
  <c r="A12" s="1"/>
  <c r="O8"/>
  <c r="M8"/>
  <c r="M13" s="1"/>
  <c r="I8"/>
  <c r="O12" i="12"/>
  <c r="O11"/>
  <c r="O10"/>
  <c r="O9"/>
  <c r="O13" s="1"/>
  <c r="O8"/>
  <c r="M8"/>
  <c r="M9"/>
  <c r="M10"/>
  <c r="M11"/>
  <c r="M12"/>
  <c r="W13"/>
  <c r="W14" s="1"/>
  <c r="W17" s="1"/>
  <c r="U13"/>
  <c r="U14" s="1"/>
  <c r="U17" s="1"/>
  <c r="T13"/>
  <c r="T14" s="1"/>
  <c r="T17" s="1"/>
  <c r="S13"/>
  <c r="S14" s="1"/>
  <c r="S17" s="1"/>
  <c r="R13"/>
  <c r="R14" s="1"/>
  <c r="R17" s="1"/>
  <c r="Q13"/>
  <c r="P13"/>
  <c r="P14" s="1"/>
  <c r="P17" s="1"/>
  <c r="N13"/>
  <c r="L13"/>
  <c r="K13"/>
  <c r="J13"/>
  <c r="H13"/>
  <c r="G13"/>
  <c r="I12"/>
  <c r="I11"/>
  <c r="I10"/>
  <c r="I9"/>
  <c r="A9"/>
  <c r="A10" s="1"/>
  <c r="A11" s="1"/>
  <c r="A12" s="1"/>
  <c r="M13"/>
  <c r="I8"/>
  <c r="I15" i="22" l="1"/>
  <c r="O15" i="20"/>
  <c r="N16" s="1"/>
  <c r="N19" s="1"/>
  <c r="I15"/>
  <c r="N16" i="19"/>
  <c r="N19" s="1"/>
  <c r="O15" i="18"/>
  <c r="N16" s="1"/>
  <c r="N19" s="1"/>
  <c r="M15"/>
  <c r="J16"/>
  <c r="J19" s="1"/>
  <c r="I15"/>
  <c r="O13" i="16"/>
  <c r="N14" s="1"/>
  <c r="N17" s="1"/>
  <c r="M13"/>
  <c r="J14"/>
  <c r="J17" s="1"/>
  <c r="O13" i="15"/>
  <c r="N14" s="1"/>
  <c r="N17" s="1"/>
  <c r="J14"/>
  <c r="J17" s="1"/>
  <c r="I13"/>
  <c r="O13" i="14"/>
  <c r="N14"/>
  <c r="N17" s="1"/>
  <c r="J14"/>
  <c r="J17" s="1"/>
  <c r="I13"/>
  <c r="O13" i="13"/>
  <c r="N14" s="1"/>
  <c r="N17" s="1"/>
  <c r="I13"/>
  <c r="J14"/>
  <c r="J17" s="1"/>
  <c r="I13" i="12"/>
  <c r="J14"/>
  <c r="J17" s="1"/>
  <c r="N14"/>
  <c r="N17" s="1"/>
</calcChain>
</file>

<file path=xl/sharedStrings.xml><?xml version="1.0" encoding="utf-8"?>
<sst xmlns="http://schemas.openxmlformats.org/spreadsheetml/2006/main" count="662" uniqueCount="85">
  <si>
    <t>CO. NAME:</t>
  </si>
  <si>
    <t>Summary of Contribution</t>
  </si>
  <si>
    <t>NAME OF EMPLOYEES</t>
  </si>
  <si>
    <t>Tin #</t>
  </si>
  <si>
    <t>SSS no</t>
  </si>
  <si>
    <t>Philhealth No</t>
  </si>
  <si>
    <t>Pagibig No.</t>
  </si>
  <si>
    <t>Payroll Period</t>
  </si>
  <si>
    <t>TOTAL SALARY</t>
  </si>
  <si>
    <t>SSS Contribution</t>
  </si>
  <si>
    <t>Philhealth Contribution</t>
  </si>
  <si>
    <t>Pag-ibig Contribution</t>
  </si>
  <si>
    <t>W-Tax</t>
  </si>
  <si>
    <t>Security Bank</t>
  </si>
  <si>
    <t>SSS LOAN</t>
  </si>
  <si>
    <t>HDMF LOAN</t>
  </si>
  <si>
    <t>PAG-IBIG LOAN</t>
  </si>
  <si>
    <t>EE</t>
  </si>
  <si>
    <t>ER</t>
  </si>
  <si>
    <t>EC</t>
  </si>
  <si>
    <t>TOTAL EMPLOYER</t>
  </si>
  <si>
    <t>Biarcal, Ronald Glenn</t>
  </si>
  <si>
    <t>287-595-094-000</t>
  </si>
  <si>
    <t>33-5502363-2</t>
  </si>
  <si>
    <t>1020-0011-2829</t>
  </si>
  <si>
    <t>Dino, Joyce</t>
  </si>
  <si>
    <t>911-781-792-000</t>
  </si>
  <si>
    <t>33-1682709-7</t>
  </si>
  <si>
    <t>1905-1849-8219</t>
  </si>
  <si>
    <t>Sosa, Anna Marie</t>
  </si>
  <si>
    <t>251-082-482-000</t>
  </si>
  <si>
    <t>33-1124237-3</t>
  </si>
  <si>
    <t>0305-0578-0662</t>
  </si>
  <si>
    <t>Sanchez, Angelo</t>
  </si>
  <si>
    <t>177-845-809-000</t>
  </si>
  <si>
    <t>33-2020078-1</t>
  </si>
  <si>
    <t>1020-0011-2241</t>
  </si>
  <si>
    <t>TOTAL</t>
  </si>
  <si>
    <t>ADD: PENALTY</t>
  </si>
  <si>
    <t>LESS: OVER PAYMENT</t>
  </si>
  <si>
    <t>TOTAL AMOUNT TO BE REMITTED</t>
  </si>
  <si>
    <t xml:space="preserve"> </t>
  </si>
  <si>
    <t>Jan 11-25</t>
  </si>
  <si>
    <t>COMPANY LOAN</t>
  </si>
  <si>
    <t>Briones,Christian Joy</t>
  </si>
  <si>
    <t>287-725-977-000</t>
  </si>
  <si>
    <t>34-1095975-1</t>
  </si>
  <si>
    <t>1210-6749-0595</t>
  </si>
  <si>
    <t>For the Month Ended Dec.26-Jan 25,2018</t>
  </si>
  <si>
    <t>Dec 26-Jan 10</t>
  </si>
  <si>
    <t>Jan 26-Feb 10</t>
  </si>
  <si>
    <t>Feb 11-25</t>
  </si>
  <si>
    <t>For the Month Ended Jan 26-Feb 25,2018</t>
  </si>
  <si>
    <t>For the Month Ended Feb 26-March 25,2018</t>
  </si>
  <si>
    <t>Feb 26-March 10</t>
  </si>
  <si>
    <t>March 11-25</t>
  </si>
  <si>
    <t>For the Month Ended March 26-April 25,2018</t>
  </si>
  <si>
    <t>March 26-April 10</t>
  </si>
  <si>
    <t>April 11-25</t>
  </si>
  <si>
    <t>For the Month Ended April 26-May 25,2018</t>
  </si>
  <si>
    <t>April 26-May 10</t>
  </si>
  <si>
    <t>May 11-25</t>
  </si>
  <si>
    <t>Cahilig,Benzen</t>
  </si>
  <si>
    <t>Pantoja,Nancy</t>
  </si>
  <si>
    <t>May 26-June 10</t>
  </si>
  <si>
    <t>June 11-25</t>
  </si>
  <si>
    <t>For the Month Ended May 26-June 25,2018</t>
  </si>
  <si>
    <t>For the Month Ended June 26-July 25,2018</t>
  </si>
  <si>
    <t>June 26-July 10</t>
  </si>
  <si>
    <t>July 11-25</t>
  </si>
  <si>
    <t>For the Month Ended July 26-Aug 25,2018</t>
  </si>
  <si>
    <t>July26-Aug 10</t>
  </si>
  <si>
    <t>Aug 11-25</t>
  </si>
  <si>
    <t>For the Month Ended Aug 26-Sept 10,2018</t>
  </si>
  <si>
    <t>Aug 26-Sept 10</t>
  </si>
  <si>
    <t>Sept 11-25</t>
  </si>
  <si>
    <t>For the Month Ended Sept 26-Oct 25,2018</t>
  </si>
  <si>
    <t>Sept 26-Oct 10</t>
  </si>
  <si>
    <t>Oct 11-25</t>
  </si>
  <si>
    <t>For the Month Ended Oct 26-Nov 25,2018</t>
  </si>
  <si>
    <t>Oct 26-Nov 10</t>
  </si>
  <si>
    <t>Nov 11-25</t>
  </si>
  <si>
    <t>For the Month Ended Nov 26-Dec 25,2018</t>
  </si>
  <si>
    <t>Nov 26-Dec 10</t>
  </si>
  <si>
    <t>Dec 11-25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</si>
</sst>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67">
    <xf numFmtId="0" fontId="0" fillId="0" borderId="0" xfId="0"/>
    <xf numFmtId="0" fontId="1" fillId="0" borderId="0" xfId="1"/>
    <xf numFmtId="0" fontId="4" fillId="0" borderId="0" xfId="1" applyFont="1" applyFill="1"/>
    <xf numFmtId="0" fontId="3" fillId="0" borderId="0" xfId="1" applyFont="1" applyFill="1"/>
    <xf numFmtId="0" fontId="6" fillId="0" borderId="0" xfId="1" applyFont="1" applyFill="1"/>
    <xf numFmtId="0" fontId="5" fillId="0" borderId="0" xfId="1" applyFont="1"/>
    <xf numFmtId="0" fontId="7" fillId="0" borderId="0" xfId="0" applyFont="1"/>
    <xf numFmtId="43" fontId="5" fillId="0" borderId="0" xfId="1" applyNumberFormat="1" applyFont="1" applyFill="1"/>
    <xf numFmtId="0" fontId="1" fillId="0" borderId="3" xfId="1" applyFont="1" applyFill="1" applyBorder="1"/>
    <xf numFmtId="0" fontId="1" fillId="0" borderId="2" xfId="1" applyFont="1" applyFill="1" applyBorder="1"/>
    <xf numFmtId="0" fontId="1" fillId="0" borderId="2" xfId="1" applyFont="1" applyFill="1" applyBorder="1" applyAlignment="1">
      <alignment horizontal="left"/>
    </xf>
    <xf numFmtId="0" fontId="1" fillId="0" borderId="2" xfId="1" applyFont="1" applyFill="1" applyBorder="1" applyAlignment="1">
      <alignment horizontal="center"/>
    </xf>
    <xf numFmtId="12" fontId="1" fillId="0" borderId="2" xfId="1" applyNumberFormat="1" applyFont="1" applyFill="1" applyBorder="1" applyAlignment="1"/>
    <xf numFmtId="12" fontId="1" fillId="0" borderId="2" xfId="1" applyNumberFormat="1" applyFont="1" applyFill="1" applyBorder="1" applyAlignment="1">
      <alignment horizontal="center"/>
    </xf>
    <xf numFmtId="43" fontId="8" fillId="0" borderId="2" xfId="2" applyFont="1" applyFill="1" applyBorder="1" applyAlignment="1">
      <alignment horizontal="center"/>
    </xf>
    <xf numFmtId="43" fontId="9" fillId="0" borderId="2" xfId="2" applyFont="1" applyFill="1" applyBorder="1"/>
    <xf numFmtId="43" fontId="1" fillId="0" borderId="2" xfId="2" applyFont="1" applyFill="1" applyBorder="1"/>
    <xf numFmtId="43" fontId="1" fillId="0" borderId="2" xfId="2" applyFont="1" applyFill="1" applyBorder="1" applyAlignment="1">
      <alignment horizontal="right" vertical="center"/>
    </xf>
    <xf numFmtId="0" fontId="1" fillId="0" borderId="10" xfId="1" applyFont="1" applyFill="1" applyBorder="1"/>
    <xf numFmtId="0" fontId="1" fillId="3" borderId="2" xfId="0" applyFont="1" applyFill="1" applyBorder="1" applyProtection="1">
      <protection locked="0"/>
    </xf>
    <xf numFmtId="2" fontId="1" fillId="3" borderId="2" xfId="0" quotePrefix="1" applyNumberFormat="1" applyFont="1" applyFill="1" applyBorder="1" applyAlignment="1">
      <alignment horizontal="center"/>
    </xf>
    <xf numFmtId="43" fontId="1" fillId="0" borderId="10" xfId="2" applyFont="1" applyFill="1" applyBorder="1"/>
    <xf numFmtId="0" fontId="1" fillId="0" borderId="7" xfId="1" applyFont="1" applyFill="1" applyBorder="1"/>
    <xf numFmtId="0" fontId="1" fillId="0" borderId="7" xfId="1" applyFont="1" applyFill="1" applyBorder="1" applyAlignment="1">
      <alignment horizontal="center"/>
    </xf>
    <xf numFmtId="12" fontId="1" fillId="0" borderId="7" xfId="1" applyNumberFormat="1" applyFont="1" applyFill="1" applyBorder="1" applyAlignment="1"/>
    <xf numFmtId="0" fontId="1" fillId="0" borderId="11" xfId="1" applyFont="1" applyFill="1" applyBorder="1"/>
    <xf numFmtId="0" fontId="9" fillId="0" borderId="4" xfId="1" applyFont="1" applyFill="1" applyBorder="1"/>
    <xf numFmtId="0" fontId="9" fillId="0" borderId="6" xfId="1" applyFont="1" applyFill="1" applyBorder="1"/>
    <xf numFmtId="43" fontId="9" fillId="0" borderId="6" xfId="1" applyNumberFormat="1" applyFont="1" applyFill="1" applyBorder="1"/>
    <xf numFmtId="43" fontId="9" fillId="0" borderId="6" xfId="2" applyFont="1" applyFill="1" applyBorder="1"/>
    <xf numFmtId="43" fontId="9" fillId="0" borderId="12" xfId="2" applyFont="1" applyFill="1" applyBorder="1"/>
    <xf numFmtId="0" fontId="1" fillId="0" borderId="0" xfId="1" applyFont="1"/>
    <xf numFmtId="0" fontId="9" fillId="0" borderId="0" xfId="1" applyFont="1" applyFill="1"/>
    <xf numFmtId="43" fontId="9" fillId="0" borderId="0" xfId="1" applyNumberFormat="1" applyFont="1" applyFill="1" applyBorder="1"/>
    <xf numFmtId="43" fontId="1" fillId="0" borderId="0" xfId="1" applyNumberFormat="1" applyFont="1" applyFill="1" applyBorder="1"/>
    <xf numFmtId="43" fontId="9" fillId="0" borderId="0" xfId="2" applyFont="1" applyFill="1" applyBorder="1"/>
    <xf numFmtId="0" fontId="1" fillId="0" borderId="0" xfId="1" applyFont="1" applyFill="1" applyBorder="1"/>
    <xf numFmtId="43" fontId="1" fillId="0" borderId="0" xfId="2" applyFont="1" applyFill="1" applyBorder="1"/>
    <xf numFmtId="43" fontId="9" fillId="0" borderId="5" xfId="1" applyNumberFormat="1" applyFont="1" applyFill="1" applyBorder="1"/>
    <xf numFmtId="0" fontId="10" fillId="0" borderId="0" xfId="0" applyFont="1"/>
    <xf numFmtId="0" fontId="1" fillId="2" borderId="2" xfId="1" applyFont="1" applyFill="1" applyBorder="1" applyAlignment="1">
      <alignment horizontal="center" vertical="center" wrapText="1"/>
    </xf>
    <xf numFmtId="14" fontId="1" fillId="2" borderId="2" xfId="1" applyNumberFormat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1" fillId="0" borderId="13" xfId="1" applyFont="1" applyFill="1" applyBorder="1"/>
    <xf numFmtId="43" fontId="1" fillId="0" borderId="7" xfId="2" applyFont="1" applyFill="1" applyBorder="1"/>
    <xf numFmtId="43" fontId="9" fillId="0" borderId="7" xfId="2" applyFont="1" applyFill="1" applyBorder="1"/>
    <xf numFmtId="43" fontId="1" fillId="0" borderId="7" xfId="2" applyFont="1" applyFill="1" applyBorder="1" applyAlignment="1">
      <alignment horizontal="right" vertical="center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43" fontId="3" fillId="0" borderId="0" xfId="2" applyFont="1" applyFill="1" applyProtection="1"/>
    <xf numFmtId="0" fontId="9" fillId="0" borderId="1" xfId="1" applyFont="1" applyFill="1" applyBorder="1" applyAlignment="1">
      <alignment horizontal="center" vertical="center" wrapText="1"/>
    </xf>
    <xf numFmtId="43" fontId="1" fillId="4" borderId="2" xfId="2" applyFont="1" applyFill="1" applyBorder="1"/>
    <xf numFmtId="0" fontId="9" fillId="0" borderId="1" xfId="1" applyFont="1" applyFill="1" applyBorder="1" applyAlignment="1">
      <alignment horizontal="center" vertical="center" wrapText="1"/>
    </xf>
    <xf numFmtId="0" fontId="9" fillId="0" borderId="2" xfId="1" applyFont="1" applyFill="1" applyBorder="1" applyAlignment="1">
      <alignment horizontal="center" vertical="center" wrapText="1"/>
    </xf>
    <xf numFmtId="0" fontId="1" fillId="0" borderId="8" xfId="1" applyFont="1" applyFill="1" applyBorder="1" applyAlignment="1">
      <alignment horizontal="center" vertical="center" wrapText="1"/>
    </xf>
    <xf numFmtId="0" fontId="1" fillId="0" borderId="3" xfId="1" applyFont="1" applyFill="1" applyBorder="1" applyAlignment="1">
      <alignment horizontal="center" vertical="center" wrapText="1"/>
    </xf>
    <xf numFmtId="0" fontId="9" fillId="0" borderId="9" xfId="1" applyFont="1" applyFill="1" applyBorder="1" applyAlignment="1">
      <alignment horizontal="center" vertical="center" wrapText="1"/>
    </xf>
    <xf numFmtId="0" fontId="9" fillId="0" borderId="10" xfId="1" applyFont="1" applyFill="1" applyBorder="1" applyAlignment="1">
      <alignment horizontal="center" vertical="center" wrapText="1"/>
    </xf>
  </cellXfs>
  <cellStyles count="5">
    <cellStyle name="Comma 2" xfId="2"/>
    <cellStyle name="Comma 2 2" xfId="3"/>
    <cellStyle name="Normal" xfId="0" builtinId="0"/>
    <cellStyle name="Normal 2" xfId="4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6"/>
  <sheetViews>
    <sheetView workbookViewId="0">
      <selection sqref="A1:XFD1048576"/>
    </sheetView>
  </sheetViews>
  <sheetFormatPr defaultRowHeight="14.4"/>
  <cols>
    <col min="1" max="1" width="4" customWidth="1"/>
    <col min="2" max="2" width="22.109375" customWidth="1"/>
    <col min="3" max="3" width="16.6640625" hidden="1" customWidth="1"/>
    <col min="4" max="4" width="12.109375" hidden="1" customWidth="1"/>
    <col min="5" max="5" width="16" hidden="1" customWidth="1"/>
    <col min="6" max="6" width="16.33203125" hidden="1" customWidth="1"/>
    <col min="7" max="7" width="12.6640625" customWidth="1"/>
    <col min="8" max="9" width="12.33203125" customWidth="1"/>
    <col min="11" max="11" width="9.33203125" bestFit="1" customWidth="1"/>
    <col min="19" max="19" width="10.109375" customWidth="1"/>
    <col min="22" max="22" width="9.10937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48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63"/>
      <c r="B5" s="61" t="s">
        <v>2</v>
      </c>
      <c r="C5" s="61" t="s">
        <v>3</v>
      </c>
      <c r="D5" s="61" t="s">
        <v>4</v>
      </c>
      <c r="E5" s="61" t="s">
        <v>5</v>
      </c>
      <c r="F5" s="61" t="s">
        <v>6</v>
      </c>
      <c r="G5" s="61" t="s">
        <v>7</v>
      </c>
      <c r="H5" s="61"/>
      <c r="I5" s="61" t="s">
        <v>8</v>
      </c>
      <c r="J5" s="61" t="s">
        <v>9</v>
      </c>
      <c r="K5" s="61"/>
      <c r="L5" s="61"/>
      <c r="M5" s="43"/>
      <c r="N5" s="61" t="s">
        <v>10</v>
      </c>
      <c r="O5" s="61"/>
      <c r="P5" s="61" t="s">
        <v>11</v>
      </c>
      <c r="Q5" s="61"/>
      <c r="R5" s="61" t="s">
        <v>12</v>
      </c>
      <c r="S5" s="61" t="s">
        <v>13</v>
      </c>
      <c r="T5" s="61" t="s">
        <v>14</v>
      </c>
      <c r="U5" s="61" t="s">
        <v>15</v>
      </c>
      <c r="V5" s="65" t="s">
        <v>16</v>
      </c>
      <c r="W5" s="61" t="s">
        <v>43</v>
      </c>
      <c r="X5" s="39"/>
      <c r="Y5" s="6"/>
    </row>
    <row r="6" spans="1:25" ht="39.6">
      <c r="A6" s="64"/>
      <c r="B6" s="62"/>
      <c r="C6" s="62"/>
      <c r="D6" s="62"/>
      <c r="E6" s="62"/>
      <c r="F6" s="62"/>
      <c r="G6" s="40" t="s">
        <v>49</v>
      </c>
      <c r="H6" s="41" t="s">
        <v>42</v>
      </c>
      <c r="I6" s="62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62"/>
      <c r="S6" s="62"/>
      <c r="T6" s="62"/>
      <c r="U6" s="62"/>
      <c r="V6" s="66"/>
      <c r="W6" s="62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6702.48</v>
      </c>
      <c r="H8" s="14">
        <v>6706.2</v>
      </c>
      <c r="I8" s="15">
        <f>G8+H8</f>
        <v>13408.68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184.37</v>
      </c>
      <c r="O8" s="16">
        <f>N8</f>
        <v>184.37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6960.27</v>
      </c>
      <c r="H9" s="14">
        <v>6812.88</v>
      </c>
      <c r="I9" s="15">
        <f>G9+H9</f>
        <v>13773.150000000001</v>
      </c>
      <c r="J9" s="16">
        <v>508.7</v>
      </c>
      <c r="K9" s="16">
        <v>1031.3</v>
      </c>
      <c r="L9" s="16">
        <v>10</v>
      </c>
      <c r="M9" s="16">
        <f>J9+K9+L9</f>
        <v>1550</v>
      </c>
      <c r="N9" s="16">
        <v>189.38</v>
      </c>
      <c r="O9" s="16">
        <f t="shared" ref="O9:O12" si="0">N9</f>
        <v>189.38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9638.4699999999993</v>
      </c>
      <c r="H10" s="16">
        <v>10230.14</v>
      </c>
      <c r="I10" s="15">
        <f t="shared" ref="I10:I12" si="2">G10+H10</f>
        <v>19868.61</v>
      </c>
      <c r="J10" s="16">
        <v>581.29999999999995</v>
      </c>
      <c r="K10" s="16">
        <v>1178.7</v>
      </c>
      <c r="L10" s="16">
        <v>30</v>
      </c>
      <c r="M10" s="16">
        <f t="shared" ref="M10:M12" si="3">J10+K10+L10</f>
        <v>1790</v>
      </c>
      <c r="N10" s="16">
        <v>273.19</v>
      </c>
      <c r="O10" s="16">
        <f t="shared" si="0"/>
        <v>273.19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0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6552.92</v>
      </c>
      <c r="H11" s="16">
        <v>6703.06</v>
      </c>
      <c r="I11" s="15">
        <f t="shared" si="2"/>
        <v>13255.98</v>
      </c>
      <c r="J11" s="16">
        <v>490.5</v>
      </c>
      <c r="K11" s="16">
        <v>994.5</v>
      </c>
      <c r="L11" s="16">
        <v>10</v>
      </c>
      <c r="M11" s="16">
        <f t="shared" si="3"/>
        <v>1495</v>
      </c>
      <c r="N11" s="16">
        <v>182.27</v>
      </c>
      <c r="O11" s="16">
        <f t="shared" si="0"/>
        <v>182.27</v>
      </c>
      <c r="P11" s="16">
        <v>100</v>
      </c>
      <c r="Q11" s="16">
        <v>100</v>
      </c>
      <c r="R11" s="16">
        <v>0</v>
      </c>
      <c r="S11" s="16">
        <v>3074.67</v>
      </c>
      <c r="T11" s="16">
        <v>0</v>
      </c>
      <c r="U11" s="17">
        <v>948.73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6701.43</v>
      </c>
      <c r="H12" s="16">
        <v>6704.11</v>
      </c>
      <c r="I12" s="15">
        <f t="shared" si="2"/>
        <v>13405.54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189.38</v>
      </c>
      <c r="O12" s="16">
        <f t="shared" si="0"/>
        <v>189.38</v>
      </c>
      <c r="P12" s="16">
        <v>100</v>
      </c>
      <c r="Q12" s="16">
        <v>100</v>
      </c>
      <c r="R12" s="16">
        <v>0</v>
      </c>
      <c r="S12" s="16">
        <v>0</v>
      </c>
      <c r="T12" s="16">
        <v>0</v>
      </c>
      <c r="U12" s="17">
        <v>0</v>
      </c>
      <c r="V12" s="25"/>
      <c r="W12" s="17">
        <v>0</v>
      </c>
      <c r="X12" s="39"/>
      <c r="Y12" s="6"/>
    </row>
    <row r="13" spans="1:25" ht="15" thickBot="1">
      <c r="A13" s="26"/>
      <c r="B13" s="27"/>
      <c r="C13" s="27"/>
      <c r="D13" s="27"/>
      <c r="E13" s="28"/>
      <c r="F13" s="27"/>
      <c r="G13" s="29">
        <f t="shared" ref="G13:U13" si="4">SUM(G8:G12)</f>
        <v>36555.57</v>
      </c>
      <c r="H13" s="29">
        <f t="shared" si="4"/>
        <v>37156.39</v>
      </c>
      <c r="I13" s="29">
        <f t="shared" si="4"/>
        <v>73711.959999999992</v>
      </c>
      <c r="J13" s="29">
        <f>SUM(J8:J12)</f>
        <v>2561.5</v>
      </c>
      <c r="K13" s="29">
        <f t="shared" si="4"/>
        <v>5193.5</v>
      </c>
      <c r="L13" s="29">
        <f t="shared" si="4"/>
        <v>70</v>
      </c>
      <c r="M13" s="29">
        <f t="shared" si="4"/>
        <v>7825</v>
      </c>
      <c r="N13" s="29">
        <f t="shared" si="4"/>
        <v>1018.59</v>
      </c>
      <c r="O13" s="29">
        <f t="shared" si="4"/>
        <v>1018.59</v>
      </c>
      <c r="P13" s="29">
        <f t="shared" si="4"/>
        <v>500</v>
      </c>
      <c r="Q13" s="29">
        <f t="shared" si="4"/>
        <v>500</v>
      </c>
      <c r="R13" s="29">
        <f t="shared" si="4"/>
        <v>0</v>
      </c>
      <c r="S13" s="29">
        <f t="shared" si="4"/>
        <v>9052.4500000000007</v>
      </c>
      <c r="T13" s="29">
        <f t="shared" si="4"/>
        <v>3645.45</v>
      </c>
      <c r="U13" s="29">
        <f t="shared" si="4"/>
        <v>3093.9500000000003</v>
      </c>
      <c r="V13" s="30">
        <v>0</v>
      </c>
      <c r="W13" s="29">
        <f>SUM(W8:W12)</f>
        <v>0</v>
      </c>
      <c r="X13" s="39"/>
      <c r="Y13" s="6"/>
    </row>
    <row r="14" spans="1:25">
      <c r="A14" s="31"/>
      <c r="B14" s="32" t="s">
        <v>37</v>
      </c>
      <c r="C14" s="31"/>
      <c r="D14" s="31"/>
      <c r="E14" s="31"/>
      <c r="F14" s="31"/>
      <c r="G14" s="31"/>
      <c r="H14" s="31"/>
      <c r="I14" s="31"/>
      <c r="J14" s="33">
        <f>J13+K13+L13</f>
        <v>7825</v>
      </c>
      <c r="K14" s="34"/>
      <c r="L14" s="34"/>
      <c r="M14" s="34"/>
      <c r="N14" s="33">
        <f>N13+O13</f>
        <v>2037.18</v>
      </c>
      <c r="O14" s="31"/>
      <c r="P14" s="35">
        <f>P13+Q13</f>
        <v>1000</v>
      </c>
      <c r="Q14" s="31"/>
      <c r="R14" s="33">
        <f>R13</f>
        <v>0</v>
      </c>
      <c r="S14" s="33">
        <f>S13</f>
        <v>9052.4500000000007</v>
      </c>
      <c r="T14" s="33">
        <f>T13</f>
        <v>3645.45</v>
      </c>
      <c r="U14" s="33">
        <f>U13</f>
        <v>3093.9500000000003</v>
      </c>
      <c r="V14" s="34">
        <v>0</v>
      </c>
      <c r="W14" s="33">
        <f>W13</f>
        <v>0</v>
      </c>
      <c r="X14" s="39"/>
      <c r="Y14" s="6"/>
    </row>
    <row r="15" spans="1:25">
      <c r="A15" s="31"/>
      <c r="B15" s="32" t="s">
        <v>38</v>
      </c>
      <c r="C15" s="31"/>
      <c r="D15" s="31"/>
      <c r="E15" s="31"/>
      <c r="F15" s="31"/>
      <c r="G15" s="31"/>
      <c r="H15" s="31"/>
      <c r="I15" s="31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1"/>
      <c r="X15" s="39"/>
      <c r="Y15" s="6"/>
    </row>
    <row r="16" spans="1:25">
      <c r="A16" s="31"/>
      <c r="B16" s="32" t="s">
        <v>39</v>
      </c>
      <c r="C16" s="31"/>
      <c r="D16" s="31"/>
      <c r="E16" s="31"/>
      <c r="F16" s="31"/>
      <c r="G16" s="31"/>
      <c r="H16" s="31"/>
      <c r="I16" s="31"/>
      <c r="J16" s="37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1"/>
      <c r="X16" s="39"/>
      <c r="Y16" s="6"/>
    </row>
    <row r="17" spans="1:25" ht="15" thickBot="1">
      <c r="A17" s="31"/>
      <c r="B17" s="32" t="s">
        <v>40</v>
      </c>
      <c r="C17" s="31"/>
      <c r="D17" s="31"/>
      <c r="E17" s="31"/>
      <c r="F17" s="31"/>
      <c r="G17" s="31"/>
      <c r="H17" s="31"/>
      <c r="I17" s="31"/>
      <c r="J17" s="38">
        <f>J14</f>
        <v>7825</v>
      </c>
      <c r="K17" s="31"/>
      <c r="L17" s="31"/>
      <c r="M17" s="31"/>
      <c r="N17" s="38">
        <f>N14</f>
        <v>2037.18</v>
      </c>
      <c r="O17" s="31"/>
      <c r="P17" s="38">
        <f>P14</f>
        <v>1000</v>
      </c>
      <c r="Q17" s="31"/>
      <c r="R17" s="38">
        <f>R14</f>
        <v>0</v>
      </c>
      <c r="S17" s="38">
        <f>S14</f>
        <v>9052.4500000000007</v>
      </c>
      <c r="T17" s="38">
        <f>T14</f>
        <v>3645.45</v>
      </c>
      <c r="U17" s="38">
        <f>U14</f>
        <v>3093.9500000000003</v>
      </c>
      <c r="V17" s="38">
        <v>0</v>
      </c>
      <c r="W17" s="38">
        <f>W14</f>
        <v>0</v>
      </c>
      <c r="X17" s="39"/>
      <c r="Y17" s="6"/>
    </row>
    <row r="18" spans="1:25" ht="15" thickTop="1">
      <c r="A18" s="39"/>
      <c r="B18" s="31"/>
      <c r="C18" s="31"/>
      <c r="D18" s="31"/>
      <c r="E18" s="31"/>
      <c r="F18" s="31"/>
      <c r="G18" s="35"/>
      <c r="H18" s="31"/>
      <c r="I18" s="31"/>
      <c r="J18" s="31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6"/>
    </row>
    <row r="19" spans="1: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>
      <c r="A20" s="6"/>
      <c r="B20" s="4"/>
      <c r="C20" s="5"/>
      <c r="D20" s="5"/>
      <c r="E20" s="5"/>
      <c r="F20" s="5"/>
      <c r="G20" s="5"/>
      <c r="H20" s="5"/>
      <c r="I20" s="5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>
      <c r="A21" s="6"/>
      <c r="B21" s="4"/>
      <c r="C21" s="5"/>
      <c r="D21" s="5"/>
      <c r="E21" s="5"/>
      <c r="F21" s="5"/>
      <c r="G21" s="5"/>
      <c r="H21" s="5"/>
      <c r="I21" s="5"/>
      <c r="J21" s="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B22" s="2"/>
      <c r="C22" s="1"/>
      <c r="D22" s="1"/>
      <c r="E22" s="1"/>
      <c r="F22" s="1"/>
      <c r="G22" s="1"/>
      <c r="H22" s="1"/>
      <c r="I22" s="1"/>
      <c r="J22" s="1"/>
    </row>
    <row r="26" spans="1: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S5:S6"/>
    <mergeCell ref="T5:T6"/>
    <mergeCell ref="U5:U6"/>
    <mergeCell ref="V5:V6"/>
    <mergeCell ref="W5:W6"/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Y28"/>
  <sheetViews>
    <sheetView workbookViewId="0">
      <selection sqref="A1:XFD1048576"/>
    </sheetView>
  </sheetViews>
  <sheetFormatPr defaultRowHeight="14.4"/>
  <cols>
    <col min="1" max="1" width="4" customWidth="1"/>
    <col min="2" max="2" width="22.109375" customWidth="1"/>
    <col min="3" max="3" width="16.6640625" hidden="1" customWidth="1"/>
    <col min="4" max="4" width="12.109375" hidden="1" customWidth="1"/>
    <col min="5" max="5" width="16" hidden="1" customWidth="1"/>
    <col min="6" max="6" width="16.33203125" hidden="1" customWidth="1"/>
    <col min="7" max="7" width="12.6640625" customWidth="1"/>
    <col min="8" max="9" width="12.33203125" customWidth="1"/>
    <col min="10" max="10" width="10.33203125" customWidth="1"/>
    <col min="11" max="11" width="9.33203125" bestFit="1" customWidth="1"/>
    <col min="13" max="13" width="11.6640625" customWidth="1"/>
    <col min="18" max="18" width="9.109375" hidden="1" customWidth="1"/>
    <col min="19" max="19" width="10.109375" customWidth="1"/>
    <col min="20" max="21" width="9.33203125" bestFit="1" customWidth="1"/>
    <col min="22" max="22" width="9.10937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76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63"/>
      <c r="B5" s="61" t="s">
        <v>2</v>
      </c>
      <c r="C5" s="61" t="s">
        <v>3</v>
      </c>
      <c r="D5" s="61" t="s">
        <v>4</v>
      </c>
      <c r="E5" s="61" t="s">
        <v>5</v>
      </c>
      <c r="F5" s="61" t="s">
        <v>6</v>
      </c>
      <c r="G5" s="61" t="s">
        <v>7</v>
      </c>
      <c r="H5" s="61"/>
      <c r="I5" s="61" t="s">
        <v>8</v>
      </c>
      <c r="J5" s="61" t="s">
        <v>9</v>
      </c>
      <c r="K5" s="61"/>
      <c r="L5" s="61"/>
      <c r="M5" s="56"/>
      <c r="N5" s="61" t="s">
        <v>10</v>
      </c>
      <c r="O5" s="61"/>
      <c r="P5" s="61" t="s">
        <v>11</v>
      </c>
      <c r="Q5" s="61"/>
      <c r="R5" s="61" t="s">
        <v>12</v>
      </c>
      <c r="S5" s="61" t="s">
        <v>13</v>
      </c>
      <c r="T5" s="61" t="s">
        <v>14</v>
      </c>
      <c r="U5" s="61" t="s">
        <v>15</v>
      </c>
      <c r="V5" s="65" t="s">
        <v>16</v>
      </c>
      <c r="W5" s="61" t="s">
        <v>43</v>
      </c>
      <c r="X5" s="39"/>
      <c r="Y5" s="6"/>
    </row>
    <row r="6" spans="1:25" ht="26.4">
      <c r="A6" s="64"/>
      <c r="B6" s="62"/>
      <c r="C6" s="62"/>
      <c r="D6" s="62"/>
      <c r="E6" s="62"/>
      <c r="F6" s="62"/>
      <c r="G6" s="40" t="s">
        <v>77</v>
      </c>
      <c r="H6" s="41" t="s">
        <v>78</v>
      </c>
      <c r="I6" s="62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62"/>
      <c r="S6" s="62"/>
      <c r="T6" s="62"/>
      <c r="U6" s="62"/>
      <c r="V6" s="66"/>
      <c r="W6" s="62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6664.83</v>
      </c>
      <c r="H8" s="14">
        <v>6674.83</v>
      </c>
      <c r="I8" s="15">
        <f>G8+H8</f>
        <v>13339.66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187.5</v>
      </c>
      <c r="O8" s="16">
        <f>N8</f>
        <v>187.5</v>
      </c>
      <c r="P8" s="16">
        <v>100</v>
      </c>
      <c r="Q8" s="16">
        <v>100</v>
      </c>
      <c r="R8" s="16">
        <v>0</v>
      </c>
      <c r="S8" s="16">
        <v>0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6613.96</v>
      </c>
      <c r="H9" s="14">
        <v>6618.35</v>
      </c>
      <c r="I9" s="15">
        <f>G9+H9</f>
        <v>13232.310000000001</v>
      </c>
      <c r="J9" s="16">
        <v>454.2</v>
      </c>
      <c r="K9" s="16">
        <v>920.8</v>
      </c>
      <c r="L9" s="16">
        <v>10</v>
      </c>
      <c r="M9" s="16">
        <f>J9+K9+L9</f>
        <v>1385</v>
      </c>
      <c r="N9" s="16">
        <v>175</v>
      </c>
      <c r="O9" s="16">
        <f t="shared" ref="O9:O14" si="0">N9</f>
        <v>175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10067.15</v>
      </c>
      <c r="H10" s="16">
        <v>10222.23</v>
      </c>
      <c r="I10" s="15">
        <f t="shared" ref="I10:I14" si="2">G10+H10</f>
        <v>20289.379999999997</v>
      </c>
      <c r="J10" s="16">
        <v>581.29999999999995</v>
      </c>
      <c r="K10" s="16">
        <v>1178.7</v>
      </c>
      <c r="L10" s="16">
        <v>30</v>
      </c>
      <c r="M10" s="16">
        <f t="shared" ref="M10:M14" si="3">J10+K10+L10</f>
        <v>1790</v>
      </c>
      <c r="N10" s="16">
        <v>275</v>
      </c>
      <c r="O10" s="16">
        <f t="shared" si="0"/>
        <v>275</v>
      </c>
      <c r="P10" s="16">
        <v>100</v>
      </c>
      <c r="Q10" s="16">
        <v>100</v>
      </c>
      <c r="R10" s="16">
        <v>0</v>
      </c>
      <c r="S10" s="16">
        <v>3202.78</v>
      </c>
      <c r="T10" s="16">
        <v>0</v>
      </c>
      <c r="U10" s="17">
        <v>1878.89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6156.55</v>
      </c>
      <c r="H11" s="16">
        <v>6659.14</v>
      </c>
      <c r="I11" s="15">
        <f t="shared" si="2"/>
        <v>12815.69</v>
      </c>
      <c r="J11" s="16">
        <v>490.5</v>
      </c>
      <c r="K11" s="16">
        <v>994.5</v>
      </c>
      <c r="L11" s="16">
        <v>10</v>
      </c>
      <c r="M11" s="16">
        <f t="shared" si="3"/>
        <v>1495</v>
      </c>
      <c r="N11" s="16">
        <v>175</v>
      </c>
      <c r="O11" s="16">
        <f t="shared" si="0"/>
        <v>175</v>
      </c>
      <c r="P11" s="16">
        <v>100</v>
      </c>
      <c r="Q11" s="16">
        <v>100</v>
      </c>
      <c r="R11" s="16">
        <v>0</v>
      </c>
      <c r="S11" s="16">
        <v>3074.67</v>
      </c>
      <c r="T11" s="16">
        <v>1200</v>
      </c>
      <c r="U11" s="17">
        <v>1134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6844.25</v>
      </c>
      <c r="H12" s="16">
        <v>6844.25</v>
      </c>
      <c r="I12" s="15">
        <f t="shared" si="2"/>
        <v>13688.5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187.5</v>
      </c>
      <c r="O12" s="16">
        <f t="shared" si="0"/>
        <v>187.5</v>
      </c>
      <c r="P12" s="16">
        <v>100</v>
      </c>
      <c r="Q12" s="16">
        <v>100</v>
      </c>
      <c r="R12" s="16">
        <v>0</v>
      </c>
      <c r="S12" s="16">
        <v>0</v>
      </c>
      <c r="T12" s="16">
        <v>1245.9100000000001</v>
      </c>
      <c r="U12" s="17">
        <v>0</v>
      </c>
      <c r="V12" s="25"/>
      <c r="W12" s="17">
        <v>0</v>
      </c>
      <c r="X12" s="39"/>
      <c r="Y12" s="6"/>
    </row>
    <row r="13" spans="1:25">
      <c r="A13" s="50">
        <f>A12+1</f>
        <v>6</v>
      </c>
      <c r="B13" s="22" t="s">
        <v>62</v>
      </c>
      <c r="C13" s="22"/>
      <c r="D13" s="23"/>
      <c r="E13" s="24"/>
      <c r="F13" s="23"/>
      <c r="G13" s="51">
        <v>6545.56</v>
      </c>
      <c r="H13" s="51">
        <v>6416.96</v>
      </c>
      <c r="I13" s="15">
        <f t="shared" si="2"/>
        <v>12962.52</v>
      </c>
      <c r="J13" s="16">
        <v>436</v>
      </c>
      <c r="K13" s="16">
        <v>884</v>
      </c>
      <c r="L13" s="16">
        <v>10</v>
      </c>
      <c r="M13" s="16">
        <f t="shared" si="3"/>
        <v>1330</v>
      </c>
      <c r="N13" s="16">
        <v>182.5</v>
      </c>
      <c r="O13" s="16">
        <f t="shared" si="0"/>
        <v>182.5</v>
      </c>
      <c r="P13" s="16">
        <v>100</v>
      </c>
      <c r="Q13" s="16">
        <v>100</v>
      </c>
      <c r="R13" s="16">
        <v>0</v>
      </c>
      <c r="S13" s="16">
        <v>0</v>
      </c>
      <c r="T13" s="16">
        <v>1015.2</v>
      </c>
      <c r="U13" s="17">
        <v>861.46</v>
      </c>
      <c r="V13" s="25"/>
      <c r="W13" s="53"/>
      <c r="X13" s="39"/>
      <c r="Y13" s="6"/>
    </row>
    <row r="14" spans="1:25">
      <c r="A14" s="50">
        <f>A13+1</f>
        <v>7</v>
      </c>
      <c r="B14" s="22" t="s">
        <v>63</v>
      </c>
      <c r="C14" s="22"/>
      <c r="D14" s="23"/>
      <c r="E14" s="24"/>
      <c r="F14" s="23"/>
      <c r="G14" s="51">
        <v>6455.2</v>
      </c>
      <c r="H14" s="51">
        <v>5605.65</v>
      </c>
      <c r="I14" s="52">
        <f t="shared" si="2"/>
        <v>12060.849999999999</v>
      </c>
      <c r="J14" s="51">
        <v>417.8</v>
      </c>
      <c r="K14" s="51">
        <v>847.2</v>
      </c>
      <c r="L14" s="51">
        <v>10</v>
      </c>
      <c r="M14" s="51">
        <f t="shared" si="3"/>
        <v>1275</v>
      </c>
      <c r="N14" s="51">
        <v>162.5</v>
      </c>
      <c r="O14" s="51">
        <f t="shared" si="0"/>
        <v>162.5</v>
      </c>
      <c r="P14" s="51">
        <v>100</v>
      </c>
      <c r="Q14" s="51">
        <v>100</v>
      </c>
      <c r="R14" s="51"/>
      <c r="S14" s="51"/>
      <c r="T14" s="51">
        <v>1015.2</v>
      </c>
      <c r="U14" s="53"/>
      <c r="V14" s="25"/>
      <c r="W14" s="53"/>
      <c r="X14" s="39"/>
      <c r="Y14" s="6"/>
    </row>
    <row r="15" spans="1:25" ht="15" thickBot="1">
      <c r="A15" s="26"/>
      <c r="B15" s="27"/>
      <c r="C15" s="27"/>
      <c r="D15" s="27"/>
      <c r="E15" s="28"/>
      <c r="F15" s="27"/>
      <c r="G15" s="29">
        <f t="shared" ref="G15:U15" si="4">SUM(G8:G14)</f>
        <v>49347.5</v>
      </c>
      <c r="H15" s="29">
        <f t="shared" si="4"/>
        <v>49041.41</v>
      </c>
      <c r="I15" s="29">
        <f t="shared" si="4"/>
        <v>98388.91</v>
      </c>
      <c r="J15" s="29">
        <f t="shared" si="4"/>
        <v>3360.8</v>
      </c>
      <c r="K15" s="29">
        <f t="shared" si="4"/>
        <v>6814.2</v>
      </c>
      <c r="L15" s="29">
        <f t="shared" si="4"/>
        <v>90</v>
      </c>
      <c r="M15" s="29">
        <f t="shared" si="4"/>
        <v>10265</v>
      </c>
      <c r="N15" s="29">
        <f t="shared" si="4"/>
        <v>1345</v>
      </c>
      <c r="O15" s="29">
        <f t="shared" si="4"/>
        <v>1345</v>
      </c>
      <c r="P15" s="29">
        <f t="shared" si="4"/>
        <v>700</v>
      </c>
      <c r="Q15" s="29">
        <f t="shared" si="4"/>
        <v>700</v>
      </c>
      <c r="R15" s="29">
        <f t="shared" si="4"/>
        <v>0</v>
      </c>
      <c r="S15" s="29">
        <f t="shared" si="4"/>
        <v>6277.4500000000007</v>
      </c>
      <c r="T15" s="29">
        <f t="shared" si="4"/>
        <v>6645.12</v>
      </c>
      <c r="U15" s="29">
        <f t="shared" si="4"/>
        <v>6019.5700000000006</v>
      </c>
      <c r="V15" s="30">
        <v>0</v>
      </c>
      <c r="W15" s="29">
        <f>SUM(W8:W12)</f>
        <v>0</v>
      </c>
      <c r="X15" s="39"/>
      <c r="Y15" s="6"/>
    </row>
    <row r="16" spans="1:25">
      <c r="A16" s="31"/>
      <c r="B16" s="32" t="s">
        <v>37</v>
      </c>
      <c r="C16" s="31"/>
      <c r="D16" s="31"/>
      <c r="E16" s="31"/>
      <c r="F16" s="31"/>
      <c r="G16" s="31"/>
      <c r="H16" s="31"/>
      <c r="I16" s="31"/>
      <c r="J16" s="33">
        <f>J15+K15+L15</f>
        <v>10265</v>
      </c>
      <c r="K16" s="34"/>
      <c r="L16" s="34"/>
      <c r="M16" s="34"/>
      <c r="N16" s="33">
        <f>N15+O15</f>
        <v>2690</v>
      </c>
      <c r="O16" s="31"/>
      <c r="P16" s="35">
        <f>P15+Q15</f>
        <v>1400</v>
      </c>
      <c r="Q16" s="31"/>
      <c r="R16" s="33">
        <f>R15</f>
        <v>0</v>
      </c>
      <c r="S16" s="33">
        <f>S15</f>
        <v>6277.4500000000007</v>
      </c>
      <c r="T16" s="33">
        <f>T15</f>
        <v>6645.12</v>
      </c>
      <c r="U16" s="33">
        <f>U15</f>
        <v>6019.5700000000006</v>
      </c>
      <c r="V16" s="34">
        <v>0</v>
      </c>
      <c r="W16" s="33">
        <f>W15</f>
        <v>0</v>
      </c>
      <c r="X16" s="39"/>
      <c r="Y16" s="6"/>
    </row>
    <row r="17" spans="1:25">
      <c r="A17" s="31"/>
      <c r="B17" s="32" t="s">
        <v>38</v>
      </c>
      <c r="C17" s="31"/>
      <c r="D17" s="31"/>
      <c r="E17" s="31"/>
      <c r="F17" s="31"/>
      <c r="G17" s="31"/>
      <c r="H17" s="31"/>
      <c r="I17" s="31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1"/>
      <c r="X17" s="39"/>
      <c r="Y17" s="6"/>
    </row>
    <row r="18" spans="1:25">
      <c r="A18" s="31"/>
      <c r="B18" s="32" t="s">
        <v>39</v>
      </c>
      <c r="C18" s="31"/>
      <c r="D18" s="31"/>
      <c r="E18" s="31"/>
      <c r="F18" s="31"/>
      <c r="G18" s="31"/>
      <c r="H18" s="31"/>
      <c r="I18" s="31"/>
      <c r="J18" s="37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1"/>
      <c r="X18" s="39"/>
      <c r="Y18" s="6"/>
    </row>
    <row r="19" spans="1:25" ht="15" thickBot="1">
      <c r="A19" s="31"/>
      <c r="B19" s="32" t="s">
        <v>40</v>
      </c>
      <c r="C19" s="31"/>
      <c r="D19" s="31"/>
      <c r="E19" s="31"/>
      <c r="F19" s="31"/>
      <c r="G19" s="31"/>
      <c r="H19" s="31"/>
      <c r="I19" s="31"/>
      <c r="J19" s="38">
        <f>J16</f>
        <v>10265</v>
      </c>
      <c r="K19" s="31"/>
      <c r="L19" s="31"/>
      <c r="M19" s="31"/>
      <c r="N19" s="38">
        <f>N16</f>
        <v>2690</v>
      </c>
      <c r="O19" s="31"/>
      <c r="P19" s="38">
        <f>P16</f>
        <v>1400</v>
      </c>
      <c r="Q19" s="31"/>
      <c r="R19" s="38">
        <f>R16</f>
        <v>0</v>
      </c>
      <c r="S19" s="38">
        <f>S16</f>
        <v>6277.4500000000007</v>
      </c>
      <c r="T19" s="38">
        <f>T16</f>
        <v>6645.12</v>
      </c>
      <c r="U19" s="38">
        <f>U16</f>
        <v>6019.5700000000006</v>
      </c>
      <c r="V19" s="38">
        <v>0</v>
      </c>
      <c r="W19" s="38">
        <f>W16</f>
        <v>0</v>
      </c>
      <c r="X19" s="39"/>
      <c r="Y19" s="6"/>
    </row>
    <row r="20" spans="1:25" ht="15" thickTop="1">
      <c r="A20" s="39"/>
      <c r="B20" s="31"/>
      <c r="C20" s="31"/>
      <c r="D20" s="31"/>
      <c r="E20" s="31"/>
      <c r="F20" s="31"/>
      <c r="G20" s="35"/>
      <c r="H20" s="31"/>
      <c r="I20" s="31"/>
      <c r="J20" s="31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6"/>
    </row>
    <row r="21" spans="1: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A22" s="6"/>
      <c r="B22" s="4"/>
      <c r="C22" s="5"/>
      <c r="D22" s="5"/>
      <c r="E22" s="5"/>
      <c r="F22" s="5"/>
      <c r="G22" s="5"/>
      <c r="H22" s="5"/>
      <c r="I22" s="5"/>
      <c r="J22" s="58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>
      <c r="A23" s="6"/>
      <c r="B23" s="4"/>
      <c r="C23" s="5"/>
      <c r="D23" s="5"/>
      <c r="E23" s="5"/>
      <c r="F23" s="5"/>
      <c r="G23" s="5"/>
      <c r="H23" s="5"/>
      <c r="I23" s="5"/>
      <c r="J23" s="58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>
      <c r="B24" s="2"/>
      <c r="C24" s="1"/>
      <c r="D24" s="1"/>
      <c r="E24" s="1"/>
      <c r="F24" s="1"/>
      <c r="G24" s="1"/>
      <c r="H24" s="1"/>
      <c r="I24" s="1"/>
      <c r="J24" s="58"/>
    </row>
    <row r="25" spans="1:25">
      <c r="J25" s="58"/>
    </row>
    <row r="26" spans="1:25">
      <c r="J26" s="58"/>
    </row>
    <row r="27" spans="1:25">
      <c r="J27" s="58"/>
    </row>
    <row r="28" spans="1:25">
      <c r="B28" s="1"/>
      <c r="C28" s="1"/>
      <c r="D28" s="1"/>
      <c r="E28" s="1"/>
      <c r="F28" s="1"/>
      <c r="G28" s="1"/>
      <c r="H28" s="3" t="s">
        <v>41</v>
      </c>
      <c r="I28" s="1"/>
      <c r="J28" s="58"/>
    </row>
  </sheetData>
  <protectedRanges>
    <protectedRange password="A316" sqref="J22:J28" name="Range1"/>
  </protectedRanges>
  <mergeCells count="17">
    <mergeCell ref="S5:S6"/>
    <mergeCell ref="T5:T6"/>
    <mergeCell ref="U5:U6"/>
    <mergeCell ref="V5:V6"/>
    <mergeCell ref="W5:W6"/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Y28"/>
  <sheetViews>
    <sheetView workbookViewId="0">
      <selection sqref="A1:XFD1048576"/>
    </sheetView>
  </sheetViews>
  <sheetFormatPr defaultRowHeight="14.4"/>
  <cols>
    <col min="1" max="1" width="4" customWidth="1"/>
    <col min="2" max="2" width="22.109375" customWidth="1"/>
    <col min="3" max="3" width="16.6640625" hidden="1" customWidth="1"/>
    <col min="4" max="4" width="12.109375" hidden="1" customWidth="1"/>
    <col min="5" max="5" width="16" hidden="1" customWidth="1"/>
    <col min="6" max="6" width="16.33203125" hidden="1" customWidth="1"/>
    <col min="7" max="7" width="12.6640625" customWidth="1"/>
    <col min="8" max="9" width="12.33203125" customWidth="1"/>
    <col min="10" max="10" width="10.33203125" customWidth="1"/>
    <col min="11" max="11" width="9.33203125" bestFit="1" customWidth="1"/>
    <col min="13" max="13" width="11.6640625" customWidth="1"/>
    <col min="18" max="18" width="9.109375" hidden="1" customWidth="1"/>
    <col min="19" max="19" width="10.109375" customWidth="1"/>
    <col min="20" max="21" width="9.33203125" bestFit="1" customWidth="1"/>
    <col min="22" max="22" width="9.10937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79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63"/>
      <c r="B5" s="61" t="s">
        <v>2</v>
      </c>
      <c r="C5" s="61" t="s">
        <v>3</v>
      </c>
      <c r="D5" s="61" t="s">
        <v>4</v>
      </c>
      <c r="E5" s="61" t="s">
        <v>5</v>
      </c>
      <c r="F5" s="61" t="s">
        <v>6</v>
      </c>
      <c r="G5" s="61" t="s">
        <v>7</v>
      </c>
      <c r="H5" s="61"/>
      <c r="I5" s="61" t="s">
        <v>8</v>
      </c>
      <c r="J5" s="61" t="s">
        <v>9</v>
      </c>
      <c r="K5" s="61"/>
      <c r="L5" s="61"/>
      <c r="M5" s="57"/>
      <c r="N5" s="61" t="s">
        <v>10</v>
      </c>
      <c r="O5" s="61"/>
      <c r="P5" s="61" t="s">
        <v>11</v>
      </c>
      <c r="Q5" s="61"/>
      <c r="R5" s="61" t="s">
        <v>12</v>
      </c>
      <c r="S5" s="61" t="s">
        <v>13</v>
      </c>
      <c r="T5" s="61" t="s">
        <v>14</v>
      </c>
      <c r="U5" s="61" t="s">
        <v>15</v>
      </c>
      <c r="V5" s="65" t="s">
        <v>16</v>
      </c>
      <c r="W5" s="61" t="s">
        <v>43</v>
      </c>
      <c r="X5" s="39"/>
      <c r="Y5" s="6"/>
    </row>
    <row r="6" spans="1:25" ht="26.4">
      <c r="A6" s="64"/>
      <c r="B6" s="62"/>
      <c r="C6" s="62"/>
      <c r="D6" s="62"/>
      <c r="E6" s="62"/>
      <c r="F6" s="62"/>
      <c r="G6" s="40" t="s">
        <v>80</v>
      </c>
      <c r="H6" s="41" t="s">
        <v>81</v>
      </c>
      <c r="I6" s="62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62"/>
      <c r="S6" s="62"/>
      <c r="T6" s="62"/>
      <c r="U6" s="62"/>
      <c r="V6" s="66"/>
      <c r="W6" s="62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6658.55</v>
      </c>
      <c r="H8" s="14">
        <v>66658.55</v>
      </c>
      <c r="I8" s="15">
        <f>G8+H8</f>
        <v>73317.100000000006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187.5</v>
      </c>
      <c r="O8" s="16">
        <f>N8</f>
        <v>187.5</v>
      </c>
      <c r="P8" s="16">
        <v>100</v>
      </c>
      <c r="Q8" s="16">
        <v>100</v>
      </c>
      <c r="R8" s="16">
        <v>0</v>
      </c>
      <c r="S8" s="16">
        <v>0</v>
      </c>
      <c r="T8" s="16">
        <v>0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5754.36</v>
      </c>
      <c r="H9" s="14">
        <v>6187.93</v>
      </c>
      <c r="I9" s="15">
        <f>G9+H9</f>
        <v>11942.29</v>
      </c>
      <c r="J9" s="16">
        <v>454.2</v>
      </c>
      <c r="K9" s="16">
        <v>920.8</v>
      </c>
      <c r="L9" s="16">
        <v>10</v>
      </c>
      <c r="M9" s="16">
        <f>J9+K9+L9</f>
        <v>1385</v>
      </c>
      <c r="N9" s="16">
        <v>175</v>
      </c>
      <c r="O9" s="16">
        <f t="shared" ref="O9:O14" si="0">N9</f>
        <v>175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10492.39</v>
      </c>
      <c r="H10" s="16">
        <v>10502.27</v>
      </c>
      <c r="I10" s="15">
        <f t="shared" ref="I10:I14" si="2">G10+H10</f>
        <v>20994.66</v>
      </c>
      <c r="J10" s="16">
        <v>581.29999999999995</v>
      </c>
      <c r="K10" s="16">
        <v>1178.7</v>
      </c>
      <c r="L10" s="16">
        <v>30</v>
      </c>
      <c r="M10" s="16">
        <f t="shared" ref="M10:M14" si="3">J10+K10+L10</f>
        <v>1790</v>
      </c>
      <c r="N10" s="16">
        <v>275</v>
      </c>
      <c r="O10" s="16">
        <f t="shared" si="0"/>
        <v>275</v>
      </c>
      <c r="P10" s="16">
        <v>100</v>
      </c>
      <c r="Q10" s="16">
        <v>100</v>
      </c>
      <c r="R10" s="16">
        <v>0</v>
      </c>
      <c r="S10" s="16">
        <v>3202.78</v>
      </c>
      <c r="T10" s="16">
        <v>0</v>
      </c>
      <c r="U10" s="17">
        <v>1878.89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6671.1</v>
      </c>
      <c r="H11" s="16">
        <v>6664.83</v>
      </c>
      <c r="I11" s="15">
        <f t="shared" si="2"/>
        <v>13335.93</v>
      </c>
      <c r="J11" s="16">
        <v>490.5</v>
      </c>
      <c r="K11" s="16">
        <v>994.5</v>
      </c>
      <c r="L11" s="16">
        <v>10</v>
      </c>
      <c r="M11" s="16">
        <f t="shared" si="3"/>
        <v>1495</v>
      </c>
      <c r="N11" s="16">
        <v>175</v>
      </c>
      <c r="O11" s="16">
        <f t="shared" si="0"/>
        <v>175</v>
      </c>
      <c r="P11" s="16">
        <v>100</v>
      </c>
      <c r="Q11" s="16">
        <v>100</v>
      </c>
      <c r="R11" s="16">
        <v>0</v>
      </c>
      <c r="S11" s="16">
        <v>3074.67</v>
      </c>
      <c r="T11" s="16">
        <v>1200</v>
      </c>
      <c r="U11" s="17">
        <v>1134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6664.83</v>
      </c>
      <c r="H12" s="16">
        <v>6683.65</v>
      </c>
      <c r="I12" s="15">
        <f t="shared" si="2"/>
        <v>13348.48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187.5</v>
      </c>
      <c r="O12" s="16">
        <f t="shared" si="0"/>
        <v>187.5</v>
      </c>
      <c r="P12" s="16">
        <v>100</v>
      </c>
      <c r="Q12" s="16">
        <v>100</v>
      </c>
      <c r="R12" s="16">
        <v>0</v>
      </c>
      <c r="S12" s="16">
        <v>0</v>
      </c>
      <c r="T12" s="16">
        <v>1245.9100000000001</v>
      </c>
      <c r="U12" s="17">
        <v>0</v>
      </c>
      <c r="V12" s="25"/>
      <c r="W12" s="17">
        <v>0</v>
      </c>
      <c r="X12" s="39"/>
      <c r="Y12" s="6"/>
    </row>
    <row r="13" spans="1:25">
      <c r="A13" s="50">
        <f>A12+1</f>
        <v>6</v>
      </c>
      <c r="B13" s="22" t="s">
        <v>62</v>
      </c>
      <c r="C13" s="22"/>
      <c r="D13" s="23"/>
      <c r="E13" s="24"/>
      <c r="F13" s="23"/>
      <c r="G13" s="51">
        <v>5900.55</v>
      </c>
      <c r="H13" s="51">
        <v>5964.58</v>
      </c>
      <c r="I13" s="15">
        <f t="shared" si="2"/>
        <v>11865.130000000001</v>
      </c>
      <c r="J13" s="16">
        <v>436</v>
      </c>
      <c r="K13" s="16">
        <v>884</v>
      </c>
      <c r="L13" s="16">
        <v>10</v>
      </c>
      <c r="M13" s="16">
        <f t="shared" si="3"/>
        <v>1330</v>
      </c>
      <c r="N13" s="16">
        <v>182.5</v>
      </c>
      <c r="O13" s="16">
        <f t="shared" si="0"/>
        <v>182.5</v>
      </c>
      <c r="P13" s="16">
        <v>100</v>
      </c>
      <c r="Q13" s="16">
        <v>100</v>
      </c>
      <c r="R13" s="16">
        <v>0</v>
      </c>
      <c r="S13" s="16">
        <v>0</v>
      </c>
      <c r="T13" s="16">
        <v>1015.2</v>
      </c>
      <c r="U13" s="17">
        <v>861.46</v>
      </c>
      <c r="V13" s="25"/>
      <c r="W13" s="53"/>
      <c r="X13" s="39"/>
      <c r="Y13" s="6"/>
    </row>
    <row r="14" spans="1:25">
      <c r="A14" s="50">
        <f>A13+1</f>
        <v>7</v>
      </c>
      <c r="B14" s="22" t="s">
        <v>63</v>
      </c>
      <c r="C14" s="22"/>
      <c r="D14" s="23"/>
      <c r="E14" s="24"/>
      <c r="F14" s="23"/>
      <c r="G14" s="51">
        <v>5170.2</v>
      </c>
      <c r="H14" s="51">
        <v>5605.65</v>
      </c>
      <c r="I14" s="52">
        <f t="shared" si="2"/>
        <v>10775.849999999999</v>
      </c>
      <c r="J14" s="51">
        <v>417.8</v>
      </c>
      <c r="K14" s="51">
        <v>847.2</v>
      </c>
      <c r="L14" s="51">
        <v>10</v>
      </c>
      <c r="M14" s="51">
        <f t="shared" si="3"/>
        <v>1275</v>
      </c>
      <c r="N14" s="51">
        <v>162.5</v>
      </c>
      <c r="O14" s="51">
        <f t="shared" si="0"/>
        <v>162.5</v>
      </c>
      <c r="P14" s="51">
        <v>100</v>
      </c>
      <c r="Q14" s="51">
        <v>100</v>
      </c>
      <c r="R14" s="51"/>
      <c r="S14" s="51"/>
      <c r="T14" s="51">
        <v>1015.2</v>
      </c>
      <c r="U14" s="53"/>
      <c r="V14" s="25"/>
      <c r="W14" s="53"/>
      <c r="X14" s="39"/>
      <c r="Y14" s="6"/>
    </row>
    <row r="15" spans="1:25" ht="15" thickBot="1">
      <c r="A15" s="26"/>
      <c r="B15" s="27"/>
      <c r="C15" s="27"/>
      <c r="D15" s="27"/>
      <c r="E15" s="28"/>
      <c r="F15" s="27"/>
      <c r="G15" s="29">
        <f t="shared" ref="G15:U15" si="4">SUM(G8:G14)</f>
        <v>47311.98</v>
      </c>
      <c r="H15" s="29">
        <f t="shared" si="4"/>
        <v>108267.46</v>
      </c>
      <c r="I15" s="29">
        <f t="shared" si="4"/>
        <v>155579.44000000003</v>
      </c>
      <c r="J15" s="29">
        <f t="shared" si="4"/>
        <v>3360.8</v>
      </c>
      <c r="K15" s="29">
        <f t="shared" si="4"/>
        <v>6814.2</v>
      </c>
      <c r="L15" s="29">
        <f t="shared" si="4"/>
        <v>90</v>
      </c>
      <c r="M15" s="29">
        <f t="shared" si="4"/>
        <v>10265</v>
      </c>
      <c r="N15" s="29">
        <f t="shared" si="4"/>
        <v>1345</v>
      </c>
      <c r="O15" s="29">
        <f t="shared" si="4"/>
        <v>1345</v>
      </c>
      <c r="P15" s="29">
        <f t="shared" si="4"/>
        <v>700</v>
      </c>
      <c r="Q15" s="29">
        <f t="shared" si="4"/>
        <v>700</v>
      </c>
      <c r="R15" s="29">
        <f t="shared" si="4"/>
        <v>0</v>
      </c>
      <c r="S15" s="29">
        <f t="shared" si="4"/>
        <v>6277.4500000000007</v>
      </c>
      <c r="T15" s="29">
        <f t="shared" si="4"/>
        <v>5445.3499999999995</v>
      </c>
      <c r="U15" s="29">
        <f t="shared" si="4"/>
        <v>6019.5700000000006</v>
      </c>
      <c r="V15" s="30">
        <v>0</v>
      </c>
      <c r="W15" s="29">
        <f>SUM(W8:W12)</f>
        <v>0</v>
      </c>
      <c r="X15" s="39"/>
      <c r="Y15" s="6"/>
    </row>
    <row r="16" spans="1:25">
      <c r="A16" s="31"/>
      <c r="B16" s="32" t="s">
        <v>37</v>
      </c>
      <c r="C16" s="31"/>
      <c r="D16" s="31"/>
      <c r="E16" s="31"/>
      <c r="F16" s="31"/>
      <c r="G16" s="31"/>
      <c r="H16" s="31"/>
      <c r="I16" s="31"/>
      <c r="J16" s="33">
        <f>J15+K15+L15</f>
        <v>10265</v>
      </c>
      <c r="K16" s="34"/>
      <c r="L16" s="34"/>
      <c r="M16" s="34"/>
      <c r="N16" s="33">
        <f>N15+O15</f>
        <v>2690</v>
      </c>
      <c r="O16" s="31"/>
      <c r="P16" s="35">
        <f>P15+Q15</f>
        <v>1400</v>
      </c>
      <c r="Q16" s="31"/>
      <c r="R16" s="33">
        <f>R15</f>
        <v>0</v>
      </c>
      <c r="S16" s="33">
        <f>S15</f>
        <v>6277.4500000000007</v>
      </c>
      <c r="T16" s="33">
        <f>T15</f>
        <v>5445.3499999999995</v>
      </c>
      <c r="U16" s="33">
        <f>U15</f>
        <v>6019.5700000000006</v>
      </c>
      <c r="V16" s="34">
        <v>0</v>
      </c>
      <c r="W16" s="33">
        <f>W15</f>
        <v>0</v>
      </c>
      <c r="X16" s="39"/>
      <c r="Y16" s="6"/>
    </row>
    <row r="17" spans="1:25">
      <c r="A17" s="31"/>
      <c r="B17" s="32" t="s">
        <v>38</v>
      </c>
      <c r="C17" s="31"/>
      <c r="D17" s="31"/>
      <c r="E17" s="31"/>
      <c r="F17" s="31"/>
      <c r="G17" s="31"/>
      <c r="H17" s="31"/>
      <c r="I17" s="31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1"/>
      <c r="X17" s="39"/>
      <c r="Y17" s="6"/>
    </row>
    <row r="18" spans="1:25">
      <c r="A18" s="31"/>
      <c r="B18" s="32" t="s">
        <v>39</v>
      </c>
      <c r="C18" s="31"/>
      <c r="D18" s="31"/>
      <c r="E18" s="31"/>
      <c r="F18" s="31"/>
      <c r="G18" s="31"/>
      <c r="H18" s="31"/>
      <c r="I18" s="31"/>
      <c r="J18" s="37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1"/>
      <c r="X18" s="39"/>
      <c r="Y18" s="6"/>
    </row>
    <row r="19" spans="1:25" ht="15" thickBot="1">
      <c r="A19" s="31"/>
      <c r="B19" s="32" t="s">
        <v>40</v>
      </c>
      <c r="C19" s="31"/>
      <c r="D19" s="31"/>
      <c r="E19" s="31"/>
      <c r="F19" s="31"/>
      <c r="G19" s="31"/>
      <c r="H19" s="31"/>
      <c r="I19" s="31"/>
      <c r="J19" s="38">
        <f>J16</f>
        <v>10265</v>
      </c>
      <c r="K19" s="31"/>
      <c r="L19" s="31"/>
      <c r="M19" s="31"/>
      <c r="N19" s="38">
        <f>N16</f>
        <v>2690</v>
      </c>
      <c r="O19" s="31"/>
      <c r="P19" s="38">
        <f>P16</f>
        <v>1400</v>
      </c>
      <c r="Q19" s="31"/>
      <c r="R19" s="38">
        <f>R16</f>
        <v>0</v>
      </c>
      <c r="S19" s="38">
        <f>S16</f>
        <v>6277.4500000000007</v>
      </c>
      <c r="T19" s="38">
        <f>T16</f>
        <v>5445.3499999999995</v>
      </c>
      <c r="U19" s="38">
        <f>U16</f>
        <v>6019.5700000000006</v>
      </c>
      <c r="V19" s="38">
        <v>0</v>
      </c>
      <c r="W19" s="38">
        <f>W16</f>
        <v>0</v>
      </c>
      <c r="X19" s="39"/>
      <c r="Y19" s="6"/>
    </row>
    <row r="20" spans="1:25" ht="15" thickTop="1">
      <c r="A20" s="39"/>
      <c r="B20" s="31"/>
      <c r="C20" s="31"/>
      <c r="D20" s="31"/>
      <c r="E20" s="31"/>
      <c r="F20" s="31"/>
      <c r="G20" s="35"/>
      <c r="H20" s="31"/>
      <c r="I20" s="31"/>
      <c r="J20" s="31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6"/>
    </row>
    <row r="21" spans="1: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A22" s="6"/>
      <c r="B22" s="4"/>
      <c r="C22" s="5"/>
      <c r="D22" s="5"/>
      <c r="E22" s="5"/>
      <c r="F22" s="5"/>
      <c r="G22" s="5"/>
      <c r="H22" s="5"/>
      <c r="I22" s="5"/>
      <c r="J22" s="58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>
      <c r="A23" s="6"/>
      <c r="B23" s="4"/>
      <c r="C23" s="5"/>
      <c r="D23" s="5"/>
      <c r="E23" s="5"/>
      <c r="F23" s="5"/>
      <c r="G23" s="5"/>
      <c r="H23" s="5"/>
      <c r="I23" s="5"/>
      <c r="J23" s="58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>
      <c r="B24" s="2"/>
      <c r="C24" s="1"/>
      <c r="D24" s="1"/>
      <c r="E24" s="1"/>
      <c r="F24" s="1"/>
      <c r="G24" s="1"/>
      <c r="H24" s="1"/>
      <c r="I24" s="1"/>
      <c r="J24" s="58"/>
    </row>
    <row r="25" spans="1:25">
      <c r="J25" s="58"/>
    </row>
    <row r="26" spans="1:25">
      <c r="J26" s="58"/>
    </row>
    <row r="27" spans="1:25">
      <c r="J27" s="58"/>
    </row>
    <row r="28" spans="1:25">
      <c r="B28" s="1"/>
      <c r="C28" s="1"/>
      <c r="D28" s="1"/>
      <c r="E28" s="1"/>
      <c r="F28" s="1"/>
      <c r="G28" s="1"/>
      <c r="H28" s="3" t="s">
        <v>41</v>
      </c>
      <c r="I28" s="1"/>
      <c r="J28" s="58"/>
    </row>
  </sheetData>
  <protectedRanges>
    <protectedRange password="A316" sqref="J22:J28" name="Range1"/>
  </protectedRanges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  <pageSetup paperSize="5" scale="90" orientation="landscape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Y28"/>
  <sheetViews>
    <sheetView tabSelected="1" workbookViewId="0">
      <selection activeCell="Q15" sqref="Q15"/>
    </sheetView>
  </sheetViews>
  <sheetFormatPr defaultRowHeight="14.4"/>
  <cols>
    <col min="1" max="1" width="4" customWidth="1"/>
    <col min="2" max="2" width="22.109375" customWidth="1"/>
    <col min="3" max="3" width="16.6640625" hidden="1" customWidth="1"/>
    <col min="4" max="4" width="12.109375" hidden="1" customWidth="1"/>
    <col min="5" max="5" width="16" hidden="1" customWidth="1"/>
    <col min="6" max="6" width="16.33203125" hidden="1" customWidth="1"/>
    <col min="7" max="7" width="12.6640625" hidden="1" customWidth="1"/>
    <col min="8" max="9" width="12.33203125" hidden="1" customWidth="1"/>
    <col min="10" max="10" width="10.33203125" hidden="1" customWidth="1"/>
    <col min="11" max="11" width="9.33203125" bestFit="1" customWidth="1"/>
    <col min="12" max="12" width="9.44140625" bestFit="1" customWidth="1"/>
    <col min="13" max="13" width="11.6640625" hidden="1" customWidth="1"/>
    <col min="14" max="14" width="0" hidden="1" customWidth="1"/>
    <col min="15" max="15" width="9.44140625" bestFit="1" customWidth="1"/>
    <col min="16" max="16" width="0" hidden="1" customWidth="1"/>
    <col min="18" max="18" width="9.109375" hidden="1" customWidth="1"/>
    <col min="19" max="19" width="10.109375" hidden="1" customWidth="1"/>
    <col min="20" max="21" width="9.33203125" hidden="1" customWidth="1"/>
    <col min="22" max="22" width="9.10937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82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63"/>
      <c r="B5" s="61" t="s">
        <v>2</v>
      </c>
      <c r="C5" s="61" t="s">
        <v>3</v>
      </c>
      <c r="D5" s="61" t="s">
        <v>4</v>
      </c>
      <c r="E5" s="61" t="s">
        <v>5</v>
      </c>
      <c r="F5" s="61" t="s">
        <v>6</v>
      </c>
      <c r="G5" s="61" t="s">
        <v>7</v>
      </c>
      <c r="H5" s="61"/>
      <c r="I5" s="61" t="s">
        <v>8</v>
      </c>
      <c r="J5" s="61" t="s">
        <v>9</v>
      </c>
      <c r="K5" s="61"/>
      <c r="L5" s="61"/>
      <c r="M5" s="59"/>
      <c r="N5" s="61" t="s">
        <v>10</v>
      </c>
      <c r="O5" s="61"/>
      <c r="P5" s="61" t="s">
        <v>11</v>
      </c>
      <c r="Q5" s="61"/>
      <c r="R5" s="61" t="s">
        <v>12</v>
      </c>
      <c r="S5" s="61" t="s">
        <v>13</v>
      </c>
      <c r="T5" s="61" t="s">
        <v>14</v>
      </c>
      <c r="U5" s="61" t="s">
        <v>15</v>
      </c>
      <c r="V5" s="65" t="s">
        <v>16</v>
      </c>
      <c r="W5" s="61" t="s">
        <v>43</v>
      </c>
      <c r="X5" s="39"/>
      <c r="Y5" s="6"/>
    </row>
    <row r="6" spans="1:25" ht="26.4">
      <c r="A6" s="64"/>
      <c r="B6" s="62"/>
      <c r="C6" s="62"/>
      <c r="D6" s="62"/>
      <c r="E6" s="62"/>
      <c r="F6" s="62"/>
      <c r="G6" s="40" t="s">
        <v>83</v>
      </c>
      <c r="H6" s="41" t="s">
        <v>84</v>
      </c>
      <c r="I6" s="62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62"/>
      <c r="S6" s="62"/>
      <c r="T6" s="62"/>
      <c r="U6" s="62"/>
      <c r="V6" s="66"/>
      <c r="W6" s="62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6658.55</v>
      </c>
      <c r="H8" s="14">
        <v>6658.55</v>
      </c>
      <c r="I8" s="15">
        <f>G8+H8</f>
        <v>13317.1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187.5</v>
      </c>
      <c r="O8" s="16">
        <f>N8</f>
        <v>187.5</v>
      </c>
      <c r="P8" s="16">
        <v>100</v>
      </c>
      <c r="Q8" s="16">
        <v>100</v>
      </c>
      <c r="R8" s="16">
        <v>0</v>
      </c>
      <c r="S8" s="16">
        <v>0</v>
      </c>
      <c r="T8" s="60">
        <v>0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5754.36</v>
      </c>
      <c r="H9" s="14">
        <v>6187.93</v>
      </c>
      <c r="I9" s="15">
        <f>G9+H9</f>
        <v>11942.29</v>
      </c>
      <c r="J9" s="16">
        <v>454.2</v>
      </c>
      <c r="K9" s="16">
        <v>920.8</v>
      </c>
      <c r="L9" s="16">
        <v>10</v>
      </c>
      <c r="M9" s="16">
        <f>J9+K9+L9</f>
        <v>1385</v>
      </c>
      <c r="N9" s="16">
        <v>175</v>
      </c>
      <c r="O9" s="16">
        <f t="shared" ref="O9:O14" si="0">N9</f>
        <v>175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10492.39</v>
      </c>
      <c r="H10" s="16">
        <v>10502.27</v>
      </c>
      <c r="I10" s="15">
        <f t="shared" ref="I10:I14" si="2">G10+H10</f>
        <v>20994.66</v>
      </c>
      <c r="J10" s="16">
        <v>581.29999999999995</v>
      </c>
      <c r="K10" s="16">
        <v>1178.7</v>
      </c>
      <c r="L10" s="16">
        <v>30</v>
      </c>
      <c r="M10" s="16">
        <f t="shared" ref="M10:M14" si="3">J10+K10+L10</f>
        <v>1790</v>
      </c>
      <c r="N10" s="16">
        <v>275</v>
      </c>
      <c r="O10" s="16">
        <f t="shared" si="0"/>
        <v>275</v>
      </c>
      <c r="P10" s="16">
        <v>100</v>
      </c>
      <c r="Q10" s="16">
        <v>100</v>
      </c>
      <c r="R10" s="16">
        <v>0</v>
      </c>
      <c r="S10" s="16">
        <v>3202.78</v>
      </c>
      <c r="T10" s="60">
        <v>0</v>
      </c>
      <c r="U10" s="17">
        <v>0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6671.1</v>
      </c>
      <c r="H11" s="16">
        <v>6664.83</v>
      </c>
      <c r="I11" s="15">
        <f t="shared" si="2"/>
        <v>13335.93</v>
      </c>
      <c r="J11" s="16">
        <v>490.5</v>
      </c>
      <c r="K11" s="16">
        <v>994.5</v>
      </c>
      <c r="L11" s="16">
        <v>10</v>
      </c>
      <c r="M11" s="16">
        <f t="shared" si="3"/>
        <v>1495</v>
      </c>
      <c r="N11" s="16">
        <v>175</v>
      </c>
      <c r="O11" s="16">
        <f t="shared" si="0"/>
        <v>175</v>
      </c>
      <c r="P11" s="16">
        <v>100</v>
      </c>
      <c r="Q11" s="16">
        <v>100</v>
      </c>
      <c r="R11" s="16">
        <v>0</v>
      </c>
      <c r="S11" s="16">
        <v>3074.67</v>
      </c>
      <c r="T11" s="16">
        <v>1200</v>
      </c>
      <c r="U11" s="17">
        <v>1134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6664.83</v>
      </c>
      <c r="H12" s="16">
        <v>6683.65</v>
      </c>
      <c r="I12" s="15">
        <f t="shared" si="2"/>
        <v>13348.48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187.5</v>
      </c>
      <c r="O12" s="16">
        <f t="shared" si="0"/>
        <v>187.5</v>
      </c>
      <c r="P12" s="16">
        <v>100</v>
      </c>
      <c r="Q12" s="16">
        <v>100</v>
      </c>
      <c r="R12" s="16">
        <v>0</v>
      </c>
      <c r="S12" s="16">
        <v>0</v>
      </c>
      <c r="T12" s="16">
        <v>1245.9100000000001</v>
      </c>
      <c r="U12" s="17">
        <v>0</v>
      </c>
      <c r="V12" s="25"/>
      <c r="W12" s="17">
        <v>0</v>
      </c>
      <c r="X12" s="39"/>
      <c r="Y12" s="6"/>
    </row>
    <row r="13" spans="1:25">
      <c r="A13" s="50">
        <f>A12+1</f>
        <v>6</v>
      </c>
      <c r="B13" s="22" t="s">
        <v>62</v>
      </c>
      <c r="C13" s="22"/>
      <c r="D13" s="23"/>
      <c r="E13" s="24"/>
      <c r="F13" s="23"/>
      <c r="G13" s="51">
        <v>5900.55</v>
      </c>
      <c r="H13" s="51">
        <v>5964.58</v>
      </c>
      <c r="I13" s="15">
        <f t="shared" si="2"/>
        <v>11865.130000000001</v>
      </c>
      <c r="J13" s="16">
        <v>436</v>
      </c>
      <c r="K13" s="16">
        <v>884</v>
      </c>
      <c r="L13" s="16">
        <v>10</v>
      </c>
      <c r="M13" s="16">
        <f t="shared" si="3"/>
        <v>1330</v>
      </c>
      <c r="N13" s="16">
        <v>182.5</v>
      </c>
      <c r="O13" s="16">
        <f t="shared" si="0"/>
        <v>182.5</v>
      </c>
      <c r="P13" s="16">
        <v>100</v>
      </c>
      <c r="Q13" s="16">
        <v>100</v>
      </c>
      <c r="R13" s="16">
        <v>0</v>
      </c>
      <c r="S13" s="16">
        <v>0</v>
      </c>
      <c r="T13" s="16">
        <v>1015.2</v>
      </c>
      <c r="U13" s="17">
        <v>861.46</v>
      </c>
      <c r="V13" s="25"/>
      <c r="W13" s="53"/>
      <c r="X13" s="39"/>
      <c r="Y13" s="6"/>
    </row>
    <row r="14" spans="1:25">
      <c r="A14" s="50">
        <f>A13+1</f>
        <v>7</v>
      </c>
      <c r="B14" s="22" t="s">
        <v>63</v>
      </c>
      <c r="C14" s="22"/>
      <c r="D14" s="23"/>
      <c r="E14" s="24"/>
      <c r="F14" s="23"/>
      <c r="G14" s="51">
        <v>5170.2</v>
      </c>
      <c r="H14" s="51">
        <v>5605.65</v>
      </c>
      <c r="I14" s="52">
        <f t="shared" si="2"/>
        <v>10775.849999999999</v>
      </c>
      <c r="J14" s="51">
        <v>417.8</v>
      </c>
      <c r="K14" s="51">
        <v>847.2</v>
      </c>
      <c r="L14" s="51">
        <v>10</v>
      </c>
      <c r="M14" s="51">
        <f t="shared" si="3"/>
        <v>1275</v>
      </c>
      <c r="N14" s="51">
        <v>162.5</v>
      </c>
      <c r="O14" s="51">
        <f t="shared" si="0"/>
        <v>162.5</v>
      </c>
      <c r="P14" s="51">
        <v>100</v>
      </c>
      <c r="Q14" s="51">
        <v>100</v>
      </c>
      <c r="R14" s="51"/>
      <c r="S14" s="51"/>
      <c r="T14" s="51">
        <v>1015.2</v>
      </c>
      <c r="U14" s="53"/>
      <c r="V14" s="25"/>
      <c r="W14" s="53"/>
      <c r="X14" s="39"/>
      <c r="Y14" s="6"/>
    </row>
    <row r="15" spans="1:25" ht="15" thickBot="1">
      <c r="A15" s="26"/>
      <c r="B15" s="27"/>
      <c r="C15" s="27"/>
      <c r="D15" s="27"/>
      <c r="E15" s="28"/>
      <c r="F15" s="27"/>
      <c r="G15" s="29">
        <f t="shared" ref="G15:U15" si="4">SUM(G8:G14)</f>
        <v>47311.98</v>
      </c>
      <c r="H15" s="29">
        <f t="shared" si="4"/>
        <v>48267.460000000006</v>
      </c>
      <c r="I15" s="29">
        <f t="shared" si="4"/>
        <v>95579.44</v>
      </c>
      <c r="J15" s="29">
        <f t="shared" si="4"/>
        <v>3360.8</v>
      </c>
      <c r="K15" s="29">
        <f t="shared" si="4"/>
        <v>6814.2</v>
      </c>
      <c r="L15" s="29">
        <f t="shared" si="4"/>
        <v>90</v>
      </c>
      <c r="M15" s="29">
        <f t="shared" si="4"/>
        <v>10265</v>
      </c>
      <c r="N15" s="29">
        <f t="shared" si="4"/>
        <v>1345</v>
      </c>
      <c r="O15" s="29">
        <f t="shared" si="4"/>
        <v>1345</v>
      </c>
      <c r="P15" s="29">
        <f t="shared" si="4"/>
        <v>700</v>
      </c>
      <c r="Q15" s="29">
        <f t="shared" si="4"/>
        <v>700</v>
      </c>
      <c r="R15" s="29">
        <f t="shared" si="4"/>
        <v>0</v>
      </c>
      <c r="S15" s="29">
        <f t="shared" si="4"/>
        <v>6277.4500000000007</v>
      </c>
      <c r="T15" s="29">
        <f t="shared" si="4"/>
        <v>5445.3499999999995</v>
      </c>
      <c r="U15" s="29">
        <f t="shared" si="4"/>
        <v>4140.68</v>
      </c>
      <c r="V15" s="30">
        <v>0</v>
      </c>
      <c r="W15" s="29">
        <f>SUM(W8:W12)</f>
        <v>0</v>
      </c>
      <c r="X15" s="39"/>
      <c r="Y15" s="6"/>
    </row>
    <row r="16" spans="1:25">
      <c r="A16" s="31"/>
      <c r="B16" s="32" t="s">
        <v>37</v>
      </c>
      <c r="C16" s="31"/>
      <c r="D16" s="31"/>
      <c r="E16" s="31"/>
      <c r="F16" s="31"/>
      <c r="G16" s="31"/>
      <c r="H16" s="31"/>
      <c r="I16" s="31"/>
      <c r="J16" s="33">
        <f>J15+K15+L15</f>
        <v>10265</v>
      </c>
      <c r="K16" s="34"/>
      <c r="L16" s="34">
        <f>+K15+L15</f>
        <v>6904.2</v>
      </c>
      <c r="M16" s="34"/>
      <c r="N16" s="33">
        <f>N15+O15</f>
        <v>2690</v>
      </c>
      <c r="O16" s="31"/>
      <c r="P16" s="35">
        <f>P15+Q15</f>
        <v>1400</v>
      </c>
      <c r="Q16" s="31"/>
      <c r="R16" s="33">
        <f>R15</f>
        <v>0</v>
      </c>
      <c r="S16" s="33">
        <f>S15</f>
        <v>6277.4500000000007</v>
      </c>
      <c r="T16" s="33">
        <f>T15</f>
        <v>5445.3499999999995</v>
      </c>
      <c r="U16" s="33">
        <f>U15</f>
        <v>4140.68</v>
      </c>
      <c r="V16" s="34">
        <v>0</v>
      </c>
      <c r="W16" s="33">
        <f>W15</f>
        <v>0</v>
      </c>
      <c r="X16" s="39"/>
      <c r="Y16" s="6"/>
    </row>
    <row r="17" spans="1:25">
      <c r="A17" s="31"/>
      <c r="B17" s="32" t="s">
        <v>38</v>
      </c>
      <c r="C17" s="31"/>
      <c r="D17" s="31"/>
      <c r="E17" s="31"/>
      <c r="F17" s="31"/>
      <c r="G17" s="31"/>
      <c r="H17" s="31"/>
      <c r="I17" s="31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1"/>
      <c r="X17" s="39"/>
      <c r="Y17" s="6"/>
    </row>
    <row r="18" spans="1:25">
      <c r="A18" s="31"/>
      <c r="B18" s="32" t="s">
        <v>39</v>
      </c>
      <c r="C18" s="31"/>
      <c r="D18" s="31"/>
      <c r="E18" s="31"/>
      <c r="F18" s="31"/>
      <c r="G18" s="31"/>
      <c r="H18" s="31"/>
      <c r="I18" s="31"/>
      <c r="J18" s="37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1"/>
      <c r="X18" s="39"/>
      <c r="Y18" s="6"/>
    </row>
    <row r="19" spans="1:25" ht="15" thickBot="1">
      <c r="A19" s="31"/>
      <c r="B19" s="32" t="s">
        <v>40</v>
      </c>
      <c r="C19" s="31"/>
      <c r="D19" s="31"/>
      <c r="E19" s="31"/>
      <c r="F19" s="31"/>
      <c r="G19" s="31"/>
      <c r="H19" s="31"/>
      <c r="I19" s="31"/>
      <c r="J19" s="38">
        <f>J16</f>
        <v>10265</v>
      </c>
      <c r="K19" s="31"/>
      <c r="L19" s="31"/>
      <c r="M19" s="31"/>
      <c r="N19" s="38">
        <f>N16</f>
        <v>2690</v>
      </c>
      <c r="O19" s="31"/>
      <c r="P19" s="38">
        <f>P16</f>
        <v>1400</v>
      </c>
      <c r="Q19" s="31"/>
      <c r="R19" s="38">
        <f>R16</f>
        <v>0</v>
      </c>
      <c r="S19" s="38">
        <f>S16</f>
        <v>6277.4500000000007</v>
      </c>
      <c r="T19" s="38">
        <f>T16</f>
        <v>5445.3499999999995</v>
      </c>
      <c r="U19" s="38">
        <f>U16</f>
        <v>4140.68</v>
      </c>
      <c r="V19" s="38">
        <v>0</v>
      </c>
      <c r="W19" s="38">
        <f>W16</f>
        <v>0</v>
      </c>
      <c r="X19" s="39"/>
      <c r="Y19" s="6"/>
    </row>
    <row r="20" spans="1:25" ht="15" thickTop="1">
      <c r="A20" s="39"/>
      <c r="B20" s="31"/>
      <c r="C20" s="31"/>
      <c r="D20" s="31"/>
      <c r="E20" s="31"/>
      <c r="F20" s="31"/>
      <c r="G20" s="35"/>
      <c r="H20" s="31"/>
      <c r="I20" s="31"/>
      <c r="J20" s="31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6"/>
    </row>
    <row r="21" spans="1: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A22" s="6"/>
      <c r="B22" s="4"/>
      <c r="C22" s="5"/>
      <c r="D22" s="5"/>
      <c r="E22" s="5"/>
      <c r="F22" s="5"/>
      <c r="G22" s="5"/>
      <c r="H22" s="5"/>
      <c r="I22" s="5"/>
      <c r="J22" s="58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>
      <c r="A23" s="6"/>
      <c r="B23" s="4"/>
      <c r="C23" s="5"/>
      <c r="D23" s="5"/>
      <c r="E23" s="5"/>
      <c r="F23" s="5"/>
      <c r="G23" s="5"/>
      <c r="H23" s="5"/>
      <c r="I23" s="5"/>
      <c r="J23" s="58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>
      <c r="B24" s="2"/>
      <c r="C24" s="1"/>
      <c r="D24" s="1"/>
      <c r="E24" s="1"/>
      <c r="F24" s="1"/>
      <c r="G24" s="1"/>
      <c r="H24" s="1"/>
      <c r="I24" s="1"/>
      <c r="J24" s="58"/>
    </row>
    <row r="25" spans="1:25">
      <c r="J25" s="58"/>
    </row>
    <row r="26" spans="1:25">
      <c r="J26" s="58"/>
    </row>
    <row r="27" spans="1:25">
      <c r="J27" s="58"/>
    </row>
    <row r="28" spans="1:25">
      <c r="B28" s="1"/>
      <c r="C28" s="1"/>
      <c r="D28" s="1"/>
      <c r="E28" s="1"/>
      <c r="F28" s="1"/>
      <c r="G28" s="1"/>
      <c r="H28" s="3" t="s">
        <v>41</v>
      </c>
      <c r="I28" s="1"/>
      <c r="J28" s="58"/>
    </row>
  </sheetData>
  <protectedRanges>
    <protectedRange password="A316" sqref="J22:J28" name="Range1"/>
  </protectedRanges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26"/>
  <sheetViews>
    <sheetView workbookViewId="0">
      <selection sqref="A1:XFD1048576"/>
    </sheetView>
  </sheetViews>
  <sheetFormatPr defaultRowHeight="14.4"/>
  <cols>
    <col min="1" max="1" width="4" customWidth="1"/>
    <col min="2" max="2" width="22.109375" customWidth="1"/>
    <col min="3" max="3" width="16.6640625" hidden="1" customWidth="1"/>
    <col min="4" max="4" width="12.109375" hidden="1" customWidth="1"/>
    <col min="5" max="5" width="16" hidden="1" customWidth="1"/>
    <col min="6" max="6" width="16.33203125" hidden="1" customWidth="1"/>
    <col min="7" max="7" width="12.6640625" customWidth="1"/>
    <col min="8" max="9" width="12.33203125" customWidth="1"/>
    <col min="11" max="11" width="9.33203125" bestFit="1" customWidth="1"/>
    <col min="19" max="19" width="10.109375" customWidth="1"/>
    <col min="22" max="22" width="9.10937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52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63"/>
      <c r="B5" s="61" t="s">
        <v>2</v>
      </c>
      <c r="C5" s="61" t="s">
        <v>3</v>
      </c>
      <c r="D5" s="61" t="s">
        <v>4</v>
      </c>
      <c r="E5" s="61" t="s">
        <v>5</v>
      </c>
      <c r="F5" s="61" t="s">
        <v>6</v>
      </c>
      <c r="G5" s="61" t="s">
        <v>7</v>
      </c>
      <c r="H5" s="61"/>
      <c r="I5" s="61" t="s">
        <v>8</v>
      </c>
      <c r="J5" s="61" t="s">
        <v>9</v>
      </c>
      <c r="K5" s="61"/>
      <c r="L5" s="61"/>
      <c r="M5" s="44"/>
      <c r="N5" s="61" t="s">
        <v>10</v>
      </c>
      <c r="O5" s="61"/>
      <c r="P5" s="61" t="s">
        <v>11</v>
      </c>
      <c r="Q5" s="61"/>
      <c r="R5" s="61" t="s">
        <v>12</v>
      </c>
      <c r="S5" s="61" t="s">
        <v>13</v>
      </c>
      <c r="T5" s="61" t="s">
        <v>14</v>
      </c>
      <c r="U5" s="61" t="s">
        <v>15</v>
      </c>
      <c r="V5" s="65" t="s">
        <v>16</v>
      </c>
      <c r="W5" s="61" t="s">
        <v>43</v>
      </c>
      <c r="X5" s="39"/>
      <c r="Y5" s="6"/>
    </row>
    <row r="6" spans="1:25" ht="39.6">
      <c r="A6" s="64"/>
      <c r="B6" s="62"/>
      <c r="C6" s="62"/>
      <c r="D6" s="62"/>
      <c r="E6" s="62"/>
      <c r="F6" s="62"/>
      <c r="G6" s="40" t="s">
        <v>50</v>
      </c>
      <c r="H6" s="41" t="s">
        <v>51</v>
      </c>
      <c r="I6" s="62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62"/>
      <c r="S6" s="62"/>
      <c r="T6" s="62"/>
      <c r="U6" s="62"/>
      <c r="V6" s="66"/>
      <c r="W6" s="62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6752.8</v>
      </c>
      <c r="H8" s="14">
        <v>6821.57</v>
      </c>
      <c r="I8" s="15">
        <f>G8+H8</f>
        <v>13574.369999999999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186.65</v>
      </c>
      <c r="O8" s="16">
        <f>N8</f>
        <v>186.65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5858.26</v>
      </c>
      <c r="H9" s="14">
        <v>6640.64</v>
      </c>
      <c r="I9" s="15">
        <f>G9+H9</f>
        <v>12498.900000000001</v>
      </c>
      <c r="J9" s="16">
        <v>454.2</v>
      </c>
      <c r="K9" s="16">
        <v>920.8</v>
      </c>
      <c r="L9" s="16">
        <v>10</v>
      </c>
      <c r="M9" s="16">
        <f>J9+K9+L9</f>
        <v>1385</v>
      </c>
      <c r="N9" s="16">
        <v>171.86</v>
      </c>
      <c r="O9" s="16">
        <f t="shared" ref="O9:O12" si="0">N9</f>
        <v>171.86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9896.06</v>
      </c>
      <c r="H10" s="16">
        <v>9946.73</v>
      </c>
      <c r="I10" s="15">
        <f t="shared" ref="I10:I12" si="2">G10+H10</f>
        <v>19842.79</v>
      </c>
      <c r="J10" s="16">
        <v>581.29999999999995</v>
      </c>
      <c r="K10" s="16">
        <v>1178.7</v>
      </c>
      <c r="L10" s="16">
        <v>30</v>
      </c>
      <c r="M10" s="16">
        <f t="shared" ref="M10:M12" si="3">J10+K10+L10</f>
        <v>1790</v>
      </c>
      <c r="N10" s="16">
        <v>272.83999999999997</v>
      </c>
      <c r="O10" s="16">
        <f t="shared" si="0"/>
        <v>272.83999999999997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0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6675.41</v>
      </c>
      <c r="H11" s="16">
        <v>6664.24</v>
      </c>
      <c r="I11" s="15">
        <f t="shared" si="2"/>
        <v>13339.65</v>
      </c>
      <c r="J11" s="16">
        <v>490.5</v>
      </c>
      <c r="K11" s="16">
        <v>994.5</v>
      </c>
      <c r="L11" s="16">
        <v>10</v>
      </c>
      <c r="M11" s="16">
        <f t="shared" si="3"/>
        <v>1495</v>
      </c>
      <c r="N11" s="16">
        <v>183.42</v>
      </c>
      <c r="O11" s="16">
        <f t="shared" si="0"/>
        <v>183.42</v>
      </c>
      <c r="P11" s="16">
        <v>100</v>
      </c>
      <c r="Q11" s="16">
        <v>100</v>
      </c>
      <c r="R11" s="16">
        <v>0</v>
      </c>
      <c r="S11" s="16">
        <v>3074.67</v>
      </c>
      <c r="T11" s="16">
        <v>0</v>
      </c>
      <c r="U11" s="17">
        <v>948.73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6723.52</v>
      </c>
      <c r="H12" s="16">
        <v>6951.84</v>
      </c>
      <c r="I12" s="15">
        <f t="shared" si="2"/>
        <v>13675.36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188.04</v>
      </c>
      <c r="O12" s="16">
        <f t="shared" si="0"/>
        <v>188.04</v>
      </c>
      <c r="P12" s="16">
        <v>100</v>
      </c>
      <c r="Q12" s="16">
        <v>100</v>
      </c>
      <c r="R12" s="16">
        <v>0</v>
      </c>
      <c r="S12" s="16">
        <v>0</v>
      </c>
      <c r="T12" s="16">
        <v>0</v>
      </c>
      <c r="U12" s="17">
        <v>0</v>
      </c>
      <c r="V12" s="25"/>
      <c r="W12" s="17">
        <v>0</v>
      </c>
      <c r="X12" s="39"/>
      <c r="Y12" s="6"/>
    </row>
    <row r="13" spans="1:25" ht="15" thickBot="1">
      <c r="A13" s="26"/>
      <c r="B13" s="27"/>
      <c r="C13" s="27"/>
      <c r="D13" s="27"/>
      <c r="E13" s="28"/>
      <c r="F13" s="27"/>
      <c r="G13" s="29">
        <f t="shared" ref="G13:U13" si="4">SUM(G8:G12)</f>
        <v>35906.050000000003</v>
      </c>
      <c r="H13" s="29">
        <f t="shared" si="4"/>
        <v>37025.020000000004</v>
      </c>
      <c r="I13" s="29">
        <f t="shared" si="4"/>
        <v>72931.070000000007</v>
      </c>
      <c r="J13" s="29">
        <f>SUM(J8:J12)</f>
        <v>2507</v>
      </c>
      <c r="K13" s="29">
        <f t="shared" si="4"/>
        <v>5083</v>
      </c>
      <c r="L13" s="29">
        <f t="shared" si="4"/>
        <v>70</v>
      </c>
      <c r="M13" s="29">
        <f t="shared" si="4"/>
        <v>7660</v>
      </c>
      <c r="N13" s="29">
        <f t="shared" si="4"/>
        <v>1002.8099999999998</v>
      </c>
      <c r="O13" s="29">
        <f t="shared" si="4"/>
        <v>1002.8099999999998</v>
      </c>
      <c r="P13" s="29">
        <f t="shared" si="4"/>
        <v>500</v>
      </c>
      <c r="Q13" s="29">
        <f t="shared" si="4"/>
        <v>500</v>
      </c>
      <c r="R13" s="29">
        <f t="shared" si="4"/>
        <v>0</v>
      </c>
      <c r="S13" s="29">
        <f t="shared" si="4"/>
        <v>9052.4500000000007</v>
      </c>
      <c r="T13" s="29">
        <f t="shared" si="4"/>
        <v>3645.45</v>
      </c>
      <c r="U13" s="29">
        <f t="shared" si="4"/>
        <v>3093.9500000000003</v>
      </c>
      <c r="V13" s="30">
        <v>0</v>
      </c>
      <c r="W13" s="29">
        <f>SUM(W8:W12)</f>
        <v>0</v>
      </c>
      <c r="X13" s="39"/>
      <c r="Y13" s="6"/>
    </row>
    <row r="14" spans="1:25">
      <c r="A14" s="31"/>
      <c r="B14" s="32" t="s">
        <v>37</v>
      </c>
      <c r="C14" s="31"/>
      <c r="D14" s="31"/>
      <c r="E14" s="31"/>
      <c r="F14" s="31"/>
      <c r="G14" s="31"/>
      <c r="H14" s="31"/>
      <c r="I14" s="31"/>
      <c r="J14" s="33">
        <f>J13+K13+L13</f>
        <v>7660</v>
      </c>
      <c r="K14" s="34"/>
      <c r="L14" s="34"/>
      <c r="M14" s="34"/>
      <c r="N14" s="33">
        <f>N13+O13</f>
        <v>2005.6199999999997</v>
      </c>
      <c r="O14" s="31"/>
      <c r="P14" s="35">
        <f>P13+Q13</f>
        <v>1000</v>
      </c>
      <c r="Q14" s="31"/>
      <c r="R14" s="33">
        <f>R13</f>
        <v>0</v>
      </c>
      <c r="S14" s="33">
        <f>S13</f>
        <v>9052.4500000000007</v>
      </c>
      <c r="T14" s="33">
        <f>T13</f>
        <v>3645.45</v>
      </c>
      <c r="U14" s="33">
        <f>U13</f>
        <v>3093.9500000000003</v>
      </c>
      <c r="V14" s="34">
        <v>0</v>
      </c>
      <c r="W14" s="33">
        <f>W13</f>
        <v>0</v>
      </c>
      <c r="X14" s="39"/>
      <c r="Y14" s="6"/>
    </row>
    <row r="15" spans="1:25">
      <c r="A15" s="31"/>
      <c r="B15" s="32" t="s">
        <v>38</v>
      </c>
      <c r="C15" s="31"/>
      <c r="D15" s="31"/>
      <c r="E15" s="31"/>
      <c r="F15" s="31"/>
      <c r="G15" s="31"/>
      <c r="H15" s="31"/>
      <c r="I15" s="31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1"/>
      <c r="X15" s="39"/>
      <c r="Y15" s="6"/>
    </row>
    <row r="16" spans="1:25">
      <c r="A16" s="31"/>
      <c r="B16" s="32" t="s">
        <v>39</v>
      </c>
      <c r="C16" s="31"/>
      <c r="D16" s="31"/>
      <c r="E16" s="31"/>
      <c r="F16" s="31"/>
      <c r="G16" s="31"/>
      <c r="H16" s="31"/>
      <c r="I16" s="31"/>
      <c r="J16" s="37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1"/>
      <c r="X16" s="39"/>
      <c r="Y16" s="6"/>
    </row>
    <row r="17" spans="1:25" ht="15" thickBot="1">
      <c r="A17" s="31"/>
      <c r="B17" s="32" t="s">
        <v>40</v>
      </c>
      <c r="C17" s="31"/>
      <c r="D17" s="31"/>
      <c r="E17" s="31"/>
      <c r="F17" s="31"/>
      <c r="G17" s="31"/>
      <c r="H17" s="31"/>
      <c r="I17" s="31"/>
      <c r="J17" s="38">
        <f>J14</f>
        <v>7660</v>
      </c>
      <c r="K17" s="31"/>
      <c r="L17" s="31"/>
      <c r="M17" s="31"/>
      <c r="N17" s="38">
        <f>N14</f>
        <v>2005.6199999999997</v>
      </c>
      <c r="O17" s="31"/>
      <c r="P17" s="38">
        <f>P14</f>
        <v>1000</v>
      </c>
      <c r="Q17" s="31"/>
      <c r="R17" s="38">
        <f>R14</f>
        <v>0</v>
      </c>
      <c r="S17" s="38">
        <f>S14</f>
        <v>9052.4500000000007</v>
      </c>
      <c r="T17" s="38">
        <f>T14</f>
        <v>3645.45</v>
      </c>
      <c r="U17" s="38">
        <f>U14</f>
        <v>3093.9500000000003</v>
      </c>
      <c r="V17" s="38">
        <v>0</v>
      </c>
      <c r="W17" s="38">
        <f>W14</f>
        <v>0</v>
      </c>
      <c r="X17" s="39"/>
      <c r="Y17" s="6"/>
    </row>
    <row r="18" spans="1:25" ht="15" thickTop="1">
      <c r="A18" s="39"/>
      <c r="B18" s="31"/>
      <c r="C18" s="31"/>
      <c r="D18" s="31"/>
      <c r="E18" s="31"/>
      <c r="F18" s="31"/>
      <c r="G18" s="35"/>
      <c r="H18" s="31"/>
      <c r="I18" s="31"/>
      <c r="J18" s="31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6"/>
    </row>
    <row r="19" spans="1: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>
      <c r="A20" s="6"/>
      <c r="B20" s="4"/>
      <c r="C20" s="5"/>
      <c r="D20" s="5"/>
      <c r="E20" s="5"/>
      <c r="F20" s="5"/>
      <c r="G20" s="5"/>
      <c r="H20" s="5"/>
      <c r="I20" s="5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>
      <c r="A21" s="6"/>
      <c r="B21" s="4"/>
      <c r="C21" s="5"/>
      <c r="D21" s="5"/>
      <c r="E21" s="5"/>
      <c r="F21" s="5"/>
      <c r="G21" s="5"/>
      <c r="H21" s="5"/>
      <c r="I21" s="5"/>
      <c r="J21" s="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B22" s="2"/>
      <c r="C22" s="1"/>
      <c r="D22" s="1"/>
      <c r="E22" s="1"/>
      <c r="F22" s="1"/>
      <c r="G22" s="1"/>
      <c r="H22" s="1"/>
      <c r="I22" s="1"/>
      <c r="J22" s="1"/>
    </row>
    <row r="26" spans="1: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S5:S6"/>
    <mergeCell ref="T5:T6"/>
    <mergeCell ref="U5:U6"/>
    <mergeCell ref="V5:V6"/>
    <mergeCell ref="W5:W6"/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26"/>
  <sheetViews>
    <sheetView workbookViewId="0">
      <selection sqref="A1:XFD1048576"/>
    </sheetView>
  </sheetViews>
  <sheetFormatPr defaultRowHeight="14.4"/>
  <cols>
    <col min="1" max="1" width="4" customWidth="1"/>
    <col min="2" max="2" width="22.109375" customWidth="1"/>
    <col min="3" max="3" width="16.6640625" hidden="1" customWidth="1"/>
    <col min="4" max="4" width="12.109375" hidden="1" customWidth="1"/>
    <col min="5" max="5" width="16" hidden="1" customWidth="1"/>
    <col min="6" max="6" width="16.33203125" hidden="1" customWidth="1"/>
    <col min="7" max="7" width="12.6640625" customWidth="1"/>
    <col min="8" max="9" width="12.33203125" customWidth="1"/>
    <col min="11" max="11" width="9.33203125" bestFit="1" customWidth="1"/>
    <col min="19" max="19" width="10.109375" customWidth="1"/>
    <col min="20" max="20" width="9.33203125" bestFit="1" customWidth="1"/>
    <col min="22" max="22" width="9.10937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53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63"/>
      <c r="B5" s="61" t="s">
        <v>2</v>
      </c>
      <c r="C5" s="61" t="s">
        <v>3</v>
      </c>
      <c r="D5" s="61" t="s">
        <v>4</v>
      </c>
      <c r="E5" s="61" t="s">
        <v>5</v>
      </c>
      <c r="F5" s="61" t="s">
        <v>6</v>
      </c>
      <c r="G5" s="61" t="s">
        <v>7</v>
      </c>
      <c r="H5" s="61"/>
      <c r="I5" s="61" t="s">
        <v>8</v>
      </c>
      <c r="J5" s="61" t="s">
        <v>9</v>
      </c>
      <c r="K5" s="61"/>
      <c r="L5" s="61"/>
      <c r="M5" s="45"/>
      <c r="N5" s="61" t="s">
        <v>10</v>
      </c>
      <c r="O5" s="61"/>
      <c r="P5" s="61" t="s">
        <v>11</v>
      </c>
      <c r="Q5" s="61"/>
      <c r="R5" s="61" t="s">
        <v>12</v>
      </c>
      <c r="S5" s="61" t="s">
        <v>13</v>
      </c>
      <c r="T5" s="61" t="s">
        <v>14</v>
      </c>
      <c r="U5" s="61" t="s">
        <v>15</v>
      </c>
      <c r="V5" s="65" t="s">
        <v>16</v>
      </c>
      <c r="W5" s="61" t="s">
        <v>43</v>
      </c>
      <c r="X5" s="39"/>
      <c r="Y5" s="6"/>
    </row>
    <row r="6" spans="1:25" ht="39.6">
      <c r="A6" s="64"/>
      <c r="B6" s="62"/>
      <c r="C6" s="62"/>
      <c r="D6" s="62"/>
      <c r="E6" s="62"/>
      <c r="F6" s="62"/>
      <c r="G6" s="40" t="s">
        <v>54</v>
      </c>
      <c r="H6" s="41" t="s">
        <v>55</v>
      </c>
      <c r="I6" s="62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62"/>
      <c r="S6" s="62"/>
      <c r="T6" s="62"/>
      <c r="U6" s="62"/>
      <c r="V6" s="66"/>
      <c r="W6" s="62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6711.89</v>
      </c>
      <c r="H8" s="14">
        <v>6699.34</v>
      </c>
      <c r="I8" s="15">
        <f>G8+H8</f>
        <v>13411.23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184.4</v>
      </c>
      <c r="O8" s="16">
        <f>N8</f>
        <v>184.4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6344.74</v>
      </c>
      <c r="H9" s="14">
        <v>6642.86</v>
      </c>
      <c r="I9" s="15">
        <f>G9+H9</f>
        <v>12987.599999999999</v>
      </c>
      <c r="J9" s="16">
        <v>472.3</v>
      </c>
      <c r="K9" s="16">
        <v>957.7</v>
      </c>
      <c r="L9" s="16">
        <v>10</v>
      </c>
      <c r="M9" s="16">
        <f>J9+K9+L9</f>
        <v>1440</v>
      </c>
      <c r="N9" s="16">
        <v>178.58</v>
      </c>
      <c r="O9" s="16">
        <f t="shared" ref="O9:O12" si="0">N9</f>
        <v>178.58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9849.7199999999993</v>
      </c>
      <c r="H10" s="16">
        <v>8998.4500000000007</v>
      </c>
      <c r="I10" s="15">
        <f t="shared" ref="I10:I12" si="2">G10+H10</f>
        <v>18848.169999999998</v>
      </c>
      <c r="J10" s="16">
        <v>581.29999999999995</v>
      </c>
      <c r="K10" s="16">
        <v>1178.7</v>
      </c>
      <c r="L10" s="16">
        <v>30</v>
      </c>
      <c r="M10" s="16">
        <f t="shared" ref="M10:M12" si="3">J10+K10+L10</f>
        <v>1790</v>
      </c>
      <c r="N10" s="16">
        <v>259.16000000000003</v>
      </c>
      <c r="O10" s="16">
        <f t="shared" si="0"/>
        <v>259.16000000000003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0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6524.68</v>
      </c>
      <c r="H11" s="16">
        <v>6676.33</v>
      </c>
      <c r="I11" s="15">
        <f t="shared" si="2"/>
        <v>13201.01</v>
      </c>
      <c r="J11" s="16">
        <v>472.3</v>
      </c>
      <c r="K11" s="16">
        <v>957.7</v>
      </c>
      <c r="L11" s="16">
        <v>10</v>
      </c>
      <c r="M11" s="16">
        <f t="shared" si="3"/>
        <v>1440</v>
      </c>
      <c r="N11" s="16">
        <v>181.51</v>
      </c>
      <c r="O11" s="16">
        <f t="shared" si="0"/>
        <v>181.51</v>
      </c>
      <c r="P11" s="16">
        <v>100</v>
      </c>
      <c r="Q11" s="16">
        <v>100</v>
      </c>
      <c r="R11" s="16">
        <v>0</v>
      </c>
      <c r="S11" s="16">
        <v>3074.67</v>
      </c>
      <c r="T11" s="16">
        <v>1200</v>
      </c>
      <c r="U11" s="17">
        <v>948.73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6849.14</v>
      </c>
      <c r="H12" s="16">
        <v>6659.6</v>
      </c>
      <c r="I12" s="15">
        <f t="shared" si="2"/>
        <v>13508.740000000002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183</v>
      </c>
      <c r="O12" s="16">
        <f t="shared" si="0"/>
        <v>183</v>
      </c>
      <c r="P12" s="16">
        <v>100</v>
      </c>
      <c r="Q12" s="16">
        <v>100</v>
      </c>
      <c r="R12" s="16">
        <v>0</v>
      </c>
      <c r="S12" s="16">
        <v>0</v>
      </c>
      <c r="T12" s="16">
        <v>0</v>
      </c>
      <c r="U12" s="17">
        <v>0</v>
      </c>
      <c r="V12" s="25"/>
      <c r="W12" s="17">
        <v>0</v>
      </c>
      <c r="X12" s="39"/>
      <c r="Y12" s="6"/>
    </row>
    <row r="13" spans="1:25" ht="15" thickBot="1">
      <c r="A13" s="26"/>
      <c r="B13" s="27"/>
      <c r="C13" s="27"/>
      <c r="D13" s="27"/>
      <c r="E13" s="28"/>
      <c r="F13" s="27"/>
      <c r="G13" s="29">
        <f t="shared" ref="G13:U13" si="4">SUM(G8:G12)</f>
        <v>36280.17</v>
      </c>
      <c r="H13" s="29">
        <f t="shared" si="4"/>
        <v>35676.58</v>
      </c>
      <c r="I13" s="29">
        <f t="shared" si="4"/>
        <v>71956.75</v>
      </c>
      <c r="J13" s="29">
        <f>SUM(J8:J12)</f>
        <v>2506.8999999999996</v>
      </c>
      <c r="K13" s="29">
        <f t="shared" si="4"/>
        <v>5083.1000000000004</v>
      </c>
      <c r="L13" s="29">
        <f t="shared" si="4"/>
        <v>70</v>
      </c>
      <c r="M13" s="29">
        <f t="shared" si="4"/>
        <v>7660</v>
      </c>
      <c r="N13" s="29">
        <f t="shared" si="4"/>
        <v>986.65000000000009</v>
      </c>
      <c r="O13" s="29">
        <f t="shared" si="4"/>
        <v>986.65000000000009</v>
      </c>
      <c r="P13" s="29">
        <f t="shared" si="4"/>
        <v>500</v>
      </c>
      <c r="Q13" s="29">
        <f t="shared" si="4"/>
        <v>500</v>
      </c>
      <c r="R13" s="29">
        <f t="shared" si="4"/>
        <v>0</v>
      </c>
      <c r="S13" s="29">
        <f t="shared" si="4"/>
        <v>9052.4500000000007</v>
      </c>
      <c r="T13" s="29">
        <f t="shared" si="4"/>
        <v>4845.45</v>
      </c>
      <c r="U13" s="29">
        <f t="shared" si="4"/>
        <v>3093.9500000000003</v>
      </c>
      <c r="V13" s="30">
        <v>0</v>
      </c>
      <c r="W13" s="29">
        <f>SUM(W8:W12)</f>
        <v>0</v>
      </c>
      <c r="X13" s="39"/>
      <c r="Y13" s="6"/>
    </row>
    <row r="14" spans="1:25">
      <c r="A14" s="31"/>
      <c r="B14" s="32" t="s">
        <v>37</v>
      </c>
      <c r="C14" s="31"/>
      <c r="D14" s="31"/>
      <c r="E14" s="31"/>
      <c r="F14" s="31"/>
      <c r="G14" s="31"/>
      <c r="H14" s="31"/>
      <c r="I14" s="31"/>
      <c r="J14" s="33">
        <f>J13+K13+L13</f>
        <v>7660</v>
      </c>
      <c r="K14" s="34"/>
      <c r="L14" s="34"/>
      <c r="M14" s="34"/>
      <c r="N14" s="33">
        <f>N13+O13</f>
        <v>1973.3000000000002</v>
      </c>
      <c r="O14" s="31"/>
      <c r="P14" s="35">
        <f>P13+Q13</f>
        <v>1000</v>
      </c>
      <c r="Q14" s="31"/>
      <c r="R14" s="33">
        <f>R13</f>
        <v>0</v>
      </c>
      <c r="S14" s="33">
        <f>S13</f>
        <v>9052.4500000000007</v>
      </c>
      <c r="T14" s="33">
        <f>T13</f>
        <v>4845.45</v>
      </c>
      <c r="U14" s="33">
        <f>U13</f>
        <v>3093.9500000000003</v>
      </c>
      <c r="V14" s="34">
        <v>0</v>
      </c>
      <c r="W14" s="33">
        <f>W13</f>
        <v>0</v>
      </c>
      <c r="X14" s="39"/>
      <c r="Y14" s="6"/>
    </row>
    <row r="15" spans="1:25">
      <c r="A15" s="31"/>
      <c r="B15" s="32" t="s">
        <v>38</v>
      </c>
      <c r="C15" s="31"/>
      <c r="D15" s="31"/>
      <c r="E15" s="31"/>
      <c r="F15" s="31"/>
      <c r="G15" s="31"/>
      <c r="H15" s="31"/>
      <c r="I15" s="31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1"/>
      <c r="X15" s="39"/>
      <c r="Y15" s="6"/>
    </row>
    <row r="16" spans="1:25">
      <c r="A16" s="31"/>
      <c r="B16" s="32" t="s">
        <v>39</v>
      </c>
      <c r="C16" s="31"/>
      <c r="D16" s="31"/>
      <c r="E16" s="31"/>
      <c r="F16" s="31"/>
      <c r="G16" s="31"/>
      <c r="H16" s="31"/>
      <c r="I16" s="31"/>
      <c r="J16" s="37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1"/>
      <c r="X16" s="39"/>
      <c r="Y16" s="6"/>
    </row>
    <row r="17" spans="1:25" ht="15" thickBot="1">
      <c r="A17" s="31"/>
      <c r="B17" s="32" t="s">
        <v>40</v>
      </c>
      <c r="C17" s="31"/>
      <c r="D17" s="31"/>
      <c r="E17" s="31"/>
      <c r="F17" s="31"/>
      <c r="G17" s="31"/>
      <c r="H17" s="31"/>
      <c r="I17" s="31"/>
      <c r="J17" s="38">
        <f>J14</f>
        <v>7660</v>
      </c>
      <c r="K17" s="31"/>
      <c r="L17" s="31"/>
      <c r="M17" s="31"/>
      <c r="N17" s="38">
        <f>N14</f>
        <v>1973.3000000000002</v>
      </c>
      <c r="O17" s="31"/>
      <c r="P17" s="38">
        <f>P14</f>
        <v>1000</v>
      </c>
      <c r="Q17" s="31"/>
      <c r="R17" s="38">
        <f>R14</f>
        <v>0</v>
      </c>
      <c r="S17" s="38">
        <f>S14</f>
        <v>9052.4500000000007</v>
      </c>
      <c r="T17" s="38">
        <f>T14</f>
        <v>4845.45</v>
      </c>
      <c r="U17" s="38">
        <f>U14</f>
        <v>3093.9500000000003</v>
      </c>
      <c r="V17" s="38">
        <v>0</v>
      </c>
      <c r="W17" s="38">
        <f>W14</f>
        <v>0</v>
      </c>
      <c r="X17" s="39"/>
      <c r="Y17" s="6"/>
    </row>
    <row r="18" spans="1:25" ht="15" thickTop="1">
      <c r="A18" s="39"/>
      <c r="B18" s="31"/>
      <c r="C18" s="31"/>
      <c r="D18" s="31"/>
      <c r="E18" s="31"/>
      <c r="F18" s="31"/>
      <c r="G18" s="35"/>
      <c r="H18" s="31"/>
      <c r="I18" s="31"/>
      <c r="J18" s="31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6"/>
    </row>
    <row r="19" spans="1: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>
      <c r="A20" s="6"/>
      <c r="B20" s="4"/>
      <c r="C20" s="5"/>
      <c r="D20" s="5"/>
      <c r="E20" s="5"/>
      <c r="F20" s="5"/>
      <c r="G20" s="5"/>
      <c r="H20" s="5"/>
      <c r="I20" s="5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>
      <c r="A21" s="6"/>
      <c r="B21" s="4"/>
      <c r="C21" s="5"/>
      <c r="D21" s="5"/>
      <c r="E21" s="5"/>
      <c r="F21" s="5"/>
      <c r="G21" s="5"/>
      <c r="H21" s="5"/>
      <c r="I21" s="5"/>
      <c r="J21" s="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B22" s="2"/>
      <c r="C22" s="1"/>
      <c r="D22" s="1"/>
      <c r="E22" s="1"/>
      <c r="F22" s="1"/>
      <c r="G22" s="1"/>
      <c r="H22" s="1"/>
      <c r="I22" s="1"/>
      <c r="J22" s="1"/>
    </row>
    <row r="26" spans="1: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S5:S6"/>
    <mergeCell ref="T5:T6"/>
    <mergeCell ref="U5:U6"/>
    <mergeCell ref="V5:V6"/>
    <mergeCell ref="W5:W6"/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26"/>
  <sheetViews>
    <sheetView topLeftCell="B1" workbookViewId="0">
      <selection activeCell="B1" sqref="A1:XFD1048576"/>
    </sheetView>
  </sheetViews>
  <sheetFormatPr defaultRowHeight="14.4"/>
  <cols>
    <col min="1" max="1" width="4" customWidth="1"/>
    <col min="2" max="2" width="22.109375" customWidth="1"/>
    <col min="3" max="3" width="16.6640625" hidden="1" customWidth="1"/>
    <col min="4" max="4" width="12.109375" hidden="1" customWidth="1"/>
    <col min="5" max="5" width="16" hidden="1" customWidth="1"/>
    <col min="6" max="6" width="16.33203125" hidden="1" customWidth="1"/>
    <col min="7" max="7" width="12.6640625" customWidth="1"/>
    <col min="8" max="9" width="12.33203125" customWidth="1"/>
    <col min="11" max="11" width="9.33203125" bestFit="1" customWidth="1"/>
    <col min="19" max="19" width="10.109375" customWidth="1"/>
    <col min="20" max="20" width="9.33203125" bestFit="1" customWidth="1"/>
    <col min="22" max="22" width="9.10937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56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63"/>
      <c r="B5" s="61" t="s">
        <v>2</v>
      </c>
      <c r="C5" s="61" t="s">
        <v>3</v>
      </c>
      <c r="D5" s="61" t="s">
        <v>4</v>
      </c>
      <c r="E5" s="61" t="s">
        <v>5</v>
      </c>
      <c r="F5" s="61" t="s">
        <v>6</v>
      </c>
      <c r="G5" s="61" t="s">
        <v>7</v>
      </c>
      <c r="H5" s="61"/>
      <c r="I5" s="61" t="s">
        <v>8</v>
      </c>
      <c r="J5" s="61" t="s">
        <v>9</v>
      </c>
      <c r="K5" s="61"/>
      <c r="L5" s="61"/>
      <c r="M5" s="46"/>
      <c r="N5" s="61" t="s">
        <v>10</v>
      </c>
      <c r="O5" s="61"/>
      <c r="P5" s="61" t="s">
        <v>11</v>
      </c>
      <c r="Q5" s="61"/>
      <c r="R5" s="61" t="s">
        <v>12</v>
      </c>
      <c r="S5" s="61" t="s">
        <v>13</v>
      </c>
      <c r="T5" s="61" t="s">
        <v>14</v>
      </c>
      <c r="U5" s="61" t="s">
        <v>15</v>
      </c>
      <c r="V5" s="65" t="s">
        <v>16</v>
      </c>
      <c r="W5" s="61" t="s">
        <v>43</v>
      </c>
      <c r="X5" s="39"/>
      <c r="Y5" s="6"/>
    </row>
    <row r="6" spans="1:25" ht="39.6">
      <c r="A6" s="64"/>
      <c r="B6" s="62"/>
      <c r="C6" s="62"/>
      <c r="D6" s="62"/>
      <c r="E6" s="62"/>
      <c r="F6" s="62"/>
      <c r="G6" s="40" t="s">
        <v>57</v>
      </c>
      <c r="H6" s="41" t="s">
        <v>58</v>
      </c>
      <c r="I6" s="62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62"/>
      <c r="S6" s="62"/>
      <c r="T6" s="62"/>
      <c r="U6" s="62"/>
      <c r="V6" s="66"/>
      <c r="W6" s="62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6663.65</v>
      </c>
      <c r="H8" s="14">
        <v>6784.64</v>
      </c>
      <c r="I8" s="15">
        <f>G8+H8</f>
        <v>13448.29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184.91</v>
      </c>
      <c r="O8" s="16">
        <f>N8</f>
        <v>184.91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6497.36</v>
      </c>
      <c r="H9" s="14">
        <v>6571.29</v>
      </c>
      <c r="I9" s="15">
        <f>G9+H9</f>
        <v>13068.65</v>
      </c>
      <c r="J9" s="16">
        <v>472.3</v>
      </c>
      <c r="K9" s="16">
        <v>957.7</v>
      </c>
      <c r="L9" s="16">
        <v>10</v>
      </c>
      <c r="M9" s="16">
        <f>J9+K9+L9</f>
        <v>1440</v>
      </c>
      <c r="N9" s="16">
        <v>179.69</v>
      </c>
      <c r="O9" s="16">
        <f t="shared" ref="O9:O12" si="0">N9</f>
        <v>179.69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10252.82</v>
      </c>
      <c r="H10" s="16">
        <v>10249.89</v>
      </c>
      <c r="I10" s="15">
        <f t="shared" ref="I10:I12" si="2">G10+H10</f>
        <v>20502.71</v>
      </c>
      <c r="J10" s="16">
        <v>581.29999999999995</v>
      </c>
      <c r="K10" s="16">
        <v>1178.7</v>
      </c>
      <c r="L10" s="16">
        <v>30</v>
      </c>
      <c r="M10" s="16">
        <f t="shared" ref="M10:M12" si="3">J10+K10+L10</f>
        <v>1790</v>
      </c>
      <c r="N10" s="16">
        <v>281.91000000000003</v>
      </c>
      <c r="O10" s="16">
        <f t="shared" si="0"/>
        <v>281.91000000000003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0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6654.24</v>
      </c>
      <c r="H11" s="16">
        <v>6703.06</v>
      </c>
      <c r="I11" s="15">
        <f t="shared" si="2"/>
        <v>13357.3</v>
      </c>
      <c r="J11" s="16">
        <v>490.5</v>
      </c>
      <c r="K11" s="16">
        <v>994.5</v>
      </c>
      <c r="L11" s="16">
        <v>10</v>
      </c>
      <c r="M11" s="16">
        <f t="shared" si="3"/>
        <v>1495</v>
      </c>
      <c r="N11" s="16">
        <v>183.66</v>
      </c>
      <c r="O11" s="16">
        <f t="shared" si="0"/>
        <v>183.66</v>
      </c>
      <c r="P11" s="16">
        <v>100</v>
      </c>
      <c r="Q11" s="16">
        <v>100</v>
      </c>
      <c r="R11" s="16">
        <v>0</v>
      </c>
      <c r="S11" s="16">
        <v>3074.67</v>
      </c>
      <c r="T11" s="16">
        <v>1200</v>
      </c>
      <c r="U11" s="17">
        <v>948.73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6664.7</v>
      </c>
      <c r="H12" s="16">
        <v>6665.41</v>
      </c>
      <c r="I12" s="15">
        <f t="shared" si="2"/>
        <v>13330.11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183.29</v>
      </c>
      <c r="O12" s="16">
        <f t="shared" si="0"/>
        <v>183.29</v>
      </c>
      <c r="P12" s="16">
        <v>100</v>
      </c>
      <c r="Q12" s="16">
        <v>100</v>
      </c>
      <c r="R12" s="16">
        <v>0</v>
      </c>
      <c r="S12" s="16">
        <v>0</v>
      </c>
      <c r="T12" s="16">
        <v>0</v>
      </c>
      <c r="U12" s="17">
        <v>0</v>
      </c>
      <c r="V12" s="25"/>
      <c r="W12" s="17">
        <v>0</v>
      </c>
      <c r="X12" s="39"/>
      <c r="Y12" s="6"/>
    </row>
    <row r="13" spans="1:25" ht="15" thickBot="1">
      <c r="A13" s="26"/>
      <c r="B13" s="27"/>
      <c r="C13" s="27"/>
      <c r="D13" s="27"/>
      <c r="E13" s="28"/>
      <c r="F13" s="27"/>
      <c r="G13" s="29">
        <f t="shared" ref="G13:U13" si="4">SUM(G8:G12)</f>
        <v>36732.769999999997</v>
      </c>
      <c r="H13" s="29">
        <f t="shared" si="4"/>
        <v>36974.29</v>
      </c>
      <c r="I13" s="29">
        <f t="shared" si="4"/>
        <v>73707.06</v>
      </c>
      <c r="J13" s="29">
        <f>SUM(J8:J12)</f>
        <v>2525.1</v>
      </c>
      <c r="K13" s="29">
        <f t="shared" si="4"/>
        <v>5119.8999999999996</v>
      </c>
      <c r="L13" s="29">
        <f t="shared" si="4"/>
        <v>70</v>
      </c>
      <c r="M13" s="29">
        <f t="shared" si="4"/>
        <v>7715</v>
      </c>
      <c r="N13" s="29">
        <f t="shared" si="4"/>
        <v>1013.4599999999999</v>
      </c>
      <c r="O13" s="29">
        <f t="shared" si="4"/>
        <v>1013.4599999999999</v>
      </c>
      <c r="P13" s="29">
        <f t="shared" si="4"/>
        <v>500</v>
      </c>
      <c r="Q13" s="29">
        <f t="shared" si="4"/>
        <v>500</v>
      </c>
      <c r="R13" s="29">
        <f t="shared" si="4"/>
        <v>0</v>
      </c>
      <c r="S13" s="29">
        <f t="shared" si="4"/>
        <v>9052.4500000000007</v>
      </c>
      <c r="T13" s="29">
        <f t="shared" si="4"/>
        <v>4845.45</v>
      </c>
      <c r="U13" s="29">
        <f t="shared" si="4"/>
        <v>3093.9500000000003</v>
      </c>
      <c r="V13" s="30">
        <v>0</v>
      </c>
      <c r="W13" s="29">
        <f>SUM(W8:W12)</f>
        <v>0</v>
      </c>
      <c r="X13" s="39"/>
      <c r="Y13" s="6"/>
    </row>
    <row r="14" spans="1:25">
      <c r="A14" s="31"/>
      <c r="B14" s="32" t="s">
        <v>37</v>
      </c>
      <c r="C14" s="31"/>
      <c r="D14" s="31"/>
      <c r="E14" s="31"/>
      <c r="F14" s="31"/>
      <c r="G14" s="31"/>
      <c r="H14" s="31"/>
      <c r="I14" s="31"/>
      <c r="J14" s="33">
        <f>J13+K13+L13</f>
        <v>7715</v>
      </c>
      <c r="K14" s="34"/>
      <c r="L14" s="34"/>
      <c r="M14" s="34"/>
      <c r="N14" s="33">
        <f>N13+O13</f>
        <v>2026.9199999999998</v>
      </c>
      <c r="O14" s="31"/>
      <c r="P14" s="35">
        <f>P13+Q13</f>
        <v>1000</v>
      </c>
      <c r="Q14" s="31"/>
      <c r="R14" s="33">
        <f>R13</f>
        <v>0</v>
      </c>
      <c r="S14" s="33">
        <f>S13</f>
        <v>9052.4500000000007</v>
      </c>
      <c r="T14" s="33">
        <f>T13</f>
        <v>4845.45</v>
      </c>
      <c r="U14" s="33">
        <f>U13</f>
        <v>3093.9500000000003</v>
      </c>
      <c r="V14" s="34">
        <v>0</v>
      </c>
      <c r="W14" s="33">
        <f>W13</f>
        <v>0</v>
      </c>
      <c r="X14" s="39"/>
      <c r="Y14" s="6"/>
    </row>
    <row r="15" spans="1:25">
      <c r="A15" s="31"/>
      <c r="B15" s="32" t="s">
        <v>38</v>
      </c>
      <c r="C15" s="31"/>
      <c r="D15" s="31"/>
      <c r="E15" s="31"/>
      <c r="F15" s="31"/>
      <c r="G15" s="31"/>
      <c r="H15" s="31"/>
      <c r="I15" s="31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1"/>
      <c r="X15" s="39"/>
      <c r="Y15" s="6"/>
    </row>
    <row r="16" spans="1:25">
      <c r="A16" s="31"/>
      <c r="B16" s="32" t="s">
        <v>39</v>
      </c>
      <c r="C16" s="31"/>
      <c r="D16" s="31"/>
      <c r="E16" s="31"/>
      <c r="F16" s="31"/>
      <c r="G16" s="31"/>
      <c r="H16" s="31"/>
      <c r="I16" s="31"/>
      <c r="J16" s="37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1"/>
      <c r="X16" s="39"/>
      <c r="Y16" s="6"/>
    </row>
    <row r="17" spans="1:25" ht="15" thickBot="1">
      <c r="A17" s="31"/>
      <c r="B17" s="32" t="s">
        <v>40</v>
      </c>
      <c r="C17" s="31"/>
      <c r="D17" s="31"/>
      <c r="E17" s="31"/>
      <c r="F17" s="31"/>
      <c r="G17" s="31"/>
      <c r="H17" s="31"/>
      <c r="I17" s="31"/>
      <c r="J17" s="38">
        <f>J14</f>
        <v>7715</v>
      </c>
      <c r="K17" s="31"/>
      <c r="L17" s="31"/>
      <c r="M17" s="31"/>
      <c r="N17" s="38">
        <f>N14</f>
        <v>2026.9199999999998</v>
      </c>
      <c r="O17" s="31"/>
      <c r="P17" s="38">
        <f>P14</f>
        <v>1000</v>
      </c>
      <c r="Q17" s="31"/>
      <c r="R17" s="38">
        <f>R14</f>
        <v>0</v>
      </c>
      <c r="S17" s="38">
        <f>S14</f>
        <v>9052.4500000000007</v>
      </c>
      <c r="T17" s="38">
        <f>T14</f>
        <v>4845.45</v>
      </c>
      <c r="U17" s="38">
        <f>U14</f>
        <v>3093.9500000000003</v>
      </c>
      <c r="V17" s="38">
        <v>0</v>
      </c>
      <c r="W17" s="38">
        <f>W14</f>
        <v>0</v>
      </c>
      <c r="X17" s="39"/>
      <c r="Y17" s="6"/>
    </row>
    <row r="18" spans="1:25" ht="15" thickTop="1">
      <c r="A18" s="39"/>
      <c r="B18" s="31"/>
      <c r="C18" s="31"/>
      <c r="D18" s="31"/>
      <c r="E18" s="31"/>
      <c r="F18" s="31"/>
      <c r="G18" s="35"/>
      <c r="H18" s="31"/>
      <c r="I18" s="31"/>
      <c r="J18" s="31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6"/>
    </row>
    <row r="19" spans="1: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>
      <c r="A20" s="6"/>
      <c r="B20" s="4"/>
      <c r="C20" s="5"/>
      <c r="D20" s="5"/>
      <c r="E20" s="5"/>
      <c r="F20" s="5"/>
      <c r="G20" s="5"/>
      <c r="H20" s="5"/>
      <c r="I20" s="5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>
      <c r="A21" s="6"/>
      <c r="B21" s="4"/>
      <c r="C21" s="5"/>
      <c r="D21" s="5"/>
      <c r="E21" s="5"/>
      <c r="F21" s="5"/>
      <c r="G21" s="5"/>
      <c r="H21" s="5"/>
      <c r="I21" s="5"/>
      <c r="J21" s="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B22" s="2"/>
      <c r="C22" s="1"/>
      <c r="D22" s="1"/>
      <c r="E22" s="1"/>
      <c r="F22" s="1"/>
      <c r="G22" s="1"/>
      <c r="H22" s="1"/>
      <c r="I22" s="1"/>
      <c r="J22" s="1"/>
    </row>
    <row r="26" spans="1: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Y26"/>
  <sheetViews>
    <sheetView workbookViewId="0">
      <selection sqref="A1:XFD1048576"/>
    </sheetView>
  </sheetViews>
  <sheetFormatPr defaultRowHeight="14.4"/>
  <cols>
    <col min="1" max="1" width="4" customWidth="1"/>
    <col min="2" max="2" width="22.109375" customWidth="1"/>
    <col min="3" max="3" width="16.6640625" hidden="1" customWidth="1"/>
    <col min="4" max="4" width="12.109375" hidden="1" customWidth="1"/>
    <col min="5" max="5" width="16" hidden="1" customWidth="1"/>
    <col min="6" max="6" width="16.33203125" hidden="1" customWidth="1"/>
    <col min="7" max="7" width="12.6640625" customWidth="1"/>
    <col min="8" max="9" width="12.33203125" customWidth="1"/>
    <col min="11" max="11" width="9.33203125" bestFit="1" customWidth="1"/>
    <col min="19" max="19" width="10.109375" customWidth="1"/>
    <col min="20" max="21" width="9.33203125" bestFit="1" customWidth="1"/>
    <col min="22" max="22" width="9.10937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59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63"/>
      <c r="B5" s="61" t="s">
        <v>2</v>
      </c>
      <c r="C5" s="61" t="s">
        <v>3</v>
      </c>
      <c r="D5" s="61" t="s">
        <v>4</v>
      </c>
      <c r="E5" s="61" t="s">
        <v>5</v>
      </c>
      <c r="F5" s="61" t="s">
        <v>6</v>
      </c>
      <c r="G5" s="61" t="s">
        <v>7</v>
      </c>
      <c r="H5" s="61"/>
      <c r="I5" s="61" t="s">
        <v>8</v>
      </c>
      <c r="J5" s="61" t="s">
        <v>9</v>
      </c>
      <c r="K5" s="61"/>
      <c r="L5" s="61"/>
      <c r="M5" s="47"/>
      <c r="N5" s="61" t="s">
        <v>10</v>
      </c>
      <c r="O5" s="61"/>
      <c r="P5" s="61" t="s">
        <v>11</v>
      </c>
      <c r="Q5" s="61"/>
      <c r="R5" s="61" t="s">
        <v>12</v>
      </c>
      <c r="S5" s="61" t="s">
        <v>13</v>
      </c>
      <c r="T5" s="61" t="s">
        <v>14</v>
      </c>
      <c r="U5" s="61" t="s">
        <v>15</v>
      </c>
      <c r="V5" s="65" t="s">
        <v>16</v>
      </c>
      <c r="W5" s="61" t="s">
        <v>43</v>
      </c>
      <c r="X5" s="39"/>
      <c r="Y5" s="6"/>
    </row>
    <row r="6" spans="1:25" ht="39.6">
      <c r="A6" s="64"/>
      <c r="B6" s="62"/>
      <c r="C6" s="62"/>
      <c r="D6" s="62"/>
      <c r="E6" s="62"/>
      <c r="F6" s="62"/>
      <c r="G6" s="40" t="s">
        <v>60</v>
      </c>
      <c r="H6" s="41" t="s">
        <v>61</v>
      </c>
      <c r="I6" s="62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62"/>
      <c r="S6" s="62"/>
      <c r="T6" s="62"/>
      <c r="U6" s="62"/>
      <c r="V6" s="66"/>
      <c r="W6" s="62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6683.65</v>
      </c>
      <c r="H8" s="14">
        <v>6630.31</v>
      </c>
      <c r="I8" s="15">
        <f>G8+H8</f>
        <v>13313.96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183.07</v>
      </c>
      <c r="O8" s="16">
        <f>N8</f>
        <v>183.07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6758.95</v>
      </c>
      <c r="H9" s="14">
        <v>6840.53</v>
      </c>
      <c r="I9" s="15">
        <f>G9+H9</f>
        <v>13599.48</v>
      </c>
      <c r="J9" s="16">
        <v>490.5</v>
      </c>
      <c r="K9" s="16">
        <v>994.5</v>
      </c>
      <c r="L9" s="16">
        <v>10</v>
      </c>
      <c r="M9" s="16">
        <f>J9+K9+L9</f>
        <v>1495</v>
      </c>
      <c r="N9" s="16">
        <v>186.99</v>
      </c>
      <c r="O9" s="16">
        <f t="shared" ref="O9:O12" si="0">N9</f>
        <v>186.99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9696.61</v>
      </c>
      <c r="H10" s="16">
        <v>10312.33</v>
      </c>
      <c r="I10" s="15">
        <f t="shared" ref="I10:I12" si="2">G10+H10</f>
        <v>20008.940000000002</v>
      </c>
      <c r="J10" s="16">
        <v>581.29999999999995</v>
      </c>
      <c r="K10" s="16">
        <v>1178.7</v>
      </c>
      <c r="L10" s="16">
        <v>30</v>
      </c>
      <c r="M10" s="16">
        <f t="shared" ref="M10:M12" si="3">J10+K10+L10</f>
        <v>1790</v>
      </c>
      <c r="N10" s="16">
        <v>275.12</v>
      </c>
      <c r="O10" s="16">
        <f t="shared" si="0"/>
        <v>275.12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1878.89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6608.35</v>
      </c>
      <c r="H11" s="16">
        <v>6683.65</v>
      </c>
      <c r="I11" s="15">
        <f t="shared" si="2"/>
        <v>13292</v>
      </c>
      <c r="J11" s="16">
        <v>490.5</v>
      </c>
      <c r="K11" s="16">
        <v>994.5</v>
      </c>
      <c r="L11" s="16">
        <v>10</v>
      </c>
      <c r="M11" s="16">
        <f t="shared" si="3"/>
        <v>1495</v>
      </c>
      <c r="N11" s="16">
        <v>182.77</v>
      </c>
      <c r="O11" s="16">
        <f t="shared" si="0"/>
        <v>182.77</v>
      </c>
      <c r="P11" s="16">
        <v>100</v>
      </c>
      <c r="Q11" s="16">
        <v>100</v>
      </c>
      <c r="R11" s="16">
        <v>0</v>
      </c>
      <c r="S11" s="16">
        <v>3074.67</v>
      </c>
      <c r="T11" s="16">
        <v>1200</v>
      </c>
      <c r="U11" s="17">
        <v>0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6087.98</v>
      </c>
      <c r="H12" s="16">
        <v>6171.65</v>
      </c>
      <c r="I12" s="15">
        <f t="shared" si="2"/>
        <v>12259.63</v>
      </c>
      <c r="J12" s="16">
        <v>454.2</v>
      </c>
      <c r="K12" s="16">
        <v>920.8</v>
      </c>
      <c r="L12" s="16">
        <v>10</v>
      </c>
      <c r="M12" s="16">
        <f t="shared" si="3"/>
        <v>1385</v>
      </c>
      <c r="N12" s="16">
        <v>168.57</v>
      </c>
      <c r="O12" s="16">
        <f t="shared" si="0"/>
        <v>168.57</v>
      </c>
      <c r="P12" s="16">
        <v>100</v>
      </c>
      <c r="Q12" s="16">
        <v>100</v>
      </c>
      <c r="R12" s="16">
        <v>0</v>
      </c>
      <c r="S12" s="16">
        <v>0</v>
      </c>
      <c r="T12" s="16">
        <v>0</v>
      </c>
      <c r="U12" s="17">
        <v>0</v>
      </c>
      <c r="V12" s="25"/>
      <c r="W12" s="17">
        <v>0</v>
      </c>
      <c r="X12" s="39"/>
      <c r="Y12" s="6"/>
    </row>
    <row r="13" spans="1:25" ht="15" thickBot="1">
      <c r="A13" s="26"/>
      <c r="B13" s="27"/>
      <c r="C13" s="27"/>
      <c r="D13" s="27"/>
      <c r="E13" s="28"/>
      <c r="F13" s="27"/>
      <c r="G13" s="29">
        <f t="shared" ref="G13:U13" si="4">SUM(G8:G12)</f>
        <v>35835.539999999994</v>
      </c>
      <c r="H13" s="29">
        <f t="shared" si="4"/>
        <v>36638.47</v>
      </c>
      <c r="I13" s="29">
        <f t="shared" si="4"/>
        <v>72474.010000000009</v>
      </c>
      <c r="J13" s="29">
        <f>SUM(J8:J12)</f>
        <v>2507</v>
      </c>
      <c r="K13" s="29">
        <f t="shared" si="4"/>
        <v>5083</v>
      </c>
      <c r="L13" s="29">
        <f t="shared" si="4"/>
        <v>70</v>
      </c>
      <c r="M13" s="29">
        <f t="shared" si="4"/>
        <v>7660</v>
      </c>
      <c r="N13" s="29">
        <f t="shared" si="4"/>
        <v>996.52</v>
      </c>
      <c r="O13" s="29">
        <f t="shared" si="4"/>
        <v>996.52</v>
      </c>
      <c r="P13" s="29">
        <f t="shared" si="4"/>
        <v>500</v>
      </c>
      <c r="Q13" s="29">
        <f t="shared" si="4"/>
        <v>500</v>
      </c>
      <c r="R13" s="29">
        <f t="shared" si="4"/>
        <v>0</v>
      </c>
      <c r="S13" s="29">
        <f t="shared" si="4"/>
        <v>9052.4500000000007</v>
      </c>
      <c r="T13" s="29">
        <f t="shared" si="4"/>
        <v>4845.45</v>
      </c>
      <c r="U13" s="29">
        <f t="shared" si="4"/>
        <v>4024.1100000000006</v>
      </c>
      <c r="V13" s="30">
        <v>0</v>
      </c>
      <c r="W13" s="29">
        <f>SUM(W8:W12)</f>
        <v>0</v>
      </c>
      <c r="X13" s="39"/>
      <c r="Y13" s="6"/>
    </row>
    <row r="14" spans="1:25">
      <c r="A14" s="31"/>
      <c r="B14" s="32" t="s">
        <v>37</v>
      </c>
      <c r="C14" s="31"/>
      <c r="D14" s="31"/>
      <c r="E14" s="31"/>
      <c r="F14" s="31"/>
      <c r="G14" s="31"/>
      <c r="H14" s="31"/>
      <c r="I14" s="31"/>
      <c r="J14" s="33">
        <f>J13+K13+L13</f>
        <v>7660</v>
      </c>
      <c r="K14" s="34"/>
      <c r="L14" s="34"/>
      <c r="M14" s="34"/>
      <c r="N14" s="33">
        <f>N13+O13</f>
        <v>1993.04</v>
      </c>
      <c r="O14" s="31"/>
      <c r="P14" s="35">
        <f>P13+Q13</f>
        <v>1000</v>
      </c>
      <c r="Q14" s="31"/>
      <c r="R14" s="33">
        <f>R13</f>
        <v>0</v>
      </c>
      <c r="S14" s="33">
        <f>S13</f>
        <v>9052.4500000000007</v>
      </c>
      <c r="T14" s="33">
        <f>T13</f>
        <v>4845.45</v>
      </c>
      <c r="U14" s="33">
        <f>U13</f>
        <v>4024.1100000000006</v>
      </c>
      <c r="V14" s="34">
        <v>0</v>
      </c>
      <c r="W14" s="33">
        <f>W13</f>
        <v>0</v>
      </c>
      <c r="X14" s="39"/>
      <c r="Y14" s="6"/>
    </row>
    <row r="15" spans="1:25">
      <c r="A15" s="31"/>
      <c r="B15" s="32" t="s">
        <v>38</v>
      </c>
      <c r="C15" s="31"/>
      <c r="D15" s="31"/>
      <c r="E15" s="31"/>
      <c r="F15" s="31"/>
      <c r="G15" s="31"/>
      <c r="H15" s="31"/>
      <c r="I15" s="31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1"/>
      <c r="X15" s="39"/>
      <c r="Y15" s="6"/>
    </row>
    <row r="16" spans="1:25">
      <c r="A16" s="31"/>
      <c r="B16" s="32" t="s">
        <v>39</v>
      </c>
      <c r="C16" s="31"/>
      <c r="D16" s="31"/>
      <c r="E16" s="31"/>
      <c r="F16" s="31"/>
      <c r="G16" s="31"/>
      <c r="H16" s="31"/>
      <c r="I16" s="31"/>
      <c r="J16" s="37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1"/>
      <c r="X16" s="39"/>
      <c r="Y16" s="6"/>
    </row>
    <row r="17" spans="1:25" ht="15" thickBot="1">
      <c r="A17" s="31"/>
      <c r="B17" s="32" t="s">
        <v>40</v>
      </c>
      <c r="C17" s="31"/>
      <c r="D17" s="31"/>
      <c r="E17" s="31"/>
      <c r="F17" s="31"/>
      <c r="G17" s="31"/>
      <c r="H17" s="31"/>
      <c r="I17" s="31"/>
      <c r="J17" s="38">
        <f>J14</f>
        <v>7660</v>
      </c>
      <c r="K17" s="31"/>
      <c r="L17" s="31"/>
      <c r="M17" s="31"/>
      <c r="N17" s="38">
        <f>N14</f>
        <v>1993.04</v>
      </c>
      <c r="O17" s="31"/>
      <c r="P17" s="38">
        <f>P14</f>
        <v>1000</v>
      </c>
      <c r="Q17" s="31"/>
      <c r="R17" s="38">
        <f>R14</f>
        <v>0</v>
      </c>
      <c r="S17" s="38">
        <f>S14</f>
        <v>9052.4500000000007</v>
      </c>
      <c r="T17" s="38">
        <f>T14</f>
        <v>4845.45</v>
      </c>
      <c r="U17" s="38">
        <f>U14</f>
        <v>4024.1100000000006</v>
      </c>
      <c r="V17" s="38">
        <v>0</v>
      </c>
      <c r="W17" s="38">
        <f>W14</f>
        <v>0</v>
      </c>
      <c r="X17" s="39"/>
      <c r="Y17" s="6"/>
    </row>
    <row r="18" spans="1:25" ht="15" thickTop="1">
      <c r="A18" s="39"/>
      <c r="B18" s="31"/>
      <c r="C18" s="31"/>
      <c r="D18" s="31"/>
      <c r="E18" s="31"/>
      <c r="F18" s="31"/>
      <c r="G18" s="35"/>
      <c r="H18" s="31"/>
      <c r="I18" s="31"/>
      <c r="J18" s="31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6"/>
    </row>
    <row r="19" spans="1: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>
      <c r="A20" s="6"/>
      <c r="B20" s="4"/>
      <c r="C20" s="5"/>
      <c r="D20" s="5"/>
      <c r="E20" s="5"/>
      <c r="F20" s="5"/>
      <c r="G20" s="5"/>
      <c r="H20" s="5"/>
      <c r="I20" s="5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>
      <c r="A21" s="6"/>
      <c r="B21" s="4"/>
      <c r="C21" s="5"/>
      <c r="D21" s="5"/>
      <c r="E21" s="5"/>
      <c r="F21" s="5"/>
      <c r="G21" s="5"/>
      <c r="H21" s="5"/>
      <c r="I21" s="5"/>
      <c r="J21" s="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B22" s="2"/>
      <c r="C22" s="1"/>
      <c r="D22" s="1"/>
      <c r="E22" s="1"/>
      <c r="F22" s="1"/>
      <c r="G22" s="1"/>
      <c r="H22" s="1"/>
      <c r="I22" s="1"/>
      <c r="J22" s="1"/>
    </row>
    <row r="26" spans="1: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Y28"/>
  <sheetViews>
    <sheetView workbookViewId="0">
      <selection sqref="A1:XFD1048576"/>
    </sheetView>
  </sheetViews>
  <sheetFormatPr defaultRowHeight="14.4"/>
  <cols>
    <col min="1" max="1" width="4" customWidth="1"/>
    <col min="2" max="2" width="22.109375" customWidth="1"/>
    <col min="3" max="3" width="16.6640625" hidden="1" customWidth="1"/>
    <col min="4" max="4" width="12.109375" hidden="1" customWidth="1"/>
    <col min="5" max="5" width="16" hidden="1" customWidth="1"/>
    <col min="6" max="6" width="16.33203125" hidden="1" customWidth="1"/>
    <col min="7" max="7" width="12.6640625" customWidth="1"/>
    <col min="8" max="9" width="12.33203125" customWidth="1"/>
    <col min="11" max="11" width="9.33203125" bestFit="1" customWidth="1"/>
    <col min="19" max="19" width="10.109375" customWidth="1"/>
    <col min="20" max="21" width="9.33203125" bestFit="1" customWidth="1"/>
    <col min="22" max="22" width="9.10937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66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63"/>
      <c r="B5" s="61" t="s">
        <v>2</v>
      </c>
      <c r="C5" s="61" t="s">
        <v>3</v>
      </c>
      <c r="D5" s="61" t="s">
        <v>4</v>
      </c>
      <c r="E5" s="61" t="s">
        <v>5</v>
      </c>
      <c r="F5" s="61" t="s">
        <v>6</v>
      </c>
      <c r="G5" s="61" t="s">
        <v>7</v>
      </c>
      <c r="H5" s="61"/>
      <c r="I5" s="61" t="s">
        <v>8</v>
      </c>
      <c r="J5" s="61" t="s">
        <v>9</v>
      </c>
      <c r="K5" s="61"/>
      <c r="L5" s="61"/>
      <c r="M5" s="48"/>
      <c r="N5" s="61" t="s">
        <v>10</v>
      </c>
      <c r="O5" s="61"/>
      <c r="P5" s="61" t="s">
        <v>11</v>
      </c>
      <c r="Q5" s="61"/>
      <c r="R5" s="61" t="s">
        <v>12</v>
      </c>
      <c r="S5" s="61" t="s">
        <v>13</v>
      </c>
      <c r="T5" s="61" t="s">
        <v>14</v>
      </c>
      <c r="U5" s="61" t="s">
        <v>15</v>
      </c>
      <c r="V5" s="65" t="s">
        <v>16</v>
      </c>
      <c r="W5" s="61" t="s">
        <v>43</v>
      </c>
      <c r="X5" s="39"/>
      <c r="Y5" s="6"/>
    </row>
    <row r="6" spans="1:25" ht="39.6">
      <c r="A6" s="64"/>
      <c r="B6" s="62"/>
      <c r="C6" s="62"/>
      <c r="D6" s="62"/>
      <c r="E6" s="62"/>
      <c r="F6" s="62"/>
      <c r="G6" s="40" t="s">
        <v>64</v>
      </c>
      <c r="H6" s="41" t="s">
        <v>65</v>
      </c>
      <c r="I6" s="62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62"/>
      <c r="S6" s="62"/>
      <c r="T6" s="62"/>
      <c r="U6" s="62"/>
      <c r="V6" s="66"/>
      <c r="W6" s="62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6703.06</v>
      </c>
      <c r="H8" s="14">
        <v>6703.06</v>
      </c>
      <c r="I8" s="15">
        <f>G8+H8</f>
        <v>13406.12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184.33</v>
      </c>
      <c r="O8" s="16">
        <f>N8</f>
        <v>184.33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6191.06</v>
      </c>
      <c r="H9" s="14">
        <v>6191.06</v>
      </c>
      <c r="I9" s="15">
        <f>G9+H9</f>
        <v>12382.12</v>
      </c>
      <c r="J9" s="16">
        <v>490.5</v>
      </c>
      <c r="K9" s="16">
        <v>994.5</v>
      </c>
      <c r="L9" s="16">
        <v>10</v>
      </c>
      <c r="M9" s="16">
        <f>J9+K9+L9</f>
        <v>1495</v>
      </c>
      <c r="N9" s="16">
        <v>184.55</v>
      </c>
      <c r="O9" s="16">
        <f t="shared" ref="O9:O12" si="0">N9</f>
        <v>184.55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8387.61</v>
      </c>
      <c r="H10" s="16">
        <v>9637.4</v>
      </c>
      <c r="I10" s="15">
        <f t="shared" ref="I10:I12" si="2">G10+H10</f>
        <v>18025.010000000002</v>
      </c>
      <c r="J10" s="16">
        <v>581.29999999999995</v>
      </c>
      <c r="K10" s="16">
        <v>1178.7</v>
      </c>
      <c r="L10" s="16">
        <v>30</v>
      </c>
      <c r="M10" s="16">
        <f t="shared" ref="M10:M12" si="3">J10+K10+L10</f>
        <v>1790</v>
      </c>
      <c r="N10" s="16">
        <v>247.84</v>
      </c>
      <c r="O10" s="16">
        <f t="shared" si="0"/>
        <v>247.84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1878.89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6703.06</v>
      </c>
      <c r="H11" s="16">
        <v>6673.19</v>
      </c>
      <c r="I11" s="15">
        <f t="shared" si="2"/>
        <v>13376.25</v>
      </c>
      <c r="J11" s="16">
        <v>490.5</v>
      </c>
      <c r="K11" s="16">
        <v>994.5</v>
      </c>
      <c r="L11" s="16">
        <v>10</v>
      </c>
      <c r="M11" s="16">
        <f t="shared" si="3"/>
        <v>1495</v>
      </c>
      <c r="N11" s="16">
        <v>184.06</v>
      </c>
      <c r="O11" s="16">
        <f t="shared" si="0"/>
        <v>184.06</v>
      </c>
      <c r="P11" s="16">
        <v>100</v>
      </c>
      <c r="Q11" s="16">
        <v>100</v>
      </c>
      <c r="R11" s="16">
        <v>0</v>
      </c>
      <c r="S11" s="16">
        <v>3074.67</v>
      </c>
      <c r="T11" s="16">
        <v>1200</v>
      </c>
      <c r="U11" s="17">
        <v>0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6659.14</v>
      </c>
      <c r="H12" s="16">
        <v>6762.68</v>
      </c>
      <c r="I12" s="15">
        <f t="shared" si="2"/>
        <v>13421.82</v>
      </c>
      <c r="J12" s="16">
        <v>454.2</v>
      </c>
      <c r="K12" s="16">
        <v>920.8</v>
      </c>
      <c r="L12" s="16">
        <v>10</v>
      </c>
      <c r="M12" s="16">
        <f t="shared" si="3"/>
        <v>1385</v>
      </c>
      <c r="N12" s="16">
        <v>184.55</v>
      </c>
      <c r="O12" s="16">
        <f t="shared" si="0"/>
        <v>184.55</v>
      </c>
      <c r="P12" s="16">
        <v>100</v>
      </c>
      <c r="Q12" s="16">
        <v>100</v>
      </c>
      <c r="R12" s="16">
        <v>0</v>
      </c>
      <c r="S12" s="16">
        <v>0</v>
      </c>
      <c r="T12" s="16">
        <v>0</v>
      </c>
      <c r="U12" s="17">
        <v>0</v>
      </c>
      <c r="V12" s="25"/>
      <c r="W12" s="17">
        <v>0</v>
      </c>
      <c r="X12" s="39"/>
      <c r="Y12" s="6"/>
    </row>
    <row r="13" spans="1:25">
      <c r="A13" s="50">
        <f>A12+1</f>
        <v>6</v>
      </c>
      <c r="B13" s="22" t="s">
        <v>62</v>
      </c>
      <c r="C13" s="22"/>
      <c r="D13" s="23"/>
      <c r="E13" s="24"/>
      <c r="F13" s="23"/>
      <c r="G13" s="51">
        <v>0</v>
      </c>
      <c r="H13" s="51">
        <v>5707.07</v>
      </c>
      <c r="I13" s="15">
        <f t="shared" ref="I13:I14" si="4">G13+H13</f>
        <v>5707.07</v>
      </c>
      <c r="J13" s="16">
        <v>199.8</v>
      </c>
      <c r="K13" s="16">
        <v>405.2</v>
      </c>
      <c r="L13" s="16">
        <v>10</v>
      </c>
      <c r="M13" s="16">
        <f t="shared" ref="M13:M14" si="5">J13+K13+L13</f>
        <v>615</v>
      </c>
      <c r="N13" s="16">
        <v>78.47</v>
      </c>
      <c r="O13" s="16">
        <f t="shared" ref="O13:O14" si="6">N13</f>
        <v>78.47</v>
      </c>
      <c r="P13" s="16">
        <v>100</v>
      </c>
      <c r="Q13" s="16">
        <v>100</v>
      </c>
      <c r="R13" s="16">
        <v>0</v>
      </c>
      <c r="S13" s="16">
        <v>0</v>
      </c>
      <c r="T13" s="16">
        <v>484.52</v>
      </c>
      <c r="U13" s="17">
        <v>428.48</v>
      </c>
      <c r="V13" s="25"/>
      <c r="W13" s="53"/>
      <c r="X13" s="39"/>
      <c r="Y13" s="6"/>
    </row>
    <row r="14" spans="1:25">
      <c r="A14" s="50">
        <f>A13+1</f>
        <v>7</v>
      </c>
      <c r="B14" s="22" t="s">
        <v>63</v>
      </c>
      <c r="C14" s="22"/>
      <c r="D14" s="23"/>
      <c r="E14" s="24"/>
      <c r="F14" s="23"/>
      <c r="G14" s="51">
        <v>0</v>
      </c>
      <c r="H14" s="51">
        <v>6148.18</v>
      </c>
      <c r="I14" s="52">
        <f t="shared" si="4"/>
        <v>6148.18</v>
      </c>
      <c r="J14" s="51">
        <v>218</v>
      </c>
      <c r="K14" s="51">
        <v>442</v>
      </c>
      <c r="L14" s="51">
        <v>10</v>
      </c>
      <c r="M14" s="51">
        <f t="shared" si="5"/>
        <v>670</v>
      </c>
      <c r="N14" s="51">
        <v>84.54</v>
      </c>
      <c r="O14" s="51">
        <f t="shared" si="6"/>
        <v>84.54</v>
      </c>
      <c r="P14" s="51">
        <v>100</v>
      </c>
      <c r="Q14" s="51">
        <v>100</v>
      </c>
      <c r="R14" s="51"/>
      <c r="S14" s="51"/>
      <c r="T14" s="51"/>
      <c r="U14" s="53"/>
      <c r="V14" s="25"/>
      <c r="W14" s="53"/>
      <c r="X14" s="39"/>
      <c r="Y14" s="6"/>
    </row>
    <row r="15" spans="1:25" ht="15" thickBot="1">
      <c r="A15" s="26"/>
      <c r="B15" s="27"/>
      <c r="C15" s="27"/>
      <c r="D15" s="27"/>
      <c r="E15" s="28"/>
      <c r="F15" s="27"/>
      <c r="G15" s="29">
        <f t="shared" ref="G15:U15" si="7">SUM(G8:G14)</f>
        <v>34643.930000000008</v>
      </c>
      <c r="H15" s="29">
        <f t="shared" si="7"/>
        <v>47822.64</v>
      </c>
      <c r="I15" s="29">
        <f t="shared" si="7"/>
        <v>82466.570000000007</v>
      </c>
      <c r="J15" s="29">
        <f t="shared" si="7"/>
        <v>2924.8</v>
      </c>
      <c r="K15" s="29">
        <f t="shared" si="7"/>
        <v>5930.2</v>
      </c>
      <c r="L15" s="29">
        <f t="shared" si="7"/>
        <v>90</v>
      </c>
      <c r="M15" s="29">
        <f t="shared" si="7"/>
        <v>8945</v>
      </c>
      <c r="N15" s="29">
        <f t="shared" si="7"/>
        <v>1148.3399999999999</v>
      </c>
      <c r="O15" s="29">
        <f t="shared" si="7"/>
        <v>1148.3399999999999</v>
      </c>
      <c r="P15" s="29">
        <f t="shared" si="7"/>
        <v>700</v>
      </c>
      <c r="Q15" s="29">
        <f t="shared" si="7"/>
        <v>700</v>
      </c>
      <c r="R15" s="29">
        <f t="shared" si="7"/>
        <v>0</v>
      </c>
      <c r="S15" s="29">
        <f t="shared" si="7"/>
        <v>9052.4500000000007</v>
      </c>
      <c r="T15" s="29">
        <f t="shared" si="7"/>
        <v>5329.9699999999993</v>
      </c>
      <c r="U15" s="29">
        <f t="shared" si="7"/>
        <v>4452.59</v>
      </c>
      <c r="V15" s="30">
        <v>0</v>
      </c>
      <c r="W15" s="29">
        <f>SUM(W8:W12)</f>
        <v>0</v>
      </c>
      <c r="X15" s="39"/>
      <c r="Y15" s="6"/>
    </row>
    <row r="16" spans="1:25">
      <c r="A16" s="31"/>
      <c r="B16" s="32" t="s">
        <v>37</v>
      </c>
      <c r="C16" s="31"/>
      <c r="D16" s="31"/>
      <c r="E16" s="31"/>
      <c r="F16" s="31"/>
      <c r="G16" s="31"/>
      <c r="H16" s="31"/>
      <c r="I16" s="31"/>
      <c r="J16" s="33">
        <f>J15+K15+L15</f>
        <v>8945</v>
      </c>
      <c r="K16" s="34"/>
      <c r="L16" s="34"/>
      <c r="M16" s="34"/>
      <c r="N16" s="33">
        <f>N15+O15</f>
        <v>2296.6799999999998</v>
      </c>
      <c r="O16" s="31"/>
      <c r="P16" s="35">
        <f>P15+Q15</f>
        <v>1400</v>
      </c>
      <c r="Q16" s="31"/>
      <c r="R16" s="33">
        <f>R15</f>
        <v>0</v>
      </c>
      <c r="S16" s="33">
        <f>S15</f>
        <v>9052.4500000000007</v>
      </c>
      <c r="T16" s="33">
        <f>T15</f>
        <v>5329.9699999999993</v>
      </c>
      <c r="U16" s="33">
        <f>U15</f>
        <v>4452.59</v>
      </c>
      <c r="V16" s="34">
        <v>0</v>
      </c>
      <c r="W16" s="33">
        <f>W15</f>
        <v>0</v>
      </c>
      <c r="X16" s="39"/>
      <c r="Y16" s="6"/>
    </row>
    <row r="17" spans="1:25">
      <c r="A17" s="31"/>
      <c r="B17" s="32" t="s">
        <v>38</v>
      </c>
      <c r="C17" s="31"/>
      <c r="D17" s="31"/>
      <c r="E17" s="31"/>
      <c r="F17" s="31"/>
      <c r="G17" s="31"/>
      <c r="H17" s="31"/>
      <c r="I17" s="31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1"/>
      <c r="X17" s="39"/>
      <c r="Y17" s="6"/>
    </row>
    <row r="18" spans="1:25">
      <c r="A18" s="31"/>
      <c r="B18" s="32" t="s">
        <v>39</v>
      </c>
      <c r="C18" s="31"/>
      <c r="D18" s="31"/>
      <c r="E18" s="31"/>
      <c r="F18" s="31"/>
      <c r="G18" s="31"/>
      <c r="H18" s="31"/>
      <c r="I18" s="31"/>
      <c r="J18" s="37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1"/>
      <c r="X18" s="39"/>
      <c r="Y18" s="6"/>
    </row>
    <row r="19" spans="1:25" ht="15" thickBot="1">
      <c r="A19" s="31"/>
      <c r="B19" s="32" t="s">
        <v>40</v>
      </c>
      <c r="C19" s="31"/>
      <c r="D19" s="31"/>
      <c r="E19" s="31"/>
      <c r="F19" s="31"/>
      <c r="G19" s="31"/>
      <c r="H19" s="31"/>
      <c r="I19" s="31"/>
      <c r="J19" s="38">
        <f>J16</f>
        <v>8945</v>
      </c>
      <c r="K19" s="31"/>
      <c r="L19" s="31"/>
      <c r="M19" s="31"/>
      <c r="N19" s="38">
        <f>N16</f>
        <v>2296.6799999999998</v>
      </c>
      <c r="O19" s="31"/>
      <c r="P19" s="38">
        <f>P16</f>
        <v>1400</v>
      </c>
      <c r="Q19" s="31"/>
      <c r="R19" s="38">
        <f>R16</f>
        <v>0</v>
      </c>
      <c r="S19" s="38">
        <f>S16</f>
        <v>9052.4500000000007</v>
      </c>
      <c r="T19" s="38">
        <f>T16</f>
        <v>5329.9699999999993</v>
      </c>
      <c r="U19" s="38">
        <f>U16</f>
        <v>4452.59</v>
      </c>
      <c r="V19" s="38">
        <v>0</v>
      </c>
      <c r="W19" s="38">
        <f>W16</f>
        <v>0</v>
      </c>
      <c r="X19" s="39"/>
      <c r="Y19" s="6"/>
    </row>
    <row r="20" spans="1:25" ht="15" thickTop="1">
      <c r="A20" s="39"/>
      <c r="B20" s="31"/>
      <c r="C20" s="31"/>
      <c r="D20" s="31"/>
      <c r="E20" s="31"/>
      <c r="F20" s="31"/>
      <c r="G20" s="35"/>
      <c r="H20" s="31"/>
      <c r="I20" s="31"/>
      <c r="J20" s="31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6"/>
    </row>
    <row r="21" spans="1: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A22" s="6"/>
      <c r="B22" s="4"/>
      <c r="C22" s="5"/>
      <c r="D22" s="5"/>
      <c r="E22" s="5"/>
      <c r="F22" s="5"/>
      <c r="G22" s="5"/>
      <c r="H22" s="5"/>
      <c r="I22" s="5"/>
      <c r="J22" s="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>
      <c r="A23" s="6"/>
      <c r="B23" s="4"/>
      <c r="C23" s="5"/>
      <c r="D23" s="5"/>
      <c r="E23" s="5"/>
      <c r="F23" s="5"/>
      <c r="G23" s="5"/>
      <c r="H23" s="5"/>
      <c r="I23" s="5"/>
      <c r="J23" s="7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>
      <c r="B24" s="2"/>
      <c r="C24" s="1"/>
      <c r="D24" s="1"/>
      <c r="E24" s="1"/>
      <c r="F24" s="1"/>
      <c r="G24" s="1"/>
      <c r="H24" s="1"/>
      <c r="I24" s="1"/>
      <c r="J24" s="1"/>
    </row>
    <row r="28" spans="1:25">
      <c r="B28" s="1"/>
      <c r="C28" s="1"/>
      <c r="D28" s="1"/>
      <c r="E28" s="1"/>
      <c r="F28" s="1"/>
      <c r="G28" s="1"/>
      <c r="H28" s="3" t="s">
        <v>41</v>
      </c>
      <c r="I28" s="1"/>
      <c r="J28" s="1"/>
    </row>
  </sheetData>
  <mergeCells count="17">
    <mergeCell ref="S5:S6"/>
    <mergeCell ref="T5:T6"/>
    <mergeCell ref="U5:U6"/>
    <mergeCell ref="V5:V6"/>
    <mergeCell ref="W5:W6"/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Y28"/>
  <sheetViews>
    <sheetView workbookViewId="0">
      <selection sqref="A1:XFD1048576"/>
    </sheetView>
  </sheetViews>
  <sheetFormatPr defaultRowHeight="14.4"/>
  <cols>
    <col min="1" max="1" width="4" customWidth="1"/>
    <col min="2" max="2" width="22.109375" customWidth="1"/>
    <col min="3" max="3" width="16.6640625" hidden="1" customWidth="1"/>
    <col min="4" max="4" width="12.109375" hidden="1" customWidth="1"/>
    <col min="5" max="5" width="16" hidden="1" customWidth="1"/>
    <col min="6" max="6" width="16.33203125" hidden="1" customWidth="1"/>
    <col min="7" max="7" width="12.6640625" customWidth="1"/>
    <col min="8" max="9" width="12.33203125" customWidth="1"/>
    <col min="10" max="10" width="10.33203125" customWidth="1"/>
    <col min="11" max="11" width="9.33203125" bestFit="1" customWidth="1"/>
    <col min="13" max="13" width="11.6640625" customWidth="1"/>
    <col min="19" max="19" width="10.109375" customWidth="1"/>
    <col min="20" max="21" width="9.33203125" bestFit="1" customWidth="1"/>
    <col min="22" max="22" width="9.10937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67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63"/>
      <c r="B5" s="61" t="s">
        <v>2</v>
      </c>
      <c r="C5" s="61" t="s">
        <v>3</v>
      </c>
      <c r="D5" s="61" t="s">
        <v>4</v>
      </c>
      <c r="E5" s="61" t="s">
        <v>5</v>
      </c>
      <c r="F5" s="61" t="s">
        <v>6</v>
      </c>
      <c r="G5" s="61" t="s">
        <v>7</v>
      </c>
      <c r="H5" s="61"/>
      <c r="I5" s="61" t="s">
        <v>8</v>
      </c>
      <c r="J5" s="61" t="s">
        <v>9</v>
      </c>
      <c r="K5" s="61"/>
      <c r="L5" s="61"/>
      <c r="M5" s="49"/>
      <c r="N5" s="61" t="s">
        <v>10</v>
      </c>
      <c r="O5" s="61"/>
      <c r="P5" s="61" t="s">
        <v>11</v>
      </c>
      <c r="Q5" s="61"/>
      <c r="R5" s="61" t="s">
        <v>12</v>
      </c>
      <c r="S5" s="61" t="s">
        <v>13</v>
      </c>
      <c r="T5" s="61" t="s">
        <v>14</v>
      </c>
      <c r="U5" s="61" t="s">
        <v>15</v>
      </c>
      <c r="V5" s="65" t="s">
        <v>16</v>
      </c>
      <c r="W5" s="61" t="s">
        <v>43</v>
      </c>
      <c r="X5" s="39"/>
      <c r="Y5" s="6"/>
    </row>
    <row r="6" spans="1:25" ht="26.4">
      <c r="A6" s="64"/>
      <c r="B6" s="62"/>
      <c r="C6" s="62"/>
      <c r="D6" s="62"/>
      <c r="E6" s="62"/>
      <c r="F6" s="62"/>
      <c r="G6" s="40" t="s">
        <v>68</v>
      </c>
      <c r="H6" s="41" t="s">
        <v>69</v>
      </c>
      <c r="I6" s="62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62"/>
      <c r="S6" s="62"/>
      <c r="T6" s="62"/>
      <c r="U6" s="62"/>
      <c r="V6" s="66"/>
      <c r="W6" s="62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6699.93</v>
      </c>
      <c r="H8" s="14">
        <v>6681.1</v>
      </c>
      <c r="I8" s="15">
        <f>G8+H8</f>
        <v>13381.03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183.99</v>
      </c>
      <c r="O8" s="16">
        <f>N8</f>
        <v>183.99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6262.18</v>
      </c>
      <c r="H9" s="14">
        <v>6083.34</v>
      </c>
      <c r="I9" s="15">
        <f>G9+H9</f>
        <v>12345.52</v>
      </c>
      <c r="J9" s="16">
        <v>454.2</v>
      </c>
      <c r="K9" s="16">
        <v>920.8</v>
      </c>
      <c r="L9" s="16">
        <v>10</v>
      </c>
      <c r="M9" s="16">
        <f>J9+K9+L9</f>
        <v>1385</v>
      </c>
      <c r="N9" s="16">
        <v>169.75</v>
      </c>
      <c r="O9" s="16">
        <f t="shared" ref="O9:O14" si="0">N9</f>
        <v>169.75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9345.94</v>
      </c>
      <c r="H10" s="16">
        <v>9858.07</v>
      </c>
      <c r="I10" s="15">
        <f t="shared" ref="I10:I14" si="2">G10+H10</f>
        <v>19204.010000000002</v>
      </c>
      <c r="J10" s="16">
        <v>581.29999999999995</v>
      </c>
      <c r="K10" s="16">
        <v>1178.7</v>
      </c>
      <c r="L10" s="16">
        <v>30</v>
      </c>
      <c r="M10" s="16">
        <f t="shared" ref="M10:M14" si="3">J10+K10+L10</f>
        <v>1790</v>
      </c>
      <c r="N10" s="16">
        <v>264.06</v>
      </c>
      <c r="O10" s="16">
        <f t="shared" si="0"/>
        <v>264.06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1878.89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6594.3</v>
      </c>
      <c r="H11" s="16">
        <v>6636.13</v>
      </c>
      <c r="I11" s="15">
        <f t="shared" si="2"/>
        <v>13230.43</v>
      </c>
      <c r="J11" s="16">
        <v>472.3</v>
      </c>
      <c r="K11" s="16">
        <v>957.7</v>
      </c>
      <c r="L11" s="16">
        <v>10</v>
      </c>
      <c r="M11" s="16">
        <f t="shared" si="3"/>
        <v>1440</v>
      </c>
      <c r="N11" s="16">
        <v>181.92</v>
      </c>
      <c r="O11" s="16">
        <f t="shared" si="0"/>
        <v>181.92</v>
      </c>
      <c r="P11" s="16">
        <v>100</v>
      </c>
      <c r="Q11" s="16">
        <v>100</v>
      </c>
      <c r="R11" s="16">
        <v>0</v>
      </c>
      <c r="S11" s="16">
        <v>3074.67</v>
      </c>
      <c r="T11" s="16">
        <v>1200</v>
      </c>
      <c r="U11" s="17">
        <v>1134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6706.2</v>
      </c>
      <c r="H12" s="16">
        <v>6616.26</v>
      </c>
      <c r="I12" s="15">
        <f t="shared" si="2"/>
        <v>13322.46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183.18</v>
      </c>
      <c r="O12" s="16">
        <f t="shared" si="0"/>
        <v>183.18</v>
      </c>
      <c r="P12" s="16">
        <v>100</v>
      </c>
      <c r="Q12" s="16">
        <v>100</v>
      </c>
      <c r="R12" s="16">
        <v>0</v>
      </c>
      <c r="S12" s="16">
        <v>0</v>
      </c>
      <c r="T12" s="16">
        <v>0</v>
      </c>
      <c r="U12" s="17">
        <v>0</v>
      </c>
      <c r="V12" s="25"/>
      <c r="W12" s="17">
        <v>0</v>
      </c>
      <c r="X12" s="39"/>
      <c r="Y12" s="6"/>
    </row>
    <row r="13" spans="1:25">
      <c r="A13" s="50">
        <f>A12+1</f>
        <v>6</v>
      </c>
      <c r="B13" s="22" t="s">
        <v>62</v>
      </c>
      <c r="C13" s="22"/>
      <c r="D13" s="23"/>
      <c r="E13" s="24"/>
      <c r="F13" s="23"/>
      <c r="G13" s="51">
        <v>6184.79</v>
      </c>
      <c r="H13" s="51">
        <v>5964.35</v>
      </c>
      <c r="I13" s="15">
        <f t="shared" si="2"/>
        <v>12149.14</v>
      </c>
      <c r="J13" s="16">
        <v>436</v>
      </c>
      <c r="K13" s="16">
        <v>884</v>
      </c>
      <c r="L13" s="16">
        <v>10</v>
      </c>
      <c r="M13" s="16">
        <f t="shared" si="3"/>
        <v>1330</v>
      </c>
      <c r="N13" s="16">
        <v>167.05</v>
      </c>
      <c r="O13" s="16">
        <f t="shared" si="0"/>
        <v>167.05</v>
      </c>
      <c r="P13" s="16">
        <v>100</v>
      </c>
      <c r="Q13" s="16">
        <v>100</v>
      </c>
      <c r="R13" s="16">
        <v>0</v>
      </c>
      <c r="S13" s="16">
        <v>0</v>
      </c>
      <c r="T13" s="16">
        <v>1015.2</v>
      </c>
      <c r="U13" s="17">
        <v>861.46</v>
      </c>
      <c r="V13" s="25"/>
      <c r="W13" s="53"/>
      <c r="X13" s="39"/>
      <c r="Y13" s="6"/>
    </row>
    <row r="14" spans="1:25">
      <c r="A14" s="50">
        <f>A13+1</f>
        <v>7</v>
      </c>
      <c r="B14" s="22" t="s">
        <v>63</v>
      </c>
      <c r="C14" s="22"/>
      <c r="D14" s="23"/>
      <c r="E14" s="24"/>
      <c r="F14" s="23"/>
      <c r="G14" s="51">
        <v>6182.69</v>
      </c>
      <c r="H14" s="51">
        <v>6122.04</v>
      </c>
      <c r="I14" s="52">
        <f t="shared" si="2"/>
        <v>12304.73</v>
      </c>
      <c r="J14" s="51">
        <v>454.2</v>
      </c>
      <c r="K14" s="51">
        <v>920.8</v>
      </c>
      <c r="L14" s="51">
        <v>10</v>
      </c>
      <c r="M14" s="51">
        <f t="shared" si="3"/>
        <v>1385</v>
      </c>
      <c r="N14" s="51">
        <v>169.19</v>
      </c>
      <c r="O14" s="51">
        <f t="shared" si="0"/>
        <v>169.19</v>
      </c>
      <c r="P14" s="51">
        <v>100</v>
      </c>
      <c r="Q14" s="51">
        <v>100</v>
      </c>
      <c r="R14" s="51"/>
      <c r="S14" s="51"/>
      <c r="T14" s="51">
        <v>1015.2</v>
      </c>
      <c r="U14" s="53"/>
      <c r="V14" s="25"/>
      <c r="W14" s="53"/>
      <c r="X14" s="39"/>
      <c r="Y14" s="6"/>
    </row>
    <row r="15" spans="1:25" ht="15" thickBot="1">
      <c r="A15" s="26"/>
      <c r="B15" s="27"/>
      <c r="C15" s="27"/>
      <c r="D15" s="27"/>
      <c r="E15" s="28"/>
      <c r="F15" s="27"/>
      <c r="G15" s="29">
        <f t="shared" ref="G15:U15" si="4">SUM(G8:G14)</f>
        <v>47976.030000000006</v>
      </c>
      <c r="H15" s="29">
        <f t="shared" si="4"/>
        <v>47961.29</v>
      </c>
      <c r="I15" s="29">
        <f t="shared" si="4"/>
        <v>95937.32</v>
      </c>
      <c r="J15" s="29">
        <f t="shared" si="4"/>
        <v>3379</v>
      </c>
      <c r="K15" s="29">
        <f t="shared" si="4"/>
        <v>6851</v>
      </c>
      <c r="L15" s="29">
        <f t="shared" si="4"/>
        <v>90</v>
      </c>
      <c r="M15" s="29">
        <f t="shared" si="4"/>
        <v>10320</v>
      </c>
      <c r="N15" s="29">
        <f t="shared" si="4"/>
        <v>1319.1399999999999</v>
      </c>
      <c r="O15" s="29">
        <f t="shared" si="4"/>
        <v>1319.1399999999999</v>
      </c>
      <c r="P15" s="29">
        <f t="shared" si="4"/>
        <v>700</v>
      </c>
      <c r="Q15" s="29">
        <f t="shared" si="4"/>
        <v>700</v>
      </c>
      <c r="R15" s="29">
        <f t="shared" si="4"/>
        <v>0</v>
      </c>
      <c r="S15" s="29">
        <f t="shared" si="4"/>
        <v>9052.4500000000007</v>
      </c>
      <c r="T15" s="29">
        <f t="shared" si="4"/>
        <v>6875.8499999999995</v>
      </c>
      <c r="U15" s="29">
        <f t="shared" si="4"/>
        <v>6019.5700000000006</v>
      </c>
      <c r="V15" s="30">
        <v>0</v>
      </c>
      <c r="W15" s="29">
        <f>SUM(W8:W12)</f>
        <v>0</v>
      </c>
      <c r="X15" s="39"/>
      <c r="Y15" s="6"/>
    </row>
    <row r="16" spans="1:25">
      <c r="A16" s="31"/>
      <c r="B16" s="32" t="s">
        <v>37</v>
      </c>
      <c r="C16" s="31"/>
      <c r="D16" s="31"/>
      <c r="E16" s="31"/>
      <c r="F16" s="31"/>
      <c r="G16" s="31"/>
      <c r="H16" s="31"/>
      <c r="I16" s="31"/>
      <c r="J16" s="33">
        <f>J15+K15+L15</f>
        <v>10320</v>
      </c>
      <c r="K16" s="34"/>
      <c r="L16" s="34"/>
      <c r="M16" s="34"/>
      <c r="N16" s="33">
        <f>N15+O15</f>
        <v>2638.2799999999997</v>
      </c>
      <c r="O16" s="31"/>
      <c r="P16" s="35">
        <f>P15+Q15</f>
        <v>1400</v>
      </c>
      <c r="Q16" s="31"/>
      <c r="R16" s="33">
        <f>R15</f>
        <v>0</v>
      </c>
      <c r="S16" s="33">
        <f>S15</f>
        <v>9052.4500000000007</v>
      </c>
      <c r="T16" s="33">
        <f>T15</f>
        <v>6875.8499999999995</v>
      </c>
      <c r="U16" s="33">
        <f>U15</f>
        <v>6019.5700000000006</v>
      </c>
      <c r="V16" s="34">
        <v>0</v>
      </c>
      <c r="W16" s="33">
        <f>W15</f>
        <v>0</v>
      </c>
      <c r="X16" s="39"/>
      <c r="Y16" s="6"/>
    </row>
    <row r="17" spans="1:25">
      <c r="A17" s="31"/>
      <c r="B17" s="32" t="s">
        <v>38</v>
      </c>
      <c r="C17" s="31"/>
      <c r="D17" s="31"/>
      <c r="E17" s="31"/>
      <c r="F17" s="31"/>
      <c r="G17" s="31"/>
      <c r="H17" s="31"/>
      <c r="I17" s="31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1"/>
      <c r="X17" s="39"/>
      <c r="Y17" s="6"/>
    </row>
    <row r="18" spans="1:25">
      <c r="A18" s="31"/>
      <c r="B18" s="32" t="s">
        <v>39</v>
      </c>
      <c r="C18" s="31"/>
      <c r="D18" s="31"/>
      <c r="E18" s="31"/>
      <c r="F18" s="31"/>
      <c r="G18" s="31"/>
      <c r="H18" s="31"/>
      <c r="I18" s="31"/>
      <c r="J18" s="37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1"/>
      <c r="X18" s="39"/>
      <c r="Y18" s="6"/>
    </row>
    <row r="19" spans="1:25" ht="15" thickBot="1">
      <c r="A19" s="31"/>
      <c r="B19" s="32" t="s">
        <v>40</v>
      </c>
      <c r="C19" s="31"/>
      <c r="D19" s="31"/>
      <c r="E19" s="31"/>
      <c r="F19" s="31"/>
      <c r="G19" s="31"/>
      <c r="H19" s="31"/>
      <c r="I19" s="31"/>
      <c r="J19" s="38">
        <f>J16</f>
        <v>10320</v>
      </c>
      <c r="K19" s="31"/>
      <c r="L19" s="31"/>
      <c r="M19" s="31"/>
      <c r="N19" s="38">
        <f>N16</f>
        <v>2638.2799999999997</v>
      </c>
      <c r="O19" s="31"/>
      <c r="P19" s="38">
        <f>P16</f>
        <v>1400</v>
      </c>
      <c r="Q19" s="31"/>
      <c r="R19" s="38">
        <f>R16</f>
        <v>0</v>
      </c>
      <c r="S19" s="38">
        <f>S16</f>
        <v>9052.4500000000007</v>
      </c>
      <c r="T19" s="38">
        <f>T16</f>
        <v>6875.8499999999995</v>
      </c>
      <c r="U19" s="38">
        <f>U16</f>
        <v>6019.5700000000006</v>
      </c>
      <c r="V19" s="38">
        <v>0</v>
      </c>
      <c r="W19" s="38">
        <f>W16</f>
        <v>0</v>
      </c>
      <c r="X19" s="39"/>
      <c r="Y19" s="6"/>
    </row>
    <row r="20" spans="1:25" ht="15" thickTop="1">
      <c r="A20" s="39"/>
      <c r="B20" s="31"/>
      <c r="C20" s="31"/>
      <c r="D20" s="31"/>
      <c r="E20" s="31"/>
      <c r="F20" s="31"/>
      <c r="G20" s="35"/>
      <c r="H20" s="31"/>
      <c r="I20" s="31"/>
      <c r="J20" s="31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6"/>
    </row>
    <row r="21" spans="1: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A22" s="6"/>
      <c r="B22" s="4"/>
      <c r="C22" s="5"/>
      <c r="D22" s="5"/>
      <c r="E22" s="5"/>
      <c r="F22" s="5"/>
      <c r="G22" s="5"/>
      <c r="H22" s="5"/>
      <c r="I22" s="5"/>
      <c r="J22" s="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>
      <c r="A23" s="6"/>
      <c r="B23" s="4"/>
      <c r="C23" s="5"/>
      <c r="D23" s="5"/>
      <c r="E23" s="5"/>
      <c r="F23" s="5"/>
      <c r="G23" s="5"/>
      <c r="H23" s="5"/>
      <c r="I23" s="5"/>
      <c r="J23" s="7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>
      <c r="B24" s="2"/>
      <c r="C24" s="1"/>
      <c r="D24" s="1"/>
      <c r="E24" s="1"/>
      <c r="F24" s="1"/>
      <c r="G24" s="1"/>
      <c r="H24" s="1"/>
      <c r="I24" s="1"/>
      <c r="J24" s="1"/>
    </row>
    <row r="28" spans="1:25">
      <c r="B28" s="1"/>
      <c r="C28" s="1"/>
      <c r="D28" s="1"/>
      <c r="E28" s="1"/>
      <c r="F28" s="1"/>
      <c r="G28" s="1"/>
      <c r="H28" s="3" t="s">
        <v>41</v>
      </c>
      <c r="I28" s="1"/>
      <c r="J28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Y28"/>
  <sheetViews>
    <sheetView workbookViewId="0">
      <selection sqref="A1:XFD1048576"/>
    </sheetView>
  </sheetViews>
  <sheetFormatPr defaultRowHeight="14.4"/>
  <cols>
    <col min="1" max="1" width="4" customWidth="1"/>
    <col min="2" max="2" width="22.109375" customWidth="1"/>
    <col min="3" max="3" width="16.6640625" hidden="1" customWidth="1"/>
    <col min="4" max="4" width="12.109375" hidden="1" customWidth="1"/>
    <col min="5" max="5" width="16" hidden="1" customWidth="1"/>
    <col min="6" max="6" width="16.33203125" hidden="1" customWidth="1"/>
    <col min="7" max="7" width="12.6640625" customWidth="1"/>
    <col min="8" max="9" width="12.33203125" customWidth="1"/>
    <col min="10" max="10" width="10.33203125" customWidth="1"/>
    <col min="11" max="11" width="9.33203125" bestFit="1" customWidth="1"/>
    <col min="13" max="13" width="11.6640625" customWidth="1"/>
    <col min="18" max="18" width="9.109375" hidden="1" customWidth="1"/>
    <col min="19" max="19" width="10.109375" customWidth="1"/>
    <col min="20" max="21" width="9.33203125" bestFit="1" customWidth="1"/>
    <col min="22" max="22" width="9.10937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70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63"/>
      <c r="B5" s="61" t="s">
        <v>2</v>
      </c>
      <c r="C5" s="61" t="s">
        <v>3</v>
      </c>
      <c r="D5" s="61" t="s">
        <v>4</v>
      </c>
      <c r="E5" s="61" t="s">
        <v>5</v>
      </c>
      <c r="F5" s="61" t="s">
        <v>6</v>
      </c>
      <c r="G5" s="61" t="s">
        <v>7</v>
      </c>
      <c r="H5" s="61"/>
      <c r="I5" s="61" t="s">
        <v>8</v>
      </c>
      <c r="J5" s="61" t="s">
        <v>9</v>
      </c>
      <c r="K5" s="61"/>
      <c r="L5" s="61"/>
      <c r="M5" s="54"/>
      <c r="N5" s="61" t="s">
        <v>10</v>
      </c>
      <c r="O5" s="61"/>
      <c r="P5" s="61" t="s">
        <v>11</v>
      </c>
      <c r="Q5" s="61"/>
      <c r="R5" s="61" t="s">
        <v>12</v>
      </c>
      <c r="S5" s="61" t="s">
        <v>13</v>
      </c>
      <c r="T5" s="61" t="s">
        <v>14</v>
      </c>
      <c r="U5" s="61" t="s">
        <v>15</v>
      </c>
      <c r="V5" s="65" t="s">
        <v>16</v>
      </c>
      <c r="W5" s="61" t="s">
        <v>43</v>
      </c>
      <c r="X5" s="39"/>
      <c r="Y5" s="6"/>
    </row>
    <row r="6" spans="1:25" ht="26.4">
      <c r="A6" s="64"/>
      <c r="B6" s="62"/>
      <c r="C6" s="62"/>
      <c r="D6" s="62"/>
      <c r="E6" s="62"/>
      <c r="F6" s="62"/>
      <c r="G6" s="40" t="s">
        <v>71</v>
      </c>
      <c r="H6" s="41" t="s">
        <v>72</v>
      </c>
      <c r="I6" s="62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62"/>
      <c r="S6" s="62"/>
      <c r="T6" s="62"/>
      <c r="U6" s="62"/>
      <c r="V6" s="66"/>
      <c r="W6" s="62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6699.93</v>
      </c>
      <c r="H8" s="14">
        <v>6681.1</v>
      </c>
      <c r="I8" s="15">
        <f>G8+H8</f>
        <v>13381.03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183.99</v>
      </c>
      <c r="O8" s="16">
        <f>N8</f>
        <v>183.99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6262.18</v>
      </c>
      <c r="H9" s="14">
        <v>6083.34</v>
      </c>
      <c r="I9" s="15">
        <f>G9+H9</f>
        <v>12345.52</v>
      </c>
      <c r="J9" s="16">
        <v>454.2</v>
      </c>
      <c r="K9" s="16">
        <v>920.8</v>
      </c>
      <c r="L9" s="16">
        <v>10</v>
      </c>
      <c r="M9" s="16">
        <f>J9+K9+L9</f>
        <v>1385</v>
      </c>
      <c r="N9" s="16">
        <v>169.75</v>
      </c>
      <c r="O9" s="16">
        <f t="shared" ref="O9:O14" si="0">N9</f>
        <v>169.75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9345.94</v>
      </c>
      <c r="H10" s="16">
        <v>9858.07</v>
      </c>
      <c r="I10" s="15">
        <f t="shared" ref="I10:I14" si="2">G10+H10</f>
        <v>19204.010000000002</v>
      </c>
      <c r="J10" s="16">
        <v>581.29999999999995</v>
      </c>
      <c r="K10" s="16">
        <v>1178.7</v>
      </c>
      <c r="L10" s="16">
        <v>30</v>
      </c>
      <c r="M10" s="16">
        <f t="shared" ref="M10:M14" si="3">J10+K10+L10</f>
        <v>1790</v>
      </c>
      <c r="N10" s="16">
        <v>264.06</v>
      </c>
      <c r="O10" s="16">
        <f t="shared" si="0"/>
        <v>264.06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1878.89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6594.3</v>
      </c>
      <c r="H11" s="16">
        <v>6636.13</v>
      </c>
      <c r="I11" s="15">
        <f t="shared" si="2"/>
        <v>13230.43</v>
      </c>
      <c r="J11" s="16">
        <v>472.3</v>
      </c>
      <c r="K11" s="16">
        <v>957.7</v>
      </c>
      <c r="L11" s="16">
        <v>10</v>
      </c>
      <c r="M11" s="16">
        <f t="shared" si="3"/>
        <v>1440</v>
      </c>
      <c r="N11" s="16">
        <v>181.92</v>
      </c>
      <c r="O11" s="16">
        <f t="shared" si="0"/>
        <v>181.92</v>
      </c>
      <c r="P11" s="16">
        <v>100</v>
      </c>
      <c r="Q11" s="16">
        <v>100</v>
      </c>
      <c r="R11" s="16">
        <v>0</v>
      </c>
      <c r="S11" s="16">
        <v>3074.67</v>
      </c>
      <c r="T11" s="16">
        <v>1200</v>
      </c>
      <c r="U11" s="17">
        <v>1134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6706.2</v>
      </c>
      <c r="H12" s="16">
        <v>6616.26</v>
      </c>
      <c r="I12" s="15">
        <f t="shared" si="2"/>
        <v>13322.46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183.18</v>
      </c>
      <c r="O12" s="16">
        <f t="shared" si="0"/>
        <v>183.18</v>
      </c>
      <c r="P12" s="16">
        <v>100</v>
      </c>
      <c r="Q12" s="16">
        <v>100</v>
      </c>
      <c r="R12" s="16">
        <v>0</v>
      </c>
      <c r="S12" s="16">
        <v>0</v>
      </c>
      <c r="T12" s="16">
        <v>1245.9100000000001</v>
      </c>
      <c r="U12" s="17">
        <v>0</v>
      </c>
      <c r="V12" s="25"/>
      <c r="W12" s="17">
        <v>0</v>
      </c>
      <c r="X12" s="39"/>
      <c r="Y12" s="6"/>
    </row>
    <row r="13" spans="1:25">
      <c r="A13" s="50">
        <f>A12+1</f>
        <v>6</v>
      </c>
      <c r="B13" s="22" t="s">
        <v>62</v>
      </c>
      <c r="C13" s="22"/>
      <c r="D13" s="23"/>
      <c r="E13" s="24"/>
      <c r="F13" s="23"/>
      <c r="G13" s="51">
        <v>6184.79</v>
      </c>
      <c r="H13" s="51">
        <v>5964.35</v>
      </c>
      <c r="I13" s="15">
        <f t="shared" si="2"/>
        <v>12149.14</v>
      </c>
      <c r="J13" s="16">
        <v>436</v>
      </c>
      <c r="K13" s="16">
        <v>884</v>
      </c>
      <c r="L13" s="16">
        <v>10</v>
      </c>
      <c r="M13" s="16">
        <f t="shared" si="3"/>
        <v>1330</v>
      </c>
      <c r="N13" s="16">
        <v>167.05</v>
      </c>
      <c r="O13" s="16">
        <f t="shared" si="0"/>
        <v>167.05</v>
      </c>
      <c r="P13" s="16">
        <v>100</v>
      </c>
      <c r="Q13" s="16">
        <v>100</v>
      </c>
      <c r="R13" s="16">
        <v>0</v>
      </c>
      <c r="S13" s="16">
        <v>0</v>
      </c>
      <c r="T13" s="16">
        <v>1015.2</v>
      </c>
      <c r="U13" s="17">
        <v>861.46</v>
      </c>
      <c r="V13" s="25"/>
      <c r="W13" s="53"/>
      <c r="X13" s="39"/>
      <c r="Y13" s="6"/>
    </row>
    <row r="14" spans="1:25">
      <c r="A14" s="50">
        <f>A13+1</f>
        <v>7</v>
      </c>
      <c r="B14" s="22" t="s">
        <v>63</v>
      </c>
      <c r="C14" s="22"/>
      <c r="D14" s="23"/>
      <c r="E14" s="24"/>
      <c r="F14" s="23"/>
      <c r="G14" s="51">
        <v>6182.69</v>
      </c>
      <c r="H14" s="51">
        <v>6122.04</v>
      </c>
      <c r="I14" s="52">
        <f t="shared" si="2"/>
        <v>12304.73</v>
      </c>
      <c r="J14" s="51">
        <v>454.2</v>
      </c>
      <c r="K14" s="51">
        <v>920.8</v>
      </c>
      <c r="L14" s="51">
        <v>10</v>
      </c>
      <c r="M14" s="51">
        <f t="shared" si="3"/>
        <v>1385</v>
      </c>
      <c r="N14" s="51">
        <v>169.19</v>
      </c>
      <c r="O14" s="51">
        <f t="shared" si="0"/>
        <v>169.19</v>
      </c>
      <c r="P14" s="51">
        <v>100</v>
      </c>
      <c r="Q14" s="51">
        <v>100</v>
      </c>
      <c r="R14" s="51"/>
      <c r="S14" s="51"/>
      <c r="T14" s="51">
        <v>1015.2</v>
      </c>
      <c r="U14" s="53"/>
      <c r="V14" s="25"/>
      <c r="W14" s="53"/>
      <c r="X14" s="39"/>
      <c r="Y14" s="6"/>
    </row>
    <row r="15" spans="1:25" ht="15" thickBot="1">
      <c r="A15" s="26"/>
      <c r="B15" s="27"/>
      <c r="C15" s="27"/>
      <c r="D15" s="27"/>
      <c r="E15" s="28"/>
      <c r="F15" s="27"/>
      <c r="G15" s="29">
        <f t="shared" ref="G15:U15" si="4">SUM(G8:G14)</f>
        <v>47976.030000000006</v>
      </c>
      <c r="H15" s="29">
        <f t="shared" si="4"/>
        <v>47961.29</v>
      </c>
      <c r="I15" s="29">
        <f t="shared" si="4"/>
        <v>95937.32</v>
      </c>
      <c r="J15" s="29">
        <f t="shared" si="4"/>
        <v>3379</v>
      </c>
      <c r="K15" s="29">
        <f t="shared" si="4"/>
        <v>6851</v>
      </c>
      <c r="L15" s="29">
        <f t="shared" si="4"/>
        <v>90</v>
      </c>
      <c r="M15" s="29">
        <f t="shared" si="4"/>
        <v>10320</v>
      </c>
      <c r="N15" s="29">
        <f t="shared" si="4"/>
        <v>1319.1399999999999</v>
      </c>
      <c r="O15" s="29">
        <f t="shared" si="4"/>
        <v>1319.1399999999999</v>
      </c>
      <c r="P15" s="29">
        <f t="shared" si="4"/>
        <v>700</v>
      </c>
      <c r="Q15" s="29">
        <f t="shared" si="4"/>
        <v>700</v>
      </c>
      <c r="R15" s="29">
        <f t="shared" si="4"/>
        <v>0</v>
      </c>
      <c r="S15" s="29">
        <f t="shared" si="4"/>
        <v>9052.4500000000007</v>
      </c>
      <c r="T15" s="29">
        <f t="shared" si="4"/>
        <v>8121.7599999999993</v>
      </c>
      <c r="U15" s="29">
        <f t="shared" si="4"/>
        <v>6019.5700000000006</v>
      </c>
      <c r="V15" s="30">
        <v>0</v>
      </c>
      <c r="W15" s="29">
        <f>SUM(W8:W12)</f>
        <v>0</v>
      </c>
      <c r="X15" s="39"/>
      <c r="Y15" s="6"/>
    </row>
    <row r="16" spans="1:25">
      <c r="A16" s="31"/>
      <c r="B16" s="32" t="s">
        <v>37</v>
      </c>
      <c r="C16" s="31"/>
      <c r="D16" s="31"/>
      <c r="E16" s="31"/>
      <c r="F16" s="31"/>
      <c r="G16" s="31"/>
      <c r="H16" s="31"/>
      <c r="I16" s="31"/>
      <c r="J16" s="33">
        <f>J15+K15+L15</f>
        <v>10320</v>
      </c>
      <c r="K16" s="34"/>
      <c r="L16" s="34"/>
      <c r="M16" s="34"/>
      <c r="N16" s="33">
        <f>N15+O15</f>
        <v>2638.2799999999997</v>
      </c>
      <c r="O16" s="31"/>
      <c r="P16" s="35">
        <f>P15+Q15</f>
        <v>1400</v>
      </c>
      <c r="Q16" s="31"/>
      <c r="R16" s="33">
        <f>R15</f>
        <v>0</v>
      </c>
      <c r="S16" s="33">
        <f>S15</f>
        <v>9052.4500000000007</v>
      </c>
      <c r="T16" s="33">
        <f>T15</f>
        <v>8121.7599999999993</v>
      </c>
      <c r="U16" s="33">
        <f>U15</f>
        <v>6019.5700000000006</v>
      </c>
      <c r="V16" s="34">
        <v>0</v>
      </c>
      <c r="W16" s="33">
        <f>W15</f>
        <v>0</v>
      </c>
      <c r="X16" s="39"/>
      <c r="Y16" s="6"/>
    </row>
    <row r="17" spans="1:25">
      <c r="A17" s="31"/>
      <c r="B17" s="32" t="s">
        <v>38</v>
      </c>
      <c r="C17" s="31"/>
      <c r="D17" s="31"/>
      <c r="E17" s="31"/>
      <c r="F17" s="31"/>
      <c r="G17" s="31"/>
      <c r="H17" s="31"/>
      <c r="I17" s="31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1"/>
      <c r="X17" s="39"/>
      <c r="Y17" s="6"/>
    </row>
    <row r="18" spans="1:25">
      <c r="A18" s="31"/>
      <c r="B18" s="32" t="s">
        <v>39</v>
      </c>
      <c r="C18" s="31"/>
      <c r="D18" s="31"/>
      <c r="E18" s="31"/>
      <c r="F18" s="31"/>
      <c r="G18" s="31"/>
      <c r="H18" s="31"/>
      <c r="I18" s="31"/>
      <c r="J18" s="37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1"/>
      <c r="X18" s="39"/>
      <c r="Y18" s="6"/>
    </row>
    <row r="19" spans="1:25" ht="15" thickBot="1">
      <c r="A19" s="31"/>
      <c r="B19" s="32" t="s">
        <v>40</v>
      </c>
      <c r="C19" s="31"/>
      <c r="D19" s="31"/>
      <c r="E19" s="31"/>
      <c r="F19" s="31"/>
      <c r="G19" s="31"/>
      <c r="H19" s="31"/>
      <c r="I19" s="31"/>
      <c r="J19" s="38">
        <f>J16</f>
        <v>10320</v>
      </c>
      <c r="K19" s="31"/>
      <c r="L19" s="31"/>
      <c r="M19" s="31"/>
      <c r="N19" s="38">
        <f>N16</f>
        <v>2638.2799999999997</v>
      </c>
      <c r="O19" s="31"/>
      <c r="P19" s="38">
        <f>P16</f>
        <v>1400</v>
      </c>
      <c r="Q19" s="31"/>
      <c r="R19" s="38">
        <f>R16</f>
        <v>0</v>
      </c>
      <c r="S19" s="38">
        <f>S16</f>
        <v>9052.4500000000007</v>
      </c>
      <c r="T19" s="38">
        <f>T16</f>
        <v>8121.7599999999993</v>
      </c>
      <c r="U19" s="38">
        <f>U16</f>
        <v>6019.5700000000006</v>
      </c>
      <c r="V19" s="38">
        <v>0</v>
      </c>
      <c r="W19" s="38">
        <f>W16</f>
        <v>0</v>
      </c>
      <c r="X19" s="39"/>
      <c r="Y19" s="6"/>
    </row>
    <row r="20" spans="1:25" ht="15" thickTop="1">
      <c r="A20" s="39"/>
      <c r="B20" s="31"/>
      <c r="C20" s="31"/>
      <c r="D20" s="31"/>
      <c r="E20" s="31"/>
      <c r="F20" s="31"/>
      <c r="G20" s="35"/>
      <c r="H20" s="31"/>
      <c r="I20" s="31"/>
      <c r="J20" s="31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6"/>
    </row>
    <row r="21" spans="1: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A22" s="6"/>
      <c r="B22" s="4"/>
      <c r="C22" s="5"/>
      <c r="D22" s="5"/>
      <c r="E22" s="5"/>
      <c r="F22" s="5"/>
      <c r="G22" s="5"/>
      <c r="H22" s="5"/>
      <c r="I22" s="5"/>
      <c r="J22" s="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>
      <c r="A23" s="6"/>
      <c r="B23" s="4"/>
      <c r="C23" s="5"/>
      <c r="D23" s="5"/>
      <c r="E23" s="5"/>
      <c r="F23" s="5"/>
      <c r="G23" s="5"/>
      <c r="H23" s="5"/>
      <c r="I23" s="5"/>
      <c r="J23" s="7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>
      <c r="B24" s="2"/>
      <c r="C24" s="1"/>
      <c r="D24" s="1"/>
      <c r="E24" s="1"/>
      <c r="F24" s="1"/>
      <c r="G24" s="1"/>
      <c r="H24" s="1"/>
      <c r="I24" s="1"/>
      <c r="J24" s="1"/>
    </row>
    <row r="28" spans="1:25">
      <c r="B28" s="1"/>
      <c r="C28" s="1"/>
      <c r="D28" s="1"/>
      <c r="E28" s="1"/>
      <c r="F28" s="1"/>
      <c r="G28" s="1"/>
      <c r="H28" s="3" t="s">
        <v>41</v>
      </c>
      <c r="I28" s="1"/>
      <c r="J28" s="1"/>
    </row>
  </sheetData>
  <mergeCells count="17">
    <mergeCell ref="S5:S6"/>
    <mergeCell ref="T5:T6"/>
    <mergeCell ref="U5:U6"/>
    <mergeCell ref="V5:V6"/>
    <mergeCell ref="W5:W6"/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</mergeCells>
  <pageMargins left="0.7" right="0.7" top="0.75" bottom="0.75" header="0.3" footer="0.3"/>
  <pageSetup paperSize="5" scale="90" orientation="landscape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Y28"/>
  <sheetViews>
    <sheetView workbookViewId="0">
      <selection sqref="A1:XFD1048576"/>
    </sheetView>
  </sheetViews>
  <sheetFormatPr defaultRowHeight="14.4"/>
  <cols>
    <col min="1" max="1" width="4" customWidth="1"/>
    <col min="2" max="2" width="22.109375" customWidth="1"/>
    <col min="3" max="3" width="16.6640625" hidden="1" customWidth="1"/>
    <col min="4" max="4" width="12.109375" hidden="1" customWidth="1"/>
    <col min="5" max="5" width="16" hidden="1" customWidth="1"/>
    <col min="6" max="6" width="16.33203125" hidden="1" customWidth="1"/>
    <col min="7" max="7" width="12.6640625" customWidth="1"/>
    <col min="8" max="9" width="12.33203125" customWidth="1"/>
    <col min="10" max="10" width="10.33203125" customWidth="1"/>
    <col min="11" max="11" width="9.33203125" bestFit="1" customWidth="1"/>
    <col min="13" max="13" width="11.6640625" customWidth="1"/>
    <col min="18" max="18" width="9.109375" hidden="1" customWidth="1"/>
    <col min="19" max="19" width="10.109375" customWidth="1"/>
    <col min="20" max="21" width="9.33203125" bestFit="1" customWidth="1"/>
    <col min="22" max="22" width="9.10937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73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63"/>
      <c r="B5" s="61" t="s">
        <v>2</v>
      </c>
      <c r="C5" s="61" t="s">
        <v>3</v>
      </c>
      <c r="D5" s="61" t="s">
        <v>4</v>
      </c>
      <c r="E5" s="61" t="s">
        <v>5</v>
      </c>
      <c r="F5" s="61" t="s">
        <v>6</v>
      </c>
      <c r="G5" s="61" t="s">
        <v>7</v>
      </c>
      <c r="H5" s="61"/>
      <c r="I5" s="61" t="s">
        <v>8</v>
      </c>
      <c r="J5" s="61" t="s">
        <v>9</v>
      </c>
      <c r="K5" s="61"/>
      <c r="L5" s="61"/>
      <c r="M5" s="55"/>
      <c r="N5" s="61" t="s">
        <v>10</v>
      </c>
      <c r="O5" s="61"/>
      <c r="P5" s="61" t="s">
        <v>11</v>
      </c>
      <c r="Q5" s="61"/>
      <c r="R5" s="61" t="s">
        <v>12</v>
      </c>
      <c r="S5" s="61" t="s">
        <v>13</v>
      </c>
      <c r="T5" s="61" t="s">
        <v>14</v>
      </c>
      <c r="U5" s="61" t="s">
        <v>15</v>
      </c>
      <c r="V5" s="65" t="s">
        <v>16</v>
      </c>
      <c r="W5" s="61" t="s">
        <v>43</v>
      </c>
      <c r="X5" s="39"/>
      <c r="Y5" s="6"/>
    </row>
    <row r="6" spans="1:25" ht="26.4">
      <c r="A6" s="64"/>
      <c r="B6" s="62"/>
      <c r="C6" s="62"/>
      <c r="D6" s="62"/>
      <c r="E6" s="62"/>
      <c r="F6" s="62"/>
      <c r="G6" s="40" t="s">
        <v>74</v>
      </c>
      <c r="H6" s="41" t="s">
        <v>75</v>
      </c>
      <c r="I6" s="62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62"/>
      <c r="S6" s="62"/>
      <c r="T6" s="62"/>
      <c r="U6" s="62"/>
      <c r="V6" s="66"/>
      <c r="W6" s="62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6699.93</v>
      </c>
      <c r="H8" s="14">
        <v>6668.55</v>
      </c>
      <c r="I8" s="15">
        <f>G8+H8</f>
        <v>13368.48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187.5</v>
      </c>
      <c r="O8" s="16">
        <f>N8</f>
        <v>187.5</v>
      </c>
      <c r="P8" s="16">
        <v>100</v>
      </c>
      <c r="Q8" s="16">
        <v>100</v>
      </c>
      <c r="R8" s="16">
        <v>0</v>
      </c>
      <c r="S8" s="16">
        <v>0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6262.18</v>
      </c>
      <c r="H9" s="14">
        <v>6687.38</v>
      </c>
      <c r="I9" s="15">
        <f>G9+H9</f>
        <v>12949.560000000001</v>
      </c>
      <c r="J9" s="16">
        <v>454.2</v>
      </c>
      <c r="K9" s="16">
        <v>920.8</v>
      </c>
      <c r="L9" s="16">
        <v>10</v>
      </c>
      <c r="M9" s="16">
        <f>J9+K9+L9</f>
        <v>1385</v>
      </c>
      <c r="N9" s="16">
        <v>157.5</v>
      </c>
      <c r="O9" s="16">
        <f t="shared" ref="O9:O14" si="0">N9</f>
        <v>157.5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9345.94</v>
      </c>
      <c r="H10" s="16">
        <v>10532.02</v>
      </c>
      <c r="I10" s="15">
        <f t="shared" ref="I10:I14" si="2">G10+H10</f>
        <v>19877.96</v>
      </c>
      <c r="J10" s="16">
        <v>581.29999999999995</v>
      </c>
      <c r="K10" s="16">
        <v>1178.7</v>
      </c>
      <c r="L10" s="16">
        <v>30</v>
      </c>
      <c r="M10" s="16">
        <f t="shared" ref="M10:M14" si="3">J10+K10+L10</f>
        <v>1790</v>
      </c>
      <c r="N10" s="16">
        <v>262.5</v>
      </c>
      <c r="O10" s="16">
        <f t="shared" si="0"/>
        <v>262.5</v>
      </c>
      <c r="P10" s="16">
        <v>100</v>
      </c>
      <c r="Q10" s="16">
        <v>100</v>
      </c>
      <c r="R10" s="16">
        <v>0</v>
      </c>
      <c r="S10" s="16">
        <v>3202.78</v>
      </c>
      <c r="T10" s="16">
        <v>0</v>
      </c>
      <c r="U10" s="17">
        <v>1878.89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6594.3</v>
      </c>
      <c r="H11" s="16">
        <v>6674.83</v>
      </c>
      <c r="I11" s="15">
        <f t="shared" si="2"/>
        <v>13269.130000000001</v>
      </c>
      <c r="J11" s="16">
        <v>472.3</v>
      </c>
      <c r="K11" s="16">
        <v>957.7</v>
      </c>
      <c r="L11" s="16">
        <v>10</v>
      </c>
      <c r="M11" s="16">
        <f t="shared" si="3"/>
        <v>1440</v>
      </c>
      <c r="N11" s="16">
        <v>175</v>
      </c>
      <c r="O11" s="16">
        <f t="shared" si="0"/>
        <v>175</v>
      </c>
      <c r="P11" s="16">
        <v>100</v>
      </c>
      <c r="Q11" s="16">
        <v>100</v>
      </c>
      <c r="R11" s="16">
        <v>0</v>
      </c>
      <c r="S11" s="16">
        <v>3074.67</v>
      </c>
      <c r="T11" s="16">
        <v>1200</v>
      </c>
      <c r="U11" s="17">
        <v>1134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6706.2</v>
      </c>
      <c r="H12" s="16">
        <v>6856.8</v>
      </c>
      <c r="I12" s="15">
        <f t="shared" si="2"/>
        <v>13563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187.5</v>
      </c>
      <c r="O12" s="16">
        <f t="shared" si="0"/>
        <v>187.5</v>
      </c>
      <c r="P12" s="16">
        <v>100</v>
      </c>
      <c r="Q12" s="16">
        <v>100</v>
      </c>
      <c r="R12" s="16">
        <v>0</v>
      </c>
      <c r="S12" s="16">
        <v>0</v>
      </c>
      <c r="T12" s="16">
        <v>1245.9100000000001</v>
      </c>
      <c r="U12" s="17">
        <v>0</v>
      </c>
      <c r="V12" s="25"/>
      <c r="W12" s="17">
        <v>0</v>
      </c>
      <c r="X12" s="39"/>
      <c r="Y12" s="6"/>
    </row>
    <row r="13" spans="1:25">
      <c r="A13" s="50">
        <f>A12+1</f>
        <v>6</v>
      </c>
      <c r="B13" s="22" t="s">
        <v>62</v>
      </c>
      <c r="C13" s="22"/>
      <c r="D13" s="23"/>
      <c r="E13" s="24"/>
      <c r="F13" s="23"/>
      <c r="G13" s="51">
        <v>6184.79</v>
      </c>
      <c r="H13" s="51">
        <v>6798.54</v>
      </c>
      <c r="I13" s="15">
        <f t="shared" si="2"/>
        <v>12983.33</v>
      </c>
      <c r="J13" s="16">
        <v>436</v>
      </c>
      <c r="K13" s="16">
        <v>884</v>
      </c>
      <c r="L13" s="16">
        <v>10</v>
      </c>
      <c r="M13" s="16">
        <f t="shared" si="3"/>
        <v>1330</v>
      </c>
      <c r="N13" s="16">
        <v>182.5</v>
      </c>
      <c r="O13" s="16">
        <f t="shared" si="0"/>
        <v>182.5</v>
      </c>
      <c r="P13" s="16">
        <v>100</v>
      </c>
      <c r="Q13" s="16">
        <v>100</v>
      </c>
      <c r="R13" s="16">
        <v>0</v>
      </c>
      <c r="S13" s="16">
        <v>0</v>
      </c>
      <c r="T13" s="16">
        <v>1015.2</v>
      </c>
      <c r="U13" s="17">
        <v>861.46</v>
      </c>
      <c r="V13" s="25"/>
      <c r="W13" s="53"/>
      <c r="X13" s="39"/>
      <c r="Y13" s="6"/>
    </row>
    <row r="14" spans="1:25">
      <c r="A14" s="50">
        <f>A13+1</f>
        <v>7</v>
      </c>
      <c r="B14" s="22" t="s">
        <v>63</v>
      </c>
      <c r="C14" s="22"/>
      <c r="D14" s="23"/>
      <c r="E14" s="24"/>
      <c r="F14" s="23"/>
      <c r="G14" s="51">
        <v>6182.69</v>
      </c>
      <c r="H14" s="51">
        <v>6715.03</v>
      </c>
      <c r="I14" s="52">
        <f t="shared" si="2"/>
        <v>12897.72</v>
      </c>
      <c r="J14" s="51">
        <v>454.2</v>
      </c>
      <c r="K14" s="51">
        <v>920.8</v>
      </c>
      <c r="L14" s="51">
        <v>10</v>
      </c>
      <c r="M14" s="51">
        <f t="shared" si="3"/>
        <v>1385</v>
      </c>
      <c r="N14" s="51">
        <v>169.19</v>
      </c>
      <c r="O14" s="51">
        <f t="shared" si="0"/>
        <v>169.19</v>
      </c>
      <c r="P14" s="51">
        <v>100</v>
      </c>
      <c r="Q14" s="51">
        <v>100</v>
      </c>
      <c r="R14" s="51"/>
      <c r="S14" s="51"/>
      <c r="T14" s="51">
        <v>1015.2</v>
      </c>
      <c r="U14" s="53"/>
      <c r="V14" s="25"/>
      <c r="W14" s="53"/>
      <c r="X14" s="39"/>
      <c r="Y14" s="6"/>
    </row>
    <row r="15" spans="1:25" ht="15" thickBot="1">
      <c r="A15" s="26"/>
      <c r="B15" s="27"/>
      <c r="C15" s="27"/>
      <c r="D15" s="27"/>
      <c r="E15" s="28"/>
      <c r="F15" s="27"/>
      <c r="G15" s="29">
        <f t="shared" ref="G15:U15" si="4">SUM(G8:G14)</f>
        <v>47976.030000000006</v>
      </c>
      <c r="H15" s="29">
        <f t="shared" si="4"/>
        <v>50933.15</v>
      </c>
      <c r="I15" s="29">
        <f t="shared" si="4"/>
        <v>98909.180000000008</v>
      </c>
      <c r="J15" s="29">
        <f t="shared" si="4"/>
        <v>3379</v>
      </c>
      <c r="K15" s="29">
        <f t="shared" si="4"/>
        <v>6851</v>
      </c>
      <c r="L15" s="29">
        <f t="shared" si="4"/>
        <v>90</v>
      </c>
      <c r="M15" s="29">
        <f t="shared" si="4"/>
        <v>10320</v>
      </c>
      <c r="N15" s="29">
        <f t="shared" si="4"/>
        <v>1321.69</v>
      </c>
      <c r="O15" s="29">
        <f t="shared" si="4"/>
        <v>1321.69</v>
      </c>
      <c r="P15" s="29">
        <f t="shared" si="4"/>
        <v>700</v>
      </c>
      <c r="Q15" s="29">
        <f t="shared" si="4"/>
        <v>700</v>
      </c>
      <c r="R15" s="29">
        <f t="shared" si="4"/>
        <v>0</v>
      </c>
      <c r="S15" s="29">
        <f t="shared" si="4"/>
        <v>6277.4500000000007</v>
      </c>
      <c r="T15" s="29">
        <f t="shared" si="4"/>
        <v>6645.12</v>
      </c>
      <c r="U15" s="29">
        <f t="shared" si="4"/>
        <v>6019.5700000000006</v>
      </c>
      <c r="V15" s="30">
        <v>0</v>
      </c>
      <c r="W15" s="29">
        <f>SUM(W8:W12)</f>
        <v>0</v>
      </c>
      <c r="X15" s="39"/>
      <c r="Y15" s="6"/>
    </row>
    <row r="16" spans="1:25">
      <c r="A16" s="31"/>
      <c r="B16" s="32" t="s">
        <v>37</v>
      </c>
      <c r="C16" s="31"/>
      <c r="D16" s="31"/>
      <c r="E16" s="31"/>
      <c r="F16" s="31"/>
      <c r="G16" s="31"/>
      <c r="H16" s="31"/>
      <c r="I16" s="31"/>
      <c r="J16" s="33">
        <f>J15+K15+L15</f>
        <v>10320</v>
      </c>
      <c r="K16" s="34"/>
      <c r="L16" s="34"/>
      <c r="M16" s="34"/>
      <c r="N16" s="33">
        <f>N15+O15</f>
        <v>2643.38</v>
      </c>
      <c r="O16" s="31"/>
      <c r="P16" s="35">
        <f>P15+Q15</f>
        <v>1400</v>
      </c>
      <c r="Q16" s="31"/>
      <c r="R16" s="33">
        <f>R15</f>
        <v>0</v>
      </c>
      <c r="S16" s="33">
        <f>S15</f>
        <v>6277.4500000000007</v>
      </c>
      <c r="T16" s="33">
        <f>T15</f>
        <v>6645.12</v>
      </c>
      <c r="U16" s="33">
        <f>U15</f>
        <v>6019.5700000000006</v>
      </c>
      <c r="V16" s="34">
        <v>0</v>
      </c>
      <c r="W16" s="33">
        <f>W15</f>
        <v>0</v>
      </c>
      <c r="X16" s="39"/>
      <c r="Y16" s="6"/>
    </row>
    <row r="17" spans="1:25">
      <c r="A17" s="31"/>
      <c r="B17" s="32" t="s">
        <v>38</v>
      </c>
      <c r="C17" s="31"/>
      <c r="D17" s="31"/>
      <c r="E17" s="31"/>
      <c r="F17" s="31"/>
      <c r="G17" s="31"/>
      <c r="H17" s="31"/>
      <c r="I17" s="31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1"/>
      <c r="X17" s="39"/>
      <c r="Y17" s="6"/>
    </row>
    <row r="18" spans="1:25">
      <c r="A18" s="31"/>
      <c r="B18" s="32" t="s">
        <v>39</v>
      </c>
      <c r="C18" s="31"/>
      <c r="D18" s="31"/>
      <c r="E18" s="31"/>
      <c r="F18" s="31"/>
      <c r="G18" s="31"/>
      <c r="H18" s="31"/>
      <c r="I18" s="31"/>
      <c r="J18" s="37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1"/>
      <c r="X18" s="39"/>
      <c r="Y18" s="6"/>
    </row>
    <row r="19" spans="1:25" ht="15" thickBot="1">
      <c r="A19" s="31"/>
      <c r="B19" s="32" t="s">
        <v>40</v>
      </c>
      <c r="C19" s="31"/>
      <c r="D19" s="31"/>
      <c r="E19" s="31"/>
      <c r="F19" s="31"/>
      <c r="G19" s="31"/>
      <c r="H19" s="31"/>
      <c r="I19" s="31"/>
      <c r="J19" s="38">
        <f>J16</f>
        <v>10320</v>
      </c>
      <c r="K19" s="31"/>
      <c r="L19" s="31"/>
      <c r="M19" s="31"/>
      <c r="N19" s="38">
        <f>N16</f>
        <v>2643.38</v>
      </c>
      <c r="O19" s="31"/>
      <c r="P19" s="38">
        <f>P16</f>
        <v>1400</v>
      </c>
      <c r="Q19" s="31"/>
      <c r="R19" s="38">
        <f>R16</f>
        <v>0</v>
      </c>
      <c r="S19" s="38">
        <f>S16</f>
        <v>6277.4500000000007</v>
      </c>
      <c r="T19" s="38">
        <f>T16</f>
        <v>6645.12</v>
      </c>
      <c r="U19" s="38">
        <f>U16</f>
        <v>6019.5700000000006</v>
      </c>
      <c r="V19" s="38">
        <v>0</v>
      </c>
      <c r="W19" s="38">
        <f>W16</f>
        <v>0</v>
      </c>
      <c r="X19" s="39"/>
      <c r="Y19" s="6"/>
    </row>
    <row r="20" spans="1:25" ht="15" thickTop="1">
      <c r="A20" s="39"/>
      <c r="B20" s="31"/>
      <c r="C20" s="31"/>
      <c r="D20" s="31"/>
      <c r="E20" s="31"/>
      <c r="F20" s="31"/>
      <c r="G20" s="35"/>
      <c r="H20" s="31"/>
      <c r="I20" s="31"/>
      <c r="J20" s="31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6"/>
    </row>
    <row r="21" spans="1: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A22" s="6"/>
      <c r="B22" s="4"/>
      <c r="C22" s="5"/>
      <c r="D22" s="5"/>
      <c r="E22" s="5"/>
      <c r="F22" s="5"/>
      <c r="G22" s="5"/>
      <c r="H22" s="5"/>
      <c r="I22" s="5"/>
      <c r="J22" s="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>
      <c r="A23" s="6"/>
      <c r="B23" s="4"/>
      <c r="C23" s="5"/>
      <c r="D23" s="5"/>
      <c r="E23" s="5"/>
      <c r="F23" s="5"/>
      <c r="G23" s="5"/>
      <c r="H23" s="5"/>
      <c r="I23" s="5"/>
      <c r="J23" s="7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>
      <c r="B24" s="2"/>
      <c r="C24" s="1"/>
      <c r="D24" s="1"/>
      <c r="E24" s="1"/>
      <c r="F24" s="1"/>
      <c r="G24" s="1"/>
      <c r="H24" s="1"/>
      <c r="I24" s="1"/>
      <c r="J24" s="1"/>
    </row>
    <row r="28" spans="1:25">
      <c r="B28" s="1"/>
      <c r="C28" s="1"/>
      <c r="D28" s="1"/>
      <c r="E28" s="1"/>
      <c r="F28" s="1"/>
      <c r="G28" s="1"/>
      <c r="H28" s="3" t="s">
        <v>41</v>
      </c>
      <c r="I28" s="1"/>
      <c r="J28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  <pageSetup paperSize="5" scale="90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January 2018</vt:lpstr>
      <vt:lpstr>February2018</vt:lpstr>
      <vt:lpstr>March2018</vt:lpstr>
      <vt:lpstr>April2018</vt:lpstr>
      <vt:lpstr>May2018</vt:lpstr>
      <vt:lpstr>June 2018</vt:lpstr>
      <vt:lpstr>July2018</vt:lpstr>
      <vt:lpstr>Aug2018</vt:lpstr>
      <vt:lpstr>Sept2018</vt:lpstr>
      <vt:lpstr>Oct2018</vt:lpstr>
      <vt:lpstr>Nov</vt:lpstr>
      <vt:lpstr>Dec2018</vt:lpstr>
      <vt:lpstr>'Aug2018'!Print_Area</vt:lpstr>
      <vt:lpstr>'Dec2018'!Print_Area</vt:lpstr>
      <vt:lpstr>'June 2018'!Print_Area</vt:lpstr>
      <vt:lpstr>Nov!Print_Area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home Pc</cp:lastModifiedBy>
  <cp:lastPrinted>2018-12-27T12:09:10Z</cp:lastPrinted>
  <dcterms:created xsi:type="dcterms:W3CDTF">2017-02-01T07:47:19Z</dcterms:created>
  <dcterms:modified xsi:type="dcterms:W3CDTF">2019-01-27T01:55:03Z</dcterms:modified>
</cp:coreProperties>
</file>