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December" sheetId="14" r:id="rId2"/>
  </sheets>
  <calcPr calcId="124519"/>
</workbook>
</file>

<file path=xl/calcChain.xml><?xml version="1.0" encoding="utf-8"?>
<calcChain xmlns="http://schemas.openxmlformats.org/spreadsheetml/2006/main">
  <c r="I68" i="13"/>
  <c r="G61"/>
  <c r="F61"/>
  <c r="J60"/>
  <c r="I60"/>
  <c r="K60" s="1"/>
  <c r="H60"/>
  <c r="J59"/>
  <c r="I59"/>
  <c r="K59" s="1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H31"/>
  <c r="J30"/>
  <c r="I30"/>
  <c r="K30" s="1"/>
  <c r="H30"/>
  <c r="J29"/>
  <c r="I29"/>
  <c r="H29"/>
  <c r="J28"/>
  <c r="I28"/>
  <c r="K28" s="1"/>
  <c r="H28"/>
  <c r="J27"/>
  <c r="I27"/>
  <c r="H27"/>
  <c r="J26"/>
  <c r="I26"/>
  <c r="K26" s="1"/>
  <c r="H26"/>
  <c r="J25"/>
  <c r="I25"/>
  <c r="H25"/>
  <c r="J24"/>
  <c r="I24"/>
  <c r="K24" s="1"/>
  <c r="H24"/>
  <c r="J23"/>
  <c r="I23"/>
  <c r="H23"/>
  <c r="J22"/>
  <c r="I22"/>
  <c r="K22" s="1"/>
  <c r="H22"/>
  <c r="J21"/>
  <c r="I21"/>
  <c r="H21"/>
  <c r="J20"/>
  <c r="I20"/>
  <c r="K20" s="1"/>
  <c r="H20"/>
  <c r="J19"/>
  <c r="I19"/>
  <c r="H19"/>
  <c r="J18"/>
  <c r="I18"/>
  <c r="K18" s="1"/>
  <c r="H18"/>
  <c r="J17"/>
  <c r="I17"/>
  <c r="H17"/>
  <c r="J16"/>
  <c r="I16"/>
  <c r="K16" s="1"/>
  <c r="H16"/>
  <c r="J15"/>
  <c r="I15"/>
  <c r="H15"/>
  <c r="J14"/>
  <c r="I14"/>
  <c r="K14" s="1"/>
  <c r="H14"/>
  <c r="J13"/>
  <c r="I13"/>
  <c r="H13"/>
  <c r="J12"/>
  <c r="I12"/>
  <c r="K12" s="1"/>
  <c r="H12"/>
  <c r="J11"/>
  <c r="I11"/>
  <c r="H11"/>
  <c r="J10"/>
  <c r="I10"/>
  <c r="K10" s="1"/>
  <c r="H10"/>
  <c r="J9"/>
  <c r="I9"/>
  <c r="H9"/>
  <c r="J8"/>
  <c r="I8"/>
  <c r="K8" s="1"/>
  <c r="H8"/>
  <c r="J7"/>
  <c r="I7"/>
  <c r="H7"/>
  <c r="J6"/>
  <c r="I6"/>
  <c r="I61" s="1"/>
  <c r="H6"/>
  <c r="H61" l="1"/>
  <c r="J61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6"/>
  <c r="K61" s="1"/>
  <c r="J52" i="14"/>
  <c r="I52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I58"/>
  <c r="J58"/>
  <c r="H58"/>
  <c r="J59"/>
  <c r="I59"/>
  <c r="H59"/>
  <c r="K47" l="1"/>
  <c r="K58"/>
  <c r="K52"/>
  <c r="K51"/>
  <c r="K49"/>
  <c r="K59"/>
  <c r="J57"/>
  <c r="I57"/>
  <c r="H57"/>
  <c r="J56"/>
  <c r="I56"/>
  <c r="H56"/>
  <c r="J55"/>
  <c r="I55"/>
  <c r="H55"/>
  <c r="J54"/>
  <c r="I54"/>
  <c r="H54"/>
  <c r="J53"/>
  <c r="I53"/>
  <c r="H53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I25"/>
  <c r="H22"/>
  <c r="I68"/>
  <c r="G61"/>
  <c r="J60"/>
  <c r="I60"/>
  <c r="H60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F61"/>
  <c r="H29"/>
  <c r="J28"/>
  <c r="I28"/>
  <c r="H28"/>
  <c r="J27"/>
  <c r="I27"/>
  <c r="H27"/>
  <c r="J26"/>
  <c r="I26"/>
  <c r="H26"/>
  <c r="J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54" l="1"/>
  <c r="K56"/>
  <c r="K53"/>
  <c r="K55"/>
  <c r="K57"/>
  <c r="K25"/>
  <c r="K43"/>
  <c r="K42"/>
  <c r="K44"/>
  <c r="K46"/>
  <c r="K45"/>
  <c r="K41"/>
  <c r="K40"/>
  <c r="K39"/>
  <c r="K12"/>
  <c r="K14"/>
  <c r="K16"/>
  <c r="K20"/>
  <c r="K24"/>
  <c r="K27"/>
  <c r="K31"/>
  <c r="K35"/>
  <c r="K36"/>
  <c r="K37"/>
  <c r="K60"/>
  <c r="K32"/>
  <c r="K38"/>
  <c r="K34"/>
  <c r="K18"/>
  <c r="K10"/>
  <c r="K8"/>
  <c r="I61"/>
  <c r="K7"/>
  <c r="K9"/>
  <c r="K11"/>
  <c r="K13"/>
  <c r="K15"/>
  <c r="K17"/>
  <c r="K19"/>
  <c r="K21"/>
  <c r="K22"/>
  <c r="K23"/>
  <c r="K26"/>
  <c r="K28"/>
  <c r="K6"/>
  <c r="K29"/>
  <c r="H61"/>
  <c r="J61"/>
  <c r="K33"/>
  <c r="K30"/>
  <c r="K61" l="1"/>
</calcChain>
</file>

<file path=xl/sharedStrings.xml><?xml version="1.0" encoding="utf-8"?>
<sst xmlns="http://schemas.openxmlformats.org/spreadsheetml/2006/main" count="354" uniqueCount="61">
  <si>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</si>
  <si>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</si>
  <si>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</si>
  <si>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</si>
  <si>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</si>
  <si>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</si>
  <si>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</si>
  <si>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</si>
  <si>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</si>
  <si>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</si>
  <si>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</si>
  <si>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</si>
  <si>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</si>
  <si>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</si>
  <si>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</si>
  <si>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</si>
  <si>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</si>
  <si>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</si>
  <si>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</si>
  <si>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</si>
  <si>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</si>
  <si>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</si>
  <si>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</si>
  <si>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</si>
  <si>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</si>
  <si>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</si>
  <si>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</si>
  <si>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</si>
  <si>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</si>
  <si>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</si>
  <si>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</si>
  <si>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</si>
  <si>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</si>
  <si>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</si>
  <si>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</si>
  <si>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</si>
  <si>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</si>
  <si>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</si>
  <si>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</si>
  <si>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</si>
  <si>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</si>
  <si>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</si>
  <si>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</si>
  <si>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</si>
  <si>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</si>
  <si>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</si>
  <si>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KELGENE INTERNATIONAL INC</t>
  </si>
  <si>
    <t>211-612-468-000</t>
  </si>
  <si>
    <t>OROZCO ST ZONE 030 BRGY QUIAPO MANILA</t>
  </si>
  <si>
    <t>FOODZONE INC.</t>
  </si>
  <si>
    <t>004-846-011-000</t>
  </si>
  <si>
    <t>OLD ZUNIGA MANDALUYONG CITY</t>
  </si>
  <si>
    <t>ALTERNATIVES FOOD CORP.</t>
  </si>
  <si>
    <t>242-519-126-000</t>
  </si>
  <si>
    <t>PINAGBARILAN BALIWAG BULACAN</t>
  </si>
  <si>
    <t>BESTCHOICE PACKAGING INC</t>
  </si>
  <si>
    <t>006-747-046-000</t>
  </si>
  <si>
    <t>BAGONG BARRIO CALOOCAN CITY</t>
  </si>
  <si>
    <t>HARRYS LIQUOR MART</t>
  </si>
  <si>
    <t>101-703-221-000</t>
  </si>
  <si>
    <t>SEN GIL PUYAT AVE PASAY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</si>
</sst>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43" fontId="5" fillId="5" borderId="1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6"/>
  <sheetViews>
    <sheetView tabSelected="1" topLeftCell="A43" workbookViewId="0">
      <selection activeCell="E13" sqref="E13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43438</v>
      </c>
      <c r="B6" s="38">
        <v>62355</v>
      </c>
      <c r="C6" s="35" t="s">
        <v>52</v>
      </c>
      <c r="D6" s="36" t="s">
        <v>53</v>
      </c>
      <c r="E6" s="35" t="s">
        <v>54</v>
      </c>
      <c r="F6" s="41">
        <v>16142.5</v>
      </c>
      <c r="G6" s="41"/>
      <c r="H6" s="30">
        <f>+F6/1.12*0.12</f>
        <v>1729.5535714285713</v>
      </c>
      <c r="I6" s="30">
        <f>+F6/1.12*0.01</f>
        <v>144.12946428571428</v>
      </c>
      <c r="J6" s="30">
        <f>+G6*0.01</f>
        <v>0</v>
      </c>
      <c r="K6" s="15">
        <f>+F6+G6-I6-J6</f>
        <v>15998.370535714286</v>
      </c>
    </row>
    <row r="7" spans="1:12" s="2" customFormat="1">
      <c r="A7" s="33">
        <v>43451</v>
      </c>
      <c r="B7" s="38">
        <v>129230</v>
      </c>
      <c r="C7" s="35" t="s">
        <v>55</v>
      </c>
      <c r="D7" s="36" t="s">
        <v>56</v>
      </c>
      <c r="E7" s="35" t="s">
        <v>57</v>
      </c>
      <c r="F7" s="53">
        <v>2600</v>
      </c>
      <c r="G7" s="53"/>
      <c r="H7" s="30">
        <f>+F7/1.12*0.12</f>
        <v>278.5714285714285</v>
      </c>
      <c r="I7" s="30">
        <f>+F7/1.12*0.01</f>
        <v>23.214285714285712</v>
      </c>
      <c r="J7" s="30">
        <f>+G7*0.01</f>
        <v>0</v>
      </c>
      <c r="K7" s="15">
        <f>+F7+G7-I7-J7</f>
        <v>2576.7857142857142</v>
      </c>
    </row>
    <row r="8" spans="1:12">
      <c r="A8" s="33">
        <v>43445</v>
      </c>
      <c r="B8" s="38">
        <v>15628</v>
      </c>
      <c r="C8" s="35" t="s">
        <v>36</v>
      </c>
      <c r="D8" s="36" t="s">
        <v>37</v>
      </c>
      <c r="E8" s="35" t="s">
        <v>38</v>
      </c>
      <c r="F8" s="41"/>
      <c r="G8" s="41">
        <v>744.7</v>
      </c>
      <c r="H8" s="30">
        <f t="shared" ref="H8:H60" si="0">+F8/1.12*0.12</f>
        <v>0</v>
      </c>
      <c r="I8" s="30">
        <f t="shared" ref="I8:I60" si="1">+F8/1.12*0.01</f>
        <v>0</v>
      </c>
      <c r="J8" s="30">
        <f t="shared" ref="J8:J60" si="2">+G8*0.01</f>
        <v>7.447000000000001</v>
      </c>
      <c r="K8" s="15">
        <f t="shared" ref="K8:K60" si="3">+F8+G8-I8-J8</f>
        <v>737.25300000000004</v>
      </c>
    </row>
    <row r="9" spans="1:12" s="20" customFormat="1">
      <c r="A9" s="33">
        <v>43439</v>
      </c>
      <c r="B9" s="36">
        <v>15491</v>
      </c>
      <c r="C9" s="35" t="s">
        <v>36</v>
      </c>
      <c r="D9" s="36" t="s">
        <v>37</v>
      </c>
      <c r="E9" s="35" t="s">
        <v>38</v>
      </c>
      <c r="F9" s="42"/>
      <c r="G9" s="42">
        <v>270</v>
      </c>
      <c r="H9" s="18">
        <f t="shared" si="0"/>
        <v>0</v>
      </c>
      <c r="I9" s="18">
        <f t="shared" si="1"/>
        <v>0</v>
      </c>
      <c r="J9" s="18">
        <f t="shared" si="2"/>
        <v>2.7</v>
      </c>
      <c r="K9" s="14">
        <f t="shared" si="3"/>
        <v>267.3</v>
      </c>
      <c r="L9" s="19"/>
    </row>
    <row r="10" spans="1:12" s="20" customFormat="1">
      <c r="A10" s="33">
        <v>43437</v>
      </c>
      <c r="B10" s="34">
        <v>15432</v>
      </c>
      <c r="C10" s="35" t="s">
        <v>36</v>
      </c>
      <c r="D10" s="36" t="s">
        <v>37</v>
      </c>
      <c r="E10" s="35" t="s">
        <v>38</v>
      </c>
      <c r="F10" s="42"/>
      <c r="G10" s="42">
        <v>2912.1</v>
      </c>
      <c r="H10" s="12">
        <f t="shared" si="0"/>
        <v>0</v>
      </c>
      <c r="I10" s="12">
        <f t="shared" si="1"/>
        <v>0</v>
      </c>
      <c r="J10" s="12">
        <f t="shared" si="2"/>
        <v>29.120999999999999</v>
      </c>
      <c r="K10" s="14">
        <f t="shared" si="3"/>
        <v>2882.9789999999998</v>
      </c>
    </row>
    <row r="11" spans="1:12">
      <c r="A11" s="33">
        <v>43816</v>
      </c>
      <c r="B11" s="39">
        <v>15774</v>
      </c>
      <c r="C11" s="35" t="s">
        <v>36</v>
      </c>
      <c r="D11" s="36" t="s">
        <v>37</v>
      </c>
      <c r="E11" s="35" t="s">
        <v>38</v>
      </c>
      <c r="F11" s="42"/>
      <c r="G11" s="42">
        <v>3173.2</v>
      </c>
      <c r="H11" s="8">
        <f t="shared" si="0"/>
        <v>0</v>
      </c>
      <c r="I11" s="8">
        <f t="shared" si="1"/>
        <v>0</v>
      </c>
      <c r="J11" s="8">
        <f t="shared" si="2"/>
        <v>31.731999999999999</v>
      </c>
      <c r="K11" s="14">
        <f t="shared" si="3"/>
        <v>3141.4679999999998</v>
      </c>
    </row>
    <row r="12" spans="1:12">
      <c r="A12" s="33">
        <v>43819</v>
      </c>
      <c r="B12" s="39">
        <v>15903</v>
      </c>
      <c r="C12" s="35" t="s">
        <v>36</v>
      </c>
      <c r="D12" s="36" t="s">
        <v>37</v>
      </c>
      <c r="E12" s="35" t="s">
        <v>38</v>
      </c>
      <c r="F12" s="42"/>
      <c r="G12" s="42">
        <v>540</v>
      </c>
      <c r="H12" s="12">
        <f t="shared" si="0"/>
        <v>0</v>
      </c>
      <c r="I12" s="12">
        <f t="shared" si="1"/>
        <v>0</v>
      </c>
      <c r="J12" s="12">
        <f t="shared" si="2"/>
        <v>5.4</v>
      </c>
      <c r="K12" s="14">
        <f t="shared" si="3"/>
        <v>534.6</v>
      </c>
    </row>
    <row r="13" spans="1:12">
      <c r="A13" s="33">
        <v>43825</v>
      </c>
      <c r="B13" s="39">
        <v>16140</v>
      </c>
      <c r="C13" s="35" t="s">
        <v>36</v>
      </c>
      <c r="D13" s="36" t="s">
        <v>37</v>
      </c>
      <c r="E13" s="35" t="s">
        <v>38</v>
      </c>
      <c r="F13" s="42"/>
      <c r="G13" s="42">
        <v>2266</v>
      </c>
      <c r="H13" s="12">
        <f t="shared" si="0"/>
        <v>0</v>
      </c>
      <c r="I13" s="12">
        <f t="shared" si="1"/>
        <v>0</v>
      </c>
      <c r="J13" s="12">
        <f t="shared" si="2"/>
        <v>22.66</v>
      </c>
      <c r="K13" s="14">
        <f t="shared" si="3"/>
        <v>2243.34</v>
      </c>
    </row>
    <row r="14" spans="1:12">
      <c r="A14" s="33">
        <v>43446</v>
      </c>
      <c r="B14" s="36">
        <v>70029</v>
      </c>
      <c r="C14" s="35" t="s">
        <v>18</v>
      </c>
      <c r="D14" s="36" t="s">
        <v>19</v>
      </c>
      <c r="E14" s="35" t="s">
        <v>20</v>
      </c>
      <c r="F14" s="42"/>
      <c r="G14" s="42">
        <v>845</v>
      </c>
      <c r="H14" s="12">
        <f t="shared" si="0"/>
        <v>0</v>
      </c>
      <c r="I14" s="12">
        <f t="shared" si="1"/>
        <v>0</v>
      </c>
      <c r="J14" s="12">
        <f t="shared" si="2"/>
        <v>8.4499999999999993</v>
      </c>
      <c r="K14" s="14">
        <f t="shared" si="3"/>
        <v>836.55</v>
      </c>
    </row>
    <row r="15" spans="1:12">
      <c r="A15" s="33">
        <v>43444</v>
      </c>
      <c r="B15" s="36">
        <v>70026</v>
      </c>
      <c r="C15" s="35" t="s">
        <v>18</v>
      </c>
      <c r="D15" s="36" t="s">
        <v>19</v>
      </c>
      <c r="E15" s="35" t="s">
        <v>20</v>
      </c>
      <c r="F15" s="42"/>
      <c r="G15" s="42">
        <v>8610</v>
      </c>
      <c r="H15" s="12">
        <f>+F15/1.12*0.12</f>
        <v>0</v>
      </c>
      <c r="I15" s="12">
        <f>+F15/1.12*0.01</f>
        <v>0</v>
      </c>
      <c r="J15" s="12">
        <f>+G15*0.01</f>
        <v>86.100000000000009</v>
      </c>
      <c r="K15" s="14">
        <f>+F15+G15-I15-J15</f>
        <v>8523.9</v>
      </c>
      <c r="L15" s="1"/>
    </row>
    <row r="16" spans="1:12" s="20" customFormat="1">
      <c r="A16" s="33">
        <v>43444</v>
      </c>
      <c r="B16" s="36">
        <v>70027</v>
      </c>
      <c r="C16" s="35" t="s">
        <v>18</v>
      </c>
      <c r="D16" s="36" t="s">
        <v>19</v>
      </c>
      <c r="E16" s="35" t="s">
        <v>20</v>
      </c>
      <c r="F16" s="42"/>
      <c r="G16" s="42">
        <v>1857.5</v>
      </c>
      <c r="H16" s="12">
        <f t="shared" si="0"/>
        <v>0</v>
      </c>
      <c r="I16" s="12">
        <f t="shared" si="1"/>
        <v>0</v>
      </c>
      <c r="J16" s="12">
        <f t="shared" si="2"/>
        <v>18.574999999999999</v>
      </c>
      <c r="K16" s="14">
        <f t="shared" si="3"/>
        <v>1838.925</v>
      </c>
      <c r="L16" s="19"/>
    </row>
    <row r="17" spans="1:14" s="13" customFormat="1">
      <c r="A17" s="33">
        <v>43437</v>
      </c>
      <c r="B17" s="36">
        <v>70017</v>
      </c>
      <c r="C17" s="35" t="s">
        <v>18</v>
      </c>
      <c r="D17" s="36" t="s">
        <v>19</v>
      </c>
      <c r="E17" s="35" t="s">
        <v>20</v>
      </c>
      <c r="F17" s="42"/>
      <c r="G17" s="42">
        <v>1640</v>
      </c>
      <c r="H17" s="8">
        <f t="shared" si="0"/>
        <v>0</v>
      </c>
      <c r="I17" s="8">
        <f t="shared" si="1"/>
        <v>0</v>
      </c>
      <c r="J17" s="8">
        <f t="shared" si="2"/>
        <v>16.399999999999999</v>
      </c>
      <c r="K17" s="14">
        <f t="shared" si="3"/>
        <v>1623.6</v>
      </c>
      <c r="L17" s="16"/>
    </row>
    <row r="18" spans="1:14" s="13" customFormat="1">
      <c r="A18" s="33">
        <v>43437</v>
      </c>
      <c r="B18" s="36">
        <v>70016</v>
      </c>
      <c r="C18" s="35" t="s">
        <v>18</v>
      </c>
      <c r="D18" s="36" t="s">
        <v>19</v>
      </c>
      <c r="E18" s="35" t="s">
        <v>20</v>
      </c>
      <c r="F18" s="42"/>
      <c r="G18" s="42">
        <v>7570</v>
      </c>
      <c r="H18" s="12">
        <f t="shared" si="0"/>
        <v>0</v>
      </c>
      <c r="I18" s="12">
        <f t="shared" si="1"/>
        <v>0</v>
      </c>
      <c r="J18" s="12">
        <f t="shared" si="2"/>
        <v>75.7</v>
      </c>
      <c r="K18" s="14">
        <f t="shared" si="3"/>
        <v>7494.3</v>
      </c>
      <c r="L18" s="16"/>
    </row>
    <row r="19" spans="1:14" s="13" customFormat="1">
      <c r="A19" s="33">
        <v>43451</v>
      </c>
      <c r="B19" s="36">
        <v>70035</v>
      </c>
      <c r="C19" s="35" t="s">
        <v>18</v>
      </c>
      <c r="D19" s="36" t="s">
        <v>19</v>
      </c>
      <c r="E19" s="35" t="s">
        <v>20</v>
      </c>
      <c r="F19" s="42"/>
      <c r="G19" s="42">
        <v>1075</v>
      </c>
      <c r="H19" s="12">
        <f t="shared" si="0"/>
        <v>0</v>
      </c>
      <c r="I19" s="12">
        <f t="shared" si="1"/>
        <v>0</v>
      </c>
      <c r="J19" s="12">
        <f t="shared" si="2"/>
        <v>10.75</v>
      </c>
      <c r="K19" s="14">
        <f t="shared" si="3"/>
        <v>1064.25</v>
      </c>
      <c r="L19" s="16"/>
    </row>
    <row r="20" spans="1:14" s="13" customFormat="1">
      <c r="A20" s="33">
        <v>43451</v>
      </c>
      <c r="B20" s="36">
        <v>70034</v>
      </c>
      <c r="C20" s="35" t="s">
        <v>18</v>
      </c>
      <c r="D20" s="36" t="s">
        <v>19</v>
      </c>
      <c r="E20" s="35" t="s">
        <v>20</v>
      </c>
      <c r="F20" s="42"/>
      <c r="G20" s="42">
        <v>6060</v>
      </c>
      <c r="H20" s="12">
        <f t="shared" si="0"/>
        <v>0</v>
      </c>
      <c r="I20" s="12">
        <f t="shared" si="1"/>
        <v>0</v>
      </c>
      <c r="J20" s="12">
        <f t="shared" si="2"/>
        <v>60.6</v>
      </c>
      <c r="K20" s="14">
        <f t="shared" si="3"/>
        <v>5999.4</v>
      </c>
      <c r="L20" s="16"/>
    </row>
    <row r="21" spans="1:14">
      <c r="A21" s="33">
        <v>43827</v>
      </c>
      <c r="B21" s="39">
        <v>70049</v>
      </c>
      <c r="C21" s="35" t="s">
        <v>18</v>
      </c>
      <c r="D21" s="36" t="s">
        <v>19</v>
      </c>
      <c r="E21" s="35" t="s">
        <v>20</v>
      </c>
      <c r="F21" s="42"/>
      <c r="G21" s="42">
        <v>1660</v>
      </c>
      <c r="H21" s="12">
        <f t="shared" si="0"/>
        <v>0</v>
      </c>
      <c r="I21" s="12">
        <f t="shared" si="1"/>
        <v>0</v>
      </c>
      <c r="J21" s="12">
        <f t="shared" si="2"/>
        <v>16.600000000000001</v>
      </c>
      <c r="K21" s="14">
        <f t="shared" si="3"/>
        <v>1643.4</v>
      </c>
      <c r="L21" s="1"/>
    </row>
    <row r="22" spans="1:14">
      <c r="A22" s="33">
        <v>43825</v>
      </c>
      <c r="B22" s="39">
        <v>70046</v>
      </c>
      <c r="C22" s="35" t="s">
        <v>18</v>
      </c>
      <c r="D22" s="36" t="s">
        <v>19</v>
      </c>
      <c r="E22" s="35" t="s">
        <v>20</v>
      </c>
      <c r="F22" s="42"/>
      <c r="G22" s="42">
        <v>550</v>
      </c>
      <c r="H22" s="12">
        <f>+F22/1.12*0.12</f>
        <v>0</v>
      </c>
      <c r="I22" s="12">
        <f t="shared" si="1"/>
        <v>0</v>
      </c>
      <c r="J22" s="12">
        <f t="shared" si="2"/>
        <v>5.5</v>
      </c>
      <c r="K22" s="14">
        <f t="shared" si="3"/>
        <v>544.5</v>
      </c>
      <c r="L22" s="1"/>
    </row>
    <row r="23" spans="1:14" s="13" customFormat="1">
      <c r="A23" s="33">
        <v>43820</v>
      </c>
      <c r="B23" s="40">
        <v>70042</v>
      </c>
      <c r="C23" s="35" t="s">
        <v>18</v>
      </c>
      <c r="D23" s="36" t="s">
        <v>19</v>
      </c>
      <c r="E23" s="35" t="s">
        <v>20</v>
      </c>
      <c r="F23" s="42"/>
      <c r="G23" s="42">
        <v>3960</v>
      </c>
      <c r="H23" s="12">
        <f t="shared" si="0"/>
        <v>0</v>
      </c>
      <c r="I23" s="12">
        <f t="shared" si="1"/>
        <v>0</v>
      </c>
      <c r="J23" s="12">
        <f>+G23*0.01</f>
        <v>39.6</v>
      </c>
      <c r="K23" s="14">
        <f>+F23+G23-I23-J23</f>
        <v>3920.4</v>
      </c>
      <c r="L23" s="16"/>
    </row>
    <row r="24" spans="1:14" s="13" customFormat="1">
      <c r="A24" s="33">
        <v>43447</v>
      </c>
      <c r="B24" s="38">
        <v>216204</v>
      </c>
      <c r="C24" s="35" t="s">
        <v>49</v>
      </c>
      <c r="D24" s="36" t="s">
        <v>50</v>
      </c>
      <c r="E24" s="35" t="s">
        <v>51</v>
      </c>
      <c r="F24" s="42">
        <v>13298.51</v>
      </c>
      <c r="G24" s="42"/>
      <c r="H24" s="12">
        <f>+F24/1.12*0.12</f>
        <v>1424.8403571428569</v>
      </c>
      <c r="I24" s="12">
        <f>+F24/1.12*0.01</f>
        <v>118.73669642857142</v>
      </c>
      <c r="J24" s="12">
        <f t="shared" si="2"/>
        <v>0</v>
      </c>
      <c r="K24" s="14">
        <f>+F24+G24-I24-J24</f>
        <v>13179.773303571428</v>
      </c>
      <c r="L24" s="16"/>
    </row>
    <row r="25" spans="1:14" s="50" customFormat="1">
      <c r="A25" s="33">
        <v>43441</v>
      </c>
      <c r="B25" s="38">
        <v>235020</v>
      </c>
      <c r="C25" s="35" t="s">
        <v>24</v>
      </c>
      <c r="D25" s="36" t="s">
        <v>25</v>
      </c>
      <c r="E25" s="35" t="s">
        <v>26</v>
      </c>
      <c r="F25" s="42">
        <v>2718.07</v>
      </c>
      <c r="G25" s="42"/>
      <c r="H25" s="48">
        <f t="shared" si="0"/>
        <v>291.22178571428572</v>
      </c>
      <c r="I25" s="48">
        <f t="shared" si="1"/>
        <v>24.268482142857142</v>
      </c>
      <c r="J25" s="48">
        <f t="shared" si="2"/>
        <v>0</v>
      </c>
      <c r="K25" s="51">
        <f t="shared" si="3"/>
        <v>2693.8015178571432</v>
      </c>
      <c r="L25" s="49"/>
    </row>
    <row r="26" spans="1:14">
      <c r="A26" s="33">
        <v>43451</v>
      </c>
      <c r="B26" s="47">
        <v>235290</v>
      </c>
      <c r="C26" s="35" t="s">
        <v>24</v>
      </c>
      <c r="D26" s="36" t="s">
        <v>25</v>
      </c>
      <c r="E26" s="35" t="s">
        <v>26</v>
      </c>
      <c r="F26" s="42">
        <v>2527.58</v>
      </c>
      <c r="G26" s="42"/>
      <c r="H26" s="18">
        <f t="shared" si="0"/>
        <v>270.81214285714282</v>
      </c>
      <c r="I26" s="18">
        <f t="shared" si="1"/>
        <v>22.567678571428569</v>
      </c>
      <c r="J26" s="18">
        <f t="shared" si="2"/>
        <v>0</v>
      </c>
      <c r="K26" s="14">
        <f t="shared" si="3"/>
        <v>2505.0123214285713</v>
      </c>
      <c r="L26" s="16"/>
      <c r="M26" s="13"/>
      <c r="N26" s="13"/>
    </row>
    <row r="27" spans="1:14">
      <c r="A27" s="33">
        <v>43449</v>
      </c>
      <c r="B27" s="38">
        <v>111307</v>
      </c>
      <c r="C27" s="35" t="s">
        <v>58</v>
      </c>
      <c r="D27" s="36" t="s">
        <v>59</v>
      </c>
      <c r="E27" s="35" t="s">
        <v>60</v>
      </c>
      <c r="F27" s="42">
        <v>2655</v>
      </c>
      <c r="G27" s="42"/>
      <c r="H27" s="12">
        <f t="shared" si="0"/>
        <v>284.46428571428572</v>
      </c>
      <c r="I27" s="12">
        <f t="shared" si="1"/>
        <v>23.705357142857142</v>
      </c>
      <c r="J27" s="12">
        <f t="shared" si="2"/>
        <v>0</v>
      </c>
      <c r="K27" s="14">
        <f t="shared" si="3"/>
        <v>2631.2946428571427</v>
      </c>
      <c r="L27" s="16"/>
      <c r="M27" s="13"/>
      <c r="N27" s="13"/>
    </row>
    <row r="28" spans="1:14">
      <c r="A28" s="33">
        <v>43447</v>
      </c>
      <c r="B28" s="38">
        <v>146708</v>
      </c>
      <c r="C28" s="35" t="s">
        <v>21</v>
      </c>
      <c r="D28" s="36" t="s">
        <v>22</v>
      </c>
      <c r="E28" s="35" t="s">
        <v>23</v>
      </c>
      <c r="F28" s="42"/>
      <c r="G28" s="42">
        <v>1950</v>
      </c>
      <c r="H28" s="8">
        <f t="shared" si="0"/>
        <v>0</v>
      </c>
      <c r="I28" s="8">
        <f t="shared" si="1"/>
        <v>0</v>
      </c>
      <c r="J28" s="8">
        <f t="shared" si="2"/>
        <v>19.5</v>
      </c>
      <c r="K28" s="14">
        <f t="shared" si="3"/>
        <v>1930.5</v>
      </c>
    </row>
    <row r="29" spans="1:14">
      <c r="A29" s="33">
        <v>43445</v>
      </c>
      <c r="B29" s="40">
        <v>131535</v>
      </c>
      <c r="C29" s="35" t="s">
        <v>21</v>
      </c>
      <c r="D29" s="36" t="s">
        <v>22</v>
      </c>
      <c r="E29" s="35" t="s">
        <v>23</v>
      </c>
      <c r="F29" s="42"/>
      <c r="G29" s="42">
        <v>3200</v>
      </c>
      <c r="H29" s="12">
        <f t="shared" si="0"/>
        <v>0</v>
      </c>
      <c r="I29" s="12">
        <f t="shared" si="1"/>
        <v>0</v>
      </c>
      <c r="J29" s="12">
        <f t="shared" si="2"/>
        <v>32</v>
      </c>
      <c r="K29" s="14">
        <f t="shared" si="3"/>
        <v>3168</v>
      </c>
    </row>
    <row r="30" spans="1:14">
      <c r="A30" s="33">
        <v>43444</v>
      </c>
      <c r="B30" s="40">
        <v>15598</v>
      </c>
      <c r="C30" s="35" t="s">
        <v>21</v>
      </c>
      <c r="D30" s="36" t="s">
        <v>22</v>
      </c>
      <c r="E30" s="35" t="s">
        <v>23</v>
      </c>
      <c r="F30" s="42"/>
      <c r="G30" s="42">
        <v>2685.55</v>
      </c>
      <c r="H30" s="12">
        <f t="shared" si="0"/>
        <v>0</v>
      </c>
      <c r="I30" s="12">
        <f t="shared" si="1"/>
        <v>0</v>
      </c>
      <c r="J30" s="12">
        <f t="shared" si="2"/>
        <v>26.855500000000003</v>
      </c>
      <c r="K30" s="14">
        <f t="shared" si="3"/>
        <v>2658.6945000000001</v>
      </c>
    </row>
    <row r="31" spans="1:14">
      <c r="A31" s="33">
        <v>43444</v>
      </c>
      <c r="B31" s="38">
        <v>148199</v>
      </c>
      <c r="C31" s="35" t="s">
        <v>21</v>
      </c>
      <c r="D31" s="36" t="s">
        <v>22</v>
      </c>
      <c r="E31" s="35" t="s">
        <v>23</v>
      </c>
      <c r="F31" s="42"/>
      <c r="G31" s="42">
        <v>600</v>
      </c>
      <c r="H31" s="12">
        <f t="shared" si="0"/>
        <v>0</v>
      </c>
      <c r="I31" s="12">
        <f t="shared" si="1"/>
        <v>0</v>
      </c>
      <c r="J31" s="12">
        <f t="shared" si="2"/>
        <v>6</v>
      </c>
      <c r="K31" s="14">
        <f t="shared" si="3"/>
        <v>594</v>
      </c>
    </row>
    <row r="32" spans="1:14">
      <c r="A32" s="33">
        <v>43441</v>
      </c>
      <c r="B32" s="38">
        <v>148865</v>
      </c>
      <c r="C32" s="35" t="s">
        <v>21</v>
      </c>
      <c r="D32" s="36" t="s">
        <v>22</v>
      </c>
      <c r="E32" s="35" t="s">
        <v>23</v>
      </c>
      <c r="F32" s="42"/>
      <c r="G32" s="42">
        <v>2100</v>
      </c>
      <c r="H32" s="8">
        <f t="shared" si="0"/>
        <v>0</v>
      </c>
      <c r="I32" s="8">
        <f t="shared" si="1"/>
        <v>0</v>
      </c>
      <c r="J32" s="8">
        <f t="shared" si="2"/>
        <v>21</v>
      </c>
      <c r="K32" s="14">
        <f t="shared" si="3"/>
        <v>2079</v>
      </c>
    </row>
    <row r="33" spans="1:12">
      <c r="A33" s="33">
        <v>43439</v>
      </c>
      <c r="B33" s="38">
        <v>148797</v>
      </c>
      <c r="C33" s="35" t="s">
        <v>21</v>
      </c>
      <c r="D33" s="36" t="s">
        <v>22</v>
      </c>
      <c r="E33" s="35" t="s">
        <v>23</v>
      </c>
      <c r="F33" s="42"/>
      <c r="G33" s="42">
        <v>600</v>
      </c>
      <c r="H33" s="12">
        <f t="shared" si="0"/>
        <v>0</v>
      </c>
      <c r="I33" s="12">
        <f t="shared" si="1"/>
        <v>0</v>
      </c>
      <c r="J33" s="12">
        <f t="shared" si="2"/>
        <v>6</v>
      </c>
      <c r="K33" s="14">
        <f t="shared" si="3"/>
        <v>594</v>
      </c>
    </row>
    <row r="34" spans="1:12">
      <c r="A34" s="33">
        <v>43437</v>
      </c>
      <c r="B34" s="38">
        <v>148550</v>
      </c>
      <c r="C34" s="35" t="s">
        <v>21</v>
      </c>
      <c r="D34" s="36" t="s">
        <v>22</v>
      </c>
      <c r="E34" s="35" t="s">
        <v>23</v>
      </c>
      <c r="F34" s="44"/>
      <c r="G34" s="42">
        <v>2950</v>
      </c>
      <c r="H34" s="12">
        <f t="shared" si="0"/>
        <v>0</v>
      </c>
      <c r="I34" s="12">
        <f t="shared" si="1"/>
        <v>0</v>
      </c>
      <c r="J34" s="12">
        <f t="shared" si="2"/>
        <v>29.5</v>
      </c>
      <c r="K34" s="14">
        <f t="shared" si="3"/>
        <v>2920.5</v>
      </c>
    </row>
    <row r="35" spans="1:12">
      <c r="A35" s="33">
        <v>43449</v>
      </c>
      <c r="B35" s="38">
        <v>146553</v>
      </c>
      <c r="C35" s="35" t="s">
        <v>21</v>
      </c>
      <c r="D35" s="36" t="s">
        <v>22</v>
      </c>
      <c r="E35" s="35" t="s">
        <v>23</v>
      </c>
      <c r="F35" s="42"/>
      <c r="G35" s="42">
        <v>3300</v>
      </c>
      <c r="H35" s="12">
        <f t="shared" si="0"/>
        <v>0</v>
      </c>
      <c r="I35" s="12">
        <f t="shared" si="1"/>
        <v>0</v>
      </c>
      <c r="J35" s="12">
        <f t="shared" si="2"/>
        <v>33</v>
      </c>
      <c r="K35" s="14">
        <f t="shared" si="3"/>
        <v>3267</v>
      </c>
      <c r="L35" s="1"/>
    </row>
    <row r="36" spans="1:12">
      <c r="A36" s="33">
        <v>43818</v>
      </c>
      <c r="B36" s="40">
        <v>146956</v>
      </c>
      <c r="C36" s="35" t="s">
        <v>21</v>
      </c>
      <c r="D36" s="36" t="s">
        <v>22</v>
      </c>
      <c r="E36" s="35" t="s">
        <v>23</v>
      </c>
      <c r="F36" s="42"/>
      <c r="G36" s="42">
        <v>2800</v>
      </c>
      <c r="H36" s="12">
        <f t="shared" si="0"/>
        <v>0</v>
      </c>
      <c r="I36" s="12">
        <f t="shared" si="1"/>
        <v>0</v>
      </c>
      <c r="J36" s="12">
        <f t="shared" si="2"/>
        <v>28</v>
      </c>
      <c r="K36" s="14">
        <f t="shared" si="3"/>
        <v>2772</v>
      </c>
    </row>
    <row r="37" spans="1:12">
      <c r="A37" s="33">
        <v>43827</v>
      </c>
      <c r="B37" s="40">
        <v>147719</v>
      </c>
      <c r="C37" s="35" t="s">
        <v>21</v>
      </c>
      <c r="D37" s="36" t="s">
        <v>22</v>
      </c>
      <c r="E37" s="35" t="s">
        <v>23</v>
      </c>
      <c r="F37" s="42"/>
      <c r="G37" s="42">
        <v>1900</v>
      </c>
      <c r="H37" s="12">
        <f t="shared" si="0"/>
        <v>0</v>
      </c>
      <c r="I37" s="12">
        <f t="shared" si="1"/>
        <v>0</v>
      </c>
      <c r="J37" s="12">
        <f t="shared" si="2"/>
        <v>19</v>
      </c>
      <c r="K37" s="14">
        <f t="shared" si="3"/>
        <v>1881</v>
      </c>
    </row>
    <row r="38" spans="1:12">
      <c r="A38" s="33">
        <v>43825</v>
      </c>
      <c r="B38" s="40">
        <v>147551</v>
      </c>
      <c r="C38" s="35" t="s">
        <v>21</v>
      </c>
      <c r="D38" s="36" t="s">
        <v>22</v>
      </c>
      <c r="E38" s="35" t="s">
        <v>23</v>
      </c>
      <c r="F38" s="42"/>
      <c r="G38" s="42">
        <v>1050</v>
      </c>
      <c r="H38" s="12">
        <f t="shared" si="0"/>
        <v>0</v>
      </c>
      <c r="I38" s="12">
        <f t="shared" si="1"/>
        <v>0</v>
      </c>
      <c r="J38" s="12">
        <f t="shared" si="2"/>
        <v>10.5</v>
      </c>
      <c r="K38" s="14">
        <f t="shared" si="3"/>
        <v>1039.5</v>
      </c>
    </row>
    <row r="39" spans="1:12">
      <c r="A39" s="33">
        <v>43816</v>
      </c>
      <c r="B39" s="40">
        <v>37706</v>
      </c>
      <c r="C39" s="35" t="s">
        <v>46</v>
      </c>
      <c r="D39" s="36" t="s">
        <v>47</v>
      </c>
      <c r="E39" s="35" t="s">
        <v>48</v>
      </c>
      <c r="F39" s="42">
        <v>9210</v>
      </c>
      <c r="G39" s="42"/>
      <c r="H39" s="12">
        <f t="shared" si="0"/>
        <v>986.78571428571411</v>
      </c>
      <c r="I39" s="12">
        <f t="shared" si="1"/>
        <v>82.232142857142847</v>
      </c>
      <c r="J39" s="12">
        <f t="shared" si="2"/>
        <v>0</v>
      </c>
      <c r="K39" s="14">
        <f t="shared" si="3"/>
        <v>9127.7678571428569</v>
      </c>
    </row>
    <row r="40" spans="1:12">
      <c r="A40" s="33">
        <v>43447</v>
      </c>
      <c r="B40" s="38">
        <v>5985</v>
      </c>
      <c r="C40" s="35" t="s">
        <v>42</v>
      </c>
      <c r="D40" s="36" t="s">
        <v>43</v>
      </c>
      <c r="E40" s="35" t="s">
        <v>44</v>
      </c>
      <c r="F40" s="42">
        <v>5200</v>
      </c>
      <c r="G40" s="42"/>
      <c r="H40" s="12">
        <f t="shared" si="0"/>
        <v>557.142857142857</v>
      </c>
      <c r="I40" s="12">
        <f t="shared" si="1"/>
        <v>46.428571428571423</v>
      </c>
      <c r="J40" s="12">
        <f t="shared" si="2"/>
        <v>0</v>
      </c>
      <c r="K40" s="14">
        <f t="shared" si="3"/>
        <v>5153.5714285714284</v>
      </c>
    </row>
    <row r="41" spans="1:12">
      <c r="A41" s="33">
        <v>43437</v>
      </c>
      <c r="B41" s="38">
        <v>16854</v>
      </c>
      <c r="C41" s="35" t="s">
        <v>30</v>
      </c>
      <c r="D41" s="36" t="s">
        <v>31</v>
      </c>
      <c r="E41" s="35" t="s">
        <v>32</v>
      </c>
      <c r="F41" s="42">
        <v>2540</v>
      </c>
      <c r="G41" s="42"/>
      <c r="H41" s="12">
        <f t="shared" si="0"/>
        <v>272.14285714285711</v>
      </c>
      <c r="I41" s="12">
        <f t="shared" si="1"/>
        <v>22.678571428571427</v>
      </c>
      <c r="J41" s="12">
        <f t="shared" si="2"/>
        <v>0</v>
      </c>
      <c r="K41" s="14">
        <f t="shared" si="3"/>
        <v>2517.3214285714284</v>
      </c>
    </row>
    <row r="42" spans="1:12">
      <c r="A42" s="33">
        <v>43817</v>
      </c>
      <c r="B42" s="40">
        <v>17592</v>
      </c>
      <c r="C42" s="35" t="s">
        <v>30</v>
      </c>
      <c r="D42" s="36" t="s">
        <v>31</v>
      </c>
      <c r="E42" s="35" t="s">
        <v>32</v>
      </c>
      <c r="F42" s="42">
        <v>2540</v>
      </c>
      <c r="G42" s="42"/>
      <c r="H42" s="12">
        <f t="shared" si="0"/>
        <v>272.14285714285711</v>
      </c>
      <c r="I42" s="12">
        <f t="shared" si="1"/>
        <v>22.678571428571427</v>
      </c>
      <c r="J42" s="12">
        <f t="shared" si="2"/>
        <v>0</v>
      </c>
      <c r="K42" s="14">
        <f t="shared" si="3"/>
        <v>2517.3214285714284</v>
      </c>
    </row>
    <row r="43" spans="1:12">
      <c r="A43" s="33">
        <v>43438</v>
      </c>
      <c r="B43" s="38">
        <v>30878</v>
      </c>
      <c r="C43" s="35" t="s">
        <v>33</v>
      </c>
      <c r="D43" s="36" t="s">
        <v>34</v>
      </c>
      <c r="E43" s="35" t="s">
        <v>35</v>
      </c>
      <c r="F43" s="42">
        <v>7036.75</v>
      </c>
      <c r="G43" s="42"/>
      <c r="H43" s="12">
        <f t="shared" si="0"/>
        <v>753.93749999999989</v>
      </c>
      <c r="I43" s="12">
        <f t="shared" si="1"/>
        <v>62.828124999999993</v>
      </c>
      <c r="J43" s="12">
        <f t="shared" si="2"/>
        <v>0</v>
      </c>
      <c r="K43" s="14">
        <f t="shared" si="3"/>
        <v>6973.921875</v>
      </c>
    </row>
    <row r="44" spans="1:12">
      <c r="A44" s="33">
        <v>43448</v>
      </c>
      <c r="B44" s="38">
        <v>30948</v>
      </c>
      <c r="C44" s="35" t="s">
        <v>33</v>
      </c>
      <c r="D44" s="36" t="s">
        <v>34</v>
      </c>
      <c r="E44" s="35" t="s">
        <v>35</v>
      </c>
      <c r="F44" s="42">
        <v>2391</v>
      </c>
      <c r="G44" s="42"/>
      <c r="H44" s="12">
        <f t="shared" si="0"/>
        <v>256.17857142857139</v>
      </c>
      <c r="I44" s="12">
        <f t="shared" si="1"/>
        <v>21.348214285714285</v>
      </c>
      <c r="J44" s="12">
        <f t="shared" si="2"/>
        <v>0</v>
      </c>
      <c r="K44" s="14">
        <f t="shared" si="3"/>
        <v>2369.6517857142858</v>
      </c>
    </row>
    <row r="45" spans="1:12">
      <c r="A45" s="33">
        <v>43818</v>
      </c>
      <c r="B45" s="40">
        <v>30976</v>
      </c>
      <c r="C45" s="35" t="s">
        <v>33</v>
      </c>
      <c r="D45" s="36" t="s">
        <v>34</v>
      </c>
      <c r="E45" s="35" t="s">
        <v>35</v>
      </c>
      <c r="F45" s="42">
        <v>3647.5</v>
      </c>
      <c r="G45" s="42"/>
      <c r="H45" s="12">
        <f t="shared" si="0"/>
        <v>390.80357142857139</v>
      </c>
      <c r="I45" s="12">
        <f t="shared" si="1"/>
        <v>32.566964285714285</v>
      </c>
      <c r="J45" s="12">
        <f t="shared" si="2"/>
        <v>0</v>
      </c>
      <c r="K45" s="14">
        <f t="shared" si="3"/>
        <v>3614.9330357142858</v>
      </c>
    </row>
    <row r="46" spans="1:12">
      <c r="A46" s="33">
        <v>43439</v>
      </c>
      <c r="B46" s="38">
        <v>1258104</v>
      </c>
      <c r="C46" s="35" t="s">
        <v>39</v>
      </c>
      <c r="D46" s="36" t="s">
        <v>40</v>
      </c>
      <c r="E46" s="35" t="s">
        <v>41</v>
      </c>
      <c r="F46" s="42">
        <v>7703.02</v>
      </c>
      <c r="G46" s="42"/>
      <c r="H46" s="12">
        <f t="shared" si="0"/>
        <v>825.32357142857143</v>
      </c>
      <c r="I46" s="12">
        <f t="shared" si="1"/>
        <v>68.776964285714286</v>
      </c>
      <c r="J46" s="12">
        <f t="shared" si="2"/>
        <v>0</v>
      </c>
      <c r="K46" s="14">
        <f t="shared" si="3"/>
        <v>7634.2430357142857</v>
      </c>
    </row>
    <row r="47" spans="1:12">
      <c r="A47" s="33">
        <v>43818</v>
      </c>
      <c r="B47" s="40">
        <v>1266005</v>
      </c>
      <c r="C47" s="35" t="s">
        <v>39</v>
      </c>
      <c r="D47" s="36" t="s">
        <v>40</v>
      </c>
      <c r="E47" s="35" t="s">
        <v>41</v>
      </c>
      <c r="F47" s="42">
        <v>5355.01</v>
      </c>
      <c r="G47" s="42"/>
      <c r="H47" s="12">
        <f t="shared" si="0"/>
        <v>573.75107142857144</v>
      </c>
      <c r="I47" s="12">
        <f t="shared" si="1"/>
        <v>47.812589285714289</v>
      </c>
      <c r="J47" s="12">
        <f t="shared" si="2"/>
        <v>0</v>
      </c>
      <c r="K47" s="14">
        <f t="shared" si="3"/>
        <v>5307.197410714286</v>
      </c>
    </row>
    <row r="48" spans="1:12">
      <c r="A48" s="33">
        <v>43447</v>
      </c>
      <c r="B48" s="38">
        <v>510817347</v>
      </c>
      <c r="C48" s="35" t="s">
        <v>27</v>
      </c>
      <c r="D48" s="36" t="s">
        <v>28</v>
      </c>
      <c r="E48" s="35" t="s">
        <v>29</v>
      </c>
      <c r="F48" s="42">
        <v>6670</v>
      </c>
      <c r="G48" s="42"/>
      <c r="H48" s="12">
        <f t="shared" si="0"/>
        <v>714.642857142857</v>
      </c>
      <c r="I48" s="12">
        <f t="shared" si="1"/>
        <v>59.553571428571423</v>
      </c>
      <c r="J48" s="12">
        <f t="shared" si="2"/>
        <v>0</v>
      </c>
      <c r="K48" s="14">
        <f t="shared" si="3"/>
        <v>6610.4464285714284</v>
      </c>
    </row>
    <row r="49" spans="1:13">
      <c r="A49" s="33">
        <v>43448</v>
      </c>
      <c r="B49" s="38">
        <v>21532</v>
      </c>
      <c r="C49" s="35" t="s">
        <v>45</v>
      </c>
      <c r="D49" s="36" t="s">
        <v>16</v>
      </c>
      <c r="E49" s="35" t="s">
        <v>17</v>
      </c>
      <c r="F49" s="42">
        <v>13131</v>
      </c>
      <c r="G49" s="42"/>
      <c r="H49" s="12">
        <f t="shared" si="0"/>
        <v>1406.8928571428569</v>
      </c>
      <c r="I49" s="12">
        <f t="shared" si="1"/>
        <v>117.24107142857142</v>
      </c>
      <c r="J49" s="12">
        <f t="shared" si="2"/>
        <v>0</v>
      </c>
      <c r="K49" s="14">
        <f t="shared" si="3"/>
        <v>13013.758928571429</v>
      </c>
    </row>
    <row r="50" spans="1:13">
      <c r="A50" s="33">
        <v>43448</v>
      </c>
      <c r="B50" s="38">
        <v>21533</v>
      </c>
      <c r="C50" s="35" t="s">
        <v>45</v>
      </c>
      <c r="D50" s="36" t="s">
        <v>16</v>
      </c>
      <c r="E50" s="35" t="s">
        <v>17</v>
      </c>
      <c r="F50" s="42">
        <v>6606</v>
      </c>
      <c r="G50" s="42"/>
      <c r="H50" s="12">
        <f t="shared" si="0"/>
        <v>707.78571428571422</v>
      </c>
      <c r="I50" s="12">
        <f t="shared" si="1"/>
        <v>58.982142857142854</v>
      </c>
      <c r="J50" s="12">
        <f t="shared" si="2"/>
        <v>0</v>
      </c>
      <c r="K50" s="14">
        <f t="shared" si="3"/>
        <v>6547.0178571428569</v>
      </c>
    </row>
    <row r="51" spans="1:13">
      <c r="A51" s="33">
        <v>43456</v>
      </c>
      <c r="B51" s="40">
        <v>25458</v>
      </c>
      <c r="C51" s="35" t="s">
        <v>45</v>
      </c>
      <c r="D51" s="36" t="s">
        <v>16</v>
      </c>
      <c r="E51" s="35" t="s">
        <v>17</v>
      </c>
      <c r="F51" s="42">
        <v>4984</v>
      </c>
      <c r="G51" s="42"/>
      <c r="H51" s="12">
        <f t="shared" si="0"/>
        <v>534</v>
      </c>
      <c r="I51" s="12">
        <f t="shared" si="1"/>
        <v>44.5</v>
      </c>
      <c r="J51" s="12">
        <f t="shared" si="2"/>
        <v>0</v>
      </c>
      <c r="K51" s="14">
        <f t="shared" si="3"/>
        <v>4939.5</v>
      </c>
    </row>
    <row r="52" spans="1:13">
      <c r="A52" s="33">
        <v>43456</v>
      </c>
      <c r="B52" s="40">
        <v>25459</v>
      </c>
      <c r="C52" s="35" t="s">
        <v>45</v>
      </c>
      <c r="D52" s="36" t="s">
        <v>16</v>
      </c>
      <c r="E52" s="35" t="s">
        <v>17</v>
      </c>
      <c r="F52" s="42">
        <v>4257</v>
      </c>
      <c r="G52" s="42"/>
      <c r="H52" s="12">
        <f t="shared" si="0"/>
        <v>456.10714285714283</v>
      </c>
      <c r="I52" s="12">
        <f t="shared" si="1"/>
        <v>38.008928571428569</v>
      </c>
      <c r="J52" s="12">
        <f t="shared" si="2"/>
        <v>0</v>
      </c>
      <c r="K52" s="14">
        <f t="shared" si="3"/>
        <v>4218.9910714285716</v>
      </c>
    </row>
    <row r="53" spans="1:13">
      <c r="A53" s="33">
        <v>43435</v>
      </c>
      <c r="B53" s="40">
        <v>25284</v>
      </c>
      <c r="C53" s="35" t="s">
        <v>45</v>
      </c>
      <c r="D53" s="36" t="s">
        <v>16</v>
      </c>
      <c r="E53" s="35" t="s">
        <v>17</v>
      </c>
      <c r="F53" s="42">
        <v>9560</v>
      </c>
      <c r="G53" s="42"/>
      <c r="H53" s="12">
        <f t="shared" si="0"/>
        <v>1024.285714285714</v>
      </c>
      <c r="I53" s="12">
        <f t="shared" si="1"/>
        <v>85.357142857142847</v>
      </c>
      <c r="J53" s="12">
        <f t="shared" si="2"/>
        <v>0</v>
      </c>
      <c r="K53" s="14">
        <f t="shared" si="3"/>
        <v>9474.6428571428569</v>
      </c>
    </row>
    <row r="54" spans="1:13">
      <c r="A54" s="33">
        <v>43435</v>
      </c>
      <c r="B54" s="40">
        <v>25285</v>
      </c>
      <c r="C54" s="35" t="s">
        <v>45</v>
      </c>
      <c r="D54" s="36" t="s">
        <v>16</v>
      </c>
      <c r="E54" s="35" t="s">
        <v>17</v>
      </c>
      <c r="F54" s="42">
        <v>8418</v>
      </c>
      <c r="G54" s="42"/>
      <c r="H54" s="12">
        <f t="shared" si="0"/>
        <v>901.92857142857122</v>
      </c>
      <c r="I54" s="12">
        <f t="shared" si="1"/>
        <v>75.160714285714278</v>
      </c>
      <c r="J54" s="12">
        <f t="shared" si="2"/>
        <v>0</v>
      </c>
      <c r="K54" s="14">
        <f t="shared" si="3"/>
        <v>8342.8392857142862</v>
      </c>
    </row>
    <row r="55" spans="1:13">
      <c r="A55" s="33">
        <v>43441</v>
      </c>
      <c r="B55" s="40">
        <v>25336</v>
      </c>
      <c r="C55" s="35" t="s">
        <v>45</v>
      </c>
      <c r="D55" s="36" t="s">
        <v>16</v>
      </c>
      <c r="E55" s="35" t="s">
        <v>17</v>
      </c>
      <c r="F55" s="42">
        <v>13024.8</v>
      </c>
      <c r="G55" s="42"/>
      <c r="H55" s="12">
        <f t="shared" si="0"/>
        <v>1395.5142857142853</v>
      </c>
      <c r="I55" s="12">
        <f t="shared" si="1"/>
        <v>116.29285714285712</v>
      </c>
      <c r="J55" s="12">
        <f t="shared" si="2"/>
        <v>0</v>
      </c>
      <c r="K55" s="14">
        <f t="shared" si="3"/>
        <v>12908.507142857143</v>
      </c>
    </row>
    <row r="56" spans="1:13">
      <c r="A56" s="33">
        <v>43441</v>
      </c>
      <c r="B56" s="40">
        <v>25337</v>
      </c>
      <c r="C56" s="35" t="s">
        <v>45</v>
      </c>
      <c r="D56" s="36" t="s">
        <v>16</v>
      </c>
      <c r="E56" s="35" t="s">
        <v>17</v>
      </c>
      <c r="F56" s="42">
        <v>7836</v>
      </c>
      <c r="G56" s="42"/>
      <c r="H56" s="12">
        <f t="shared" si="0"/>
        <v>839.57142857142844</v>
      </c>
      <c r="I56" s="12">
        <f t="shared" si="1"/>
        <v>69.964285714285708</v>
      </c>
      <c r="J56" s="12">
        <f t="shared" si="2"/>
        <v>0</v>
      </c>
      <c r="K56" s="14">
        <f t="shared" si="3"/>
        <v>7766.0357142857147</v>
      </c>
    </row>
    <row r="57" spans="1:13">
      <c r="A57" s="33">
        <v>43827</v>
      </c>
      <c r="B57" s="40">
        <v>21741</v>
      </c>
      <c r="C57" s="35" t="s">
        <v>45</v>
      </c>
      <c r="D57" s="36" t="s">
        <v>16</v>
      </c>
      <c r="E57" s="35" t="s">
        <v>17</v>
      </c>
      <c r="F57" s="42">
        <v>9527.5</v>
      </c>
      <c r="G57" s="42"/>
      <c r="H57" s="12">
        <f t="shared" si="0"/>
        <v>1020.8035714285712</v>
      </c>
      <c r="I57" s="12">
        <f t="shared" si="1"/>
        <v>85.066964285714278</v>
      </c>
      <c r="J57" s="12">
        <f t="shared" si="2"/>
        <v>0</v>
      </c>
      <c r="K57" s="14">
        <f t="shared" si="3"/>
        <v>9442.4330357142862</v>
      </c>
    </row>
    <row r="58" spans="1:13">
      <c r="A58" s="33">
        <v>43827</v>
      </c>
      <c r="B58" s="40">
        <v>21742</v>
      </c>
      <c r="C58" s="35" t="s">
        <v>45</v>
      </c>
      <c r="D58" s="36" t="s">
        <v>16</v>
      </c>
      <c r="E58" s="35" t="s">
        <v>17</v>
      </c>
      <c r="F58" s="42">
        <v>6504</v>
      </c>
      <c r="G58" s="42"/>
      <c r="H58" s="12">
        <f t="shared" si="0"/>
        <v>696.85714285714278</v>
      </c>
      <c r="I58" s="12">
        <f t="shared" si="1"/>
        <v>58.071428571428569</v>
      </c>
      <c r="J58" s="12">
        <f t="shared" si="2"/>
        <v>0</v>
      </c>
      <c r="K58" s="14">
        <f t="shared" si="3"/>
        <v>6445.9285714285716</v>
      </c>
    </row>
    <row r="59" spans="1:13">
      <c r="A59" s="33"/>
      <c r="B59" s="40"/>
      <c r="C59" s="35"/>
      <c r="D59" s="36"/>
      <c r="E59" s="35"/>
      <c r="F59" s="42"/>
      <c r="G59" s="42"/>
      <c r="H59" s="12">
        <f t="shared" si="0"/>
        <v>0</v>
      </c>
      <c r="I59" s="12">
        <f t="shared" si="1"/>
        <v>0</v>
      </c>
      <c r="J59" s="12">
        <f t="shared" si="2"/>
        <v>0</v>
      </c>
      <c r="K59" s="14">
        <f t="shared" si="3"/>
        <v>0</v>
      </c>
    </row>
    <row r="60" spans="1:13">
      <c r="A60" s="37"/>
      <c r="B60" s="34"/>
      <c r="C60" s="35"/>
      <c r="D60" s="36"/>
      <c r="E60" s="35"/>
      <c r="F60" s="45"/>
      <c r="G60" s="46"/>
      <c r="H60" s="12">
        <f t="shared" si="0"/>
        <v>0</v>
      </c>
      <c r="I60" s="12">
        <f t="shared" si="1"/>
        <v>0</v>
      </c>
      <c r="J60" s="12">
        <f t="shared" si="2"/>
        <v>0</v>
      </c>
      <c r="K60" s="14">
        <f t="shared" si="3"/>
        <v>0</v>
      </c>
      <c r="L60" s="16"/>
    </row>
    <row r="61" spans="1:13" ht="16.5" thickBot="1">
      <c r="A61" s="24" t="s">
        <v>15</v>
      </c>
      <c r="B61" s="26"/>
      <c r="C61" s="26"/>
      <c r="D61" s="26"/>
      <c r="E61" s="26"/>
      <c r="F61" s="29">
        <f>+SUM(F6:F59)</f>
        <v>176083.24</v>
      </c>
      <c r="G61" s="29">
        <f>+SUM(G6:G59)</f>
        <v>66869.05</v>
      </c>
      <c r="H61" s="29">
        <f>+SUM(H6:H59)</f>
        <v>18866.061428571422</v>
      </c>
      <c r="I61" s="29">
        <f>+SUM(I6:I59)</f>
        <v>1572.171785714286</v>
      </c>
      <c r="J61" s="29">
        <f>+SUM(J6:J59)</f>
        <v>668.69050000000004</v>
      </c>
      <c r="K61" s="29">
        <f>+SUM(K6:K59)</f>
        <v>240711.42771428579</v>
      </c>
    </row>
    <row r="62" spans="1:13" s="10" customFormat="1" ht="16.5" thickBot="1">
      <c r="A62" s="23"/>
      <c r="B62" s="25"/>
      <c r="C62" s="25"/>
      <c r="D62" s="25"/>
      <c r="E62" s="27"/>
      <c r="F62" s="28"/>
      <c r="G62" s="28"/>
      <c r="H62" s="31"/>
      <c r="I62" s="31"/>
      <c r="J62" s="31"/>
      <c r="K62" s="32"/>
      <c r="M62" s="11"/>
    </row>
    <row r="63" spans="1:13">
      <c r="A63"/>
      <c r="B63"/>
      <c r="C63"/>
      <c r="D63"/>
      <c r="E63"/>
      <c r="F63" s="9"/>
      <c r="G63" s="9"/>
      <c r="H63" s="9"/>
      <c r="I63" s="9"/>
      <c r="J63" s="9"/>
      <c r="K63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/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>
        <f>H68*0.01</f>
        <v>0</v>
      </c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</sheetData>
  <sortState ref="A6:G58">
    <sortCondition ref="C6:C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6"/>
  <sheetViews>
    <sheetView topLeftCell="A4" workbookViewId="0">
      <selection activeCell="A4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43447</v>
      </c>
      <c r="B6" s="38">
        <v>146708</v>
      </c>
      <c r="C6" s="35" t="s">
        <v>21</v>
      </c>
      <c r="D6" s="36" t="s">
        <v>22</v>
      </c>
      <c r="E6" s="35" t="s">
        <v>23</v>
      </c>
      <c r="F6" s="41"/>
      <c r="G6" s="41">
        <v>1950</v>
      </c>
      <c r="H6" s="30">
        <f>+F6/1.12*0.12</f>
        <v>0</v>
      </c>
      <c r="I6" s="30">
        <f>+F6/1.12*0.01</f>
        <v>0</v>
      </c>
      <c r="J6" s="30">
        <f>+G6*0.01</f>
        <v>19.5</v>
      </c>
      <c r="K6" s="15">
        <f>+F6+G6-I6-J6</f>
        <v>1930.5</v>
      </c>
    </row>
    <row r="7" spans="1:12" s="2" customFormat="1">
      <c r="A7" s="33">
        <v>43447</v>
      </c>
      <c r="B7" s="38">
        <v>510817347</v>
      </c>
      <c r="C7" s="35" t="s">
        <v>27</v>
      </c>
      <c r="D7" s="36" t="s">
        <v>28</v>
      </c>
      <c r="E7" s="35" t="s">
        <v>29</v>
      </c>
      <c r="F7" s="41">
        <v>6670</v>
      </c>
      <c r="G7" s="41"/>
      <c r="H7" s="30">
        <f>+F7/1.12*0.12</f>
        <v>714.642857142857</v>
      </c>
      <c r="I7" s="30">
        <f>+F7/1.12*0.01</f>
        <v>59.553571428571423</v>
      </c>
      <c r="J7" s="30">
        <f>+G7*0.01</f>
        <v>0</v>
      </c>
      <c r="K7" s="15">
        <f>+F7+G7-I7-J7</f>
        <v>6610.4464285714284</v>
      </c>
    </row>
    <row r="8" spans="1:12">
      <c r="A8" s="33">
        <v>43447</v>
      </c>
      <c r="B8" s="38">
        <v>216204</v>
      </c>
      <c r="C8" s="35" t="s">
        <v>49</v>
      </c>
      <c r="D8" s="36" t="s">
        <v>50</v>
      </c>
      <c r="E8" s="35" t="s">
        <v>51</v>
      </c>
      <c r="F8" s="41">
        <v>13298.51</v>
      </c>
      <c r="G8" s="41"/>
      <c r="H8" s="30">
        <f t="shared" ref="H8:H38" si="0">+F8/1.12*0.12</f>
        <v>1424.8403571428569</v>
      </c>
      <c r="I8" s="30">
        <f t="shared" ref="I8:I38" si="1">+F8/1.12*0.01</f>
        <v>118.73669642857142</v>
      </c>
      <c r="J8" s="30">
        <f t="shared" ref="J8:J38" si="2">+G8*0.01</f>
        <v>0</v>
      </c>
      <c r="K8" s="15">
        <f t="shared" ref="K8:K38" si="3">+F8+G8-I8-J8</f>
        <v>13179.773303571428</v>
      </c>
    </row>
    <row r="9" spans="1:12" s="20" customFormat="1">
      <c r="A9" s="33">
        <v>43447</v>
      </c>
      <c r="B9" s="36">
        <v>5985</v>
      </c>
      <c r="C9" s="35" t="s">
        <v>42</v>
      </c>
      <c r="D9" s="36" t="s">
        <v>43</v>
      </c>
      <c r="E9" s="35" t="s">
        <v>44</v>
      </c>
      <c r="F9" s="42">
        <v>5200</v>
      </c>
      <c r="G9" s="42"/>
      <c r="H9" s="18">
        <f t="shared" si="0"/>
        <v>557.142857142857</v>
      </c>
      <c r="I9" s="18">
        <f t="shared" si="1"/>
        <v>46.428571428571423</v>
      </c>
      <c r="J9" s="18">
        <f t="shared" si="2"/>
        <v>0</v>
      </c>
      <c r="K9" s="14">
        <f t="shared" si="3"/>
        <v>5153.5714285714284</v>
      </c>
      <c r="L9" s="19"/>
    </row>
    <row r="10" spans="1:12" s="20" customFormat="1">
      <c r="A10" s="33">
        <v>43446</v>
      </c>
      <c r="B10" s="36">
        <v>70029</v>
      </c>
      <c r="C10" s="35" t="s">
        <v>18</v>
      </c>
      <c r="D10" s="36" t="s">
        <v>19</v>
      </c>
      <c r="E10" s="35" t="s">
        <v>20</v>
      </c>
      <c r="F10" s="42"/>
      <c r="G10" s="42">
        <v>845</v>
      </c>
      <c r="H10" s="12">
        <f t="shared" si="0"/>
        <v>0</v>
      </c>
      <c r="I10" s="12">
        <f t="shared" si="1"/>
        <v>0</v>
      </c>
      <c r="J10" s="12">
        <f t="shared" si="2"/>
        <v>8.4499999999999993</v>
      </c>
      <c r="K10" s="14">
        <f t="shared" si="3"/>
        <v>836.55</v>
      </c>
    </row>
    <row r="11" spans="1:12">
      <c r="A11" s="33">
        <v>43445</v>
      </c>
      <c r="B11" s="36">
        <v>15628</v>
      </c>
      <c r="C11" s="35" t="s">
        <v>36</v>
      </c>
      <c r="D11" s="36" t="s">
        <v>37</v>
      </c>
      <c r="E11" s="35" t="s">
        <v>38</v>
      </c>
      <c r="F11" s="42"/>
      <c r="G11" s="42">
        <v>744.7</v>
      </c>
      <c r="H11" s="8">
        <f t="shared" si="0"/>
        <v>0</v>
      </c>
      <c r="I11" s="8">
        <f t="shared" si="1"/>
        <v>0</v>
      </c>
      <c r="J11" s="8">
        <f t="shared" si="2"/>
        <v>7.447000000000001</v>
      </c>
      <c r="K11" s="14">
        <f t="shared" si="3"/>
        <v>737.25300000000004</v>
      </c>
    </row>
    <row r="12" spans="1:12">
      <c r="A12" s="33">
        <v>43445</v>
      </c>
      <c r="B12" s="39">
        <v>131535</v>
      </c>
      <c r="C12" s="35" t="s">
        <v>21</v>
      </c>
      <c r="D12" s="36" t="s">
        <v>22</v>
      </c>
      <c r="E12" s="35" t="s">
        <v>23</v>
      </c>
      <c r="F12" s="42"/>
      <c r="G12" s="42">
        <v>3200</v>
      </c>
      <c r="H12" s="12">
        <f t="shared" si="0"/>
        <v>0</v>
      </c>
      <c r="I12" s="12">
        <f t="shared" si="1"/>
        <v>0</v>
      </c>
      <c r="J12" s="12">
        <f t="shared" si="2"/>
        <v>32</v>
      </c>
      <c r="K12" s="14">
        <f t="shared" si="3"/>
        <v>3168</v>
      </c>
    </row>
    <row r="13" spans="1:12">
      <c r="A13" s="33">
        <v>43444</v>
      </c>
      <c r="B13" s="39">
        <v>15598</v>
      </c>
      <c r="C13" s="35" t="s">
        <v>21</v>
      </c>
      <c r="D13" s="36" t="s">
        <v>22</v>
      </c>
      <c r="E13" s="35" t="s">
        <v>23</v>
      </c>
      <c r="F13" s="42"/>
      <c r="G13" s="42">
        <v>2685.55</v>
      </c>
      <c r="H13" s="12">
        <f t="shared" si="0"/>
        <v>0</v>
      </c>
      <c r="I13" s="12">
        <f t="shared" si="1"/>
        <v>0</v>
      </c>
      <c r="J13" s="12">
        <f t="shared" si="2"/>
        <v>26.855500000000003</v>
      </c>
      <c r="K13" s="14">
        <f t="shared" si="3"/>
        <v>2658.6945000000001</v>
      </c>
    </row>
    <row r="14" spans="1:12">
      <c r="A14" s="33">
        <v>43444</v>
      </c>
      <c r="B14" s="36">
        <v>70026</v>
      </c>
      <c r="C14" s="35" t="s">
        <v>18</v>
      </c>
      <c r="D14" s="36" t="s">
        <v>19</v>
      </c>
      <c r="E14" s="35" t="s">
        <v>20</v>
      </c>
      <c r="F14" s="42"/>
      <c r="G14" s="42">
        <v>8610</v>
      </c>
      <c r="H14" s="12">
        <f t="shared" si="0"/>
        <v>0</v>
      </c>
      <c r="I14" s="12">
        <f t="shared" si="1"/>
        <v>0</v>
      </c>
      <c r="J14" s="12">
        <f t="shared" si="2"/>
        <v>86.100000000000009</v>
      </c>
      <c r="K14" s="14">
        <f t="shared" si="3"/>
        <v>8523.9</v>
      </c>
    </row>
    <row r="15" spans="1:12">
      <c r="A15" s="33">
        <v>43444</v>
      </c>
      <c r="B15" s="36">
        <v>70027</v>
      </c>
      <c r="C15" s="35" t="s">
        <v>18</v>
      </c>
      <c r="D15" s="36" t="s">
        <v>19</v>
      </c>
      <c r="E15" s="35" t="s">
        <v>20</v>
      </c>
      <c r="F15" s="42"/>
      <c r="G15" s="42">
        <v>1857.5</v>
      </c>
      <c r="H15" s="12">
        <f>+F15/1.12*0.12</f>
        <v>0</v>
      </c>
      <c r="I15" s="12">
        <f>+F15/1.12*0.01</f>
        <v>0</v>
      </c>
      <c r="J15" s="12">
        <f>+G15*0.01</f>
        <v>18.574999999999999</v>
      </c>
      <c r="K15" s="14">
        <f>+F15+G15-I15-J15</f>
        <v>1838.925</v>
      </c>
      <c r="L15" s="1"/>
    </row>
    <row r="16" spans="1:12" s="20" customFormat="1">
      <c r="A16" s="33">
        <v>43444</v>
      </c>
      <c r="B16" s="36">
        <v>148199</v>
      </c>
      <c r="C16" s="35" t="s">
        <v>21</v>
      </c>
      <c r="D16" s="36" t="s">
        <v>22</v>
      </c>
      <c r="E16" s="35" t="s">
        <v>23</v>
      </c>
      <c r="F16" s="42"/>
      <c r="G16" s="42">
        <v>600</v>
      </c>
      <c r="H16" s="12">
        <f t="shared" si="0"/>
        <v>0</v>
      </c>
      <c r="I16" s="12">
        <f t="shared" si="1"/>
        <v>0</v>
      </c>
      <c r="J16" s="12">
        <f t="shared" si="2"/>
        <v>6</v>
      </c>
      <c r="K16" s="14">
        <f t="shared" si="3"/>
        <v>594</v>
      </c>
      <c r="L16" s="19"/>
    </row>
    <row r="17" spans="1:14" s="13" customFormat="1">
      <c r="A17" s="33">
        <v>43441</v>
      </c>
      <c r="B17" s="36">
        <v>235020</v>
      </c>
      <c r="C17" s="35" t="s">
        <v>24</v>
      </c>
      <c r="D17" s="36" t="s">
        <v>25</v>
      </c>
      <c r="E17" s="35" t="s">
        <v>26</v>
      </c>
      <c r="F17" s="42">
        <v>2718.07</v>
      </c>
      <c r="G17" s="42"/>
      <c r="H17" s="8">
        <f t="shared" si="0"/>
        <v>291.22178571428572</v>
      </c>
      <c r="I17" s="8">
        <f t="shared" si="1"/>
        <v>24.268482142857142</v>
      </c>
      <c r="J17" s="8">
        <f t="shared" si="2"/>
        <v>0</v>
      </c>
      <c r="K17" s="14">
        <f t="shared" si="3"/>
        <v>2693.8015178571432</v>
      </c>
      <c r="L17" s="16"/>
    </row>
    <row r="18" spans="1:14" s="13" customFormat="1">
      <c r="A18" s="33">
        <v>43441</v>
      </c>
      <c r="B18" s="36">
        <v>148865</v>
      </c>
      <c r="C18" s="35" t="s">
        <v>21</v>
      </c>
      <c r="D18" s="36" t="s">
        <v>22</v>
      </c>
      <c r="E18" s="35" t="s">
        <v>23</v>
      </c>
      <c r="F18" s="42"/>
      <c r="G18" s="42">
        <v>2100</v>
      </c>
      <c r="H18" s="12">
        <f t="shared" si="0"/>
        <v>0</v>
      </c>
      <c r="I18" s="12">
        <f t="shared" si="1"/>
        <v>0</v>
      </c>
      <c r="J18" s="12">
        <f t="shared" si="2"/>
        <v>21</v>
      </c>
      <c r="K18" s="14">
        <f t="shared" si="3"/>
        <v>2079</v>
      </c>
      <c r="L18" s="16"/>
    </row>
    <row r="19" spans="1:14" s="13" customFormat="1">
      <c r="A19" s="33">
        <v>43438</v>
      </c>
      <c r="B19" s="36">
        <v>30878</v>
      </c>
      <c r="C19" s="35" t="s">
        <v>33</v>
      </c>
      <c r="D19" s="36" t="s">
        <v>34</v>
      </c>
      <c r="E19" s="35" t="s">
        <v>35</v>
      </c>
      <c r="F19" s="42">
        <v>7036.75</v>
      </c>
      <c r="G19" s="42"/>
      <c r="H19" s="12">
        <f t="shared" si="0"/>
        <v>753.93749999999989</v>
      </c>
      <c r="I19" s="12">
        <f t="shared" si="1"/>
        <v>62.828124999999993</v>
      </c>
      <c r="J19" s="12">
        <f t="shared" si="2"/>
        <v>0</v>
      </c>
      <c r="K19" s="14">
        <f t="shared" si="3"/>
        <v>6973.921875</v>
      </c>
      <c r="L19" s="16"/>
    </row>
    <row r="20" spans="1:14" s="13" customFormat="1">
      <c r="A20" s="33">
        <v>43439</v>
      </c>
      <c r="B20" s="36">
        <v>148797</v>
      </c>
      <c r="C20" s="35" t="s">
        <v>21</v>
      </c>
      <c r="D20" s="36" t="s">
        <v>22</v>
      </c>
      <c r="E20" s="35" t="s">
        <v>23</v>
      </c>
      <c r="F20" s="42"/>
      <c r="G20" s="42">
        <v>600</v>
      </c>
      <c r="H20" s="12">
        <f t="shared" si="0"/>
        <v>0</v>
      </c>
      <c r="I20" s="12">
        <f t="shared" si="1"/>
        <v>0</v>
      </c>
      <c r="J20" s="12">
        <f t="shared" si="2"/>
        <v>6</v>
      </c>
      <c r="K20" s="14">
        <f t="shared" si="3"/>
        <v>594</v>
      </c>
      <c r="L20" s="16"/>
    </row>
    <row r="21" spans="1:14">
      <c r="A21" s="33">
        <v>43439</v>
      </c>
      <c r="B21" s="36">
        <v>15491</v>
      </c>
      <c r="C21" s="35" t="s">
        <v>36</v>
      </c>
      <c r="D21" s="36" t="s">
        <v>37</v>
      </c>
      <c r="E21" s="35" t="s">
        <v>38</v>
      </c>
      <c r="F21" s="42"/>
      <c r="G21" s="42">
        <v>270</v>
      </c>
      <c r="H21" s="12">
        <f t="shared" si="0"/>
        <v>0</v>
      </c>
      <c r="I21" s="12">
        <f t="shared" si="1"/>
        <v>0</v>
      </c>
      <c r="J21" s="12">
        <f t="shared" si="2"/>
        <v>2.7</v>
      </c>
      <c r="K21" s="14">
        <f t="shared" si="3"/>
        <v>267.3</v>
      </c>
      <c r="L21" s="1"/>
    </row>
    <row r="22" spans="1:14">
      <c r="A22" s="33">
        <v>43437</v>
      </c>
      <c r="B22" s="34">
        <v>15432</v>
      </c>
      <c r="C22" s="35" t="s">
        <v>36</v>
      </c>
      <c r="D22" s="36" t="s">
        <v>37</v>
      </c>
      <c r="E22" s="35" t="s">
        <v>38</v>
      </c>
      <c r="F22" s="42"/>
      <c r="G22" s="42">
        <v>2912.1</v>
      </c>
      <c r="H22" s="12">
        <f>+F22/1.12*0.12</f>
        <v>0</v>
      </c>
      <c r="I22" s="12">
        <f t="shared" si="1"/>
        <v>0</v>
      </c>
      <c r="J22" s="12">
        <f t="shared" si="2"/>
        <v>29.120999999999999</v>
      </c>
      <c r="K22" s="14">
        <f t="shared" si="3"/>
        <v>2882.9789999999998</v>
      </c>
      <c r="L22" s="1"/>
    </row>
    <row r="23" spans="1:14" s="13" customFormat="1">
      <c r="A23" s="33">
        <v>43439</v>
      </c>
      <c r="B23" s="38">
        <v>1258104</v>
      </c>
      <c r="C23" s="35" t="s">
        <v>39</v>
      </c>
      <c r="D23" s="36" t="s">
        <v>40</v>
      </c>
      <c r="E23" s="35" t="s">
        <v>41</v>
      </c>
      <c r="F23" s="42">
        <v>7703.02</v>
      </c>
      <c r="G23" s="42"/>
      <c r="H23" s="12">
        <f t="shared" si="0"/>
        <v>825.32357142857143</v>
      </c>
      <c r="I23" s="12">
        <f t="shared" si="1"/>
        <v>68.776964285714286</v>
      </c>
      <c r="J23" s="12">
        <f>+G23*0.01</f>
        <v>0</v>
      </c>
      <c r="K23" s="14">
        <f>+F23+G23-I23-J23</f>
        <v>7634.2430357142857</v>
      </c>
      <c r="L23" s="16"/>
    </row>
    <row r="24" spans="1:14" s="13" customFormat="1">
      <c r="A24" s="33">
        <v>43438</v>
      </c>
      <c r="B24" s="38">
        <v>62355</v>
      </c>
      <c r="C24" s="35" t="s">
        <v>52</v>
      </c>
      <c r="D24" s="36" t="s">
        <v>53</v>
      </c>
      <c r="E24" s="35" t="s">
        <v>54</v>
      </c>
      <c r="F24" s="42">
        <v>16142.5</v>
      </c>
      <c r="G24" s="42"/>
      <c r="H24" s="12">
        <f>+F24/1.12*0.12</f>
        <v>1729.5535714285713</v>
      </c>
      <c r="I24" s="12">
        <f>+F24/1.12*0.01</f>
        <v>144.12946428571428</v>
      </c>
      <c r="J24" s="12">
        <f t="shared" si="2"/>
        <v>0</v>
      </c>
      <c r="K24" s="14">
        <f>+F24+G24-I24-J24</f>
        <v>15998.370535714286</v>
      </c>
      <c r="L24" s="16"/>
    </row>
    <row r="25" spans="1:14" s="50" customFormat="1">
      <c r="A25" s="33">
        <v>43437</v>
      </c>
      <c r="B25" s="38">
        <v>70017</v>
      </c>
      <c r="C25" s="35" t="s">
        <v>18</v>
      </c>
      <c r="D25" s="36" t="s">
        <v>19</v>
      </c>
      <c r="E25" s="35" t="s">
        <v>20</v>
      </c>
      <c r="F25" s="42"/>
      <c r="G25" s="42">
        <v>1640</v>
      </c>
      <c r="H25" s="48">
        <f t="shared" si="0"/>
        <v>0</v>
      </c>
      <c r="I25" s="48">
        <f t="shared" si="1"/>
        <v>0</v>
      </c>
      <c r="J25" s="48">
        <f t="shared" si="2"/>
        <v>16.399999999999999</v>
      </c>
      <c r="K25" s="51">
        <f t="shared" si="3"/>
        <v>1623.6</v>
      </c>
      <c r="L25" s="49"/>
    </row>
    <row r="26" spans="1:14">
      <c r="A26" s="33">
        <v>43437</v>
      </c>
      <c r="B26" s="38">
        <v>70016</v>
      </c>
      <c r="C26" s="35" t="s">
        <v>18</v>
      </c>
      <c r="D26" s="36" t="s">
        <v>19</v>
      </c>
      <c r="E26" s="35" t="s">
        <v>20</v>
      </c>
      <c r="F26" s="42"/>
      <c r="G26" s="42">
        <v>7570</v>
      </c>
      <c r="H26" s="18">
        <f t="shared" si="0"/>
        <v>0</v>
      </c>
      <c r="I26" s="18">
        <f t="shared" si="1"/>
        <v>0</v>
      </c>
      <c r="J26" s="18">
        <f t="shared" si="2"/>
        <v>75.7</v>
      </c>
      <c r="K26" s="14">
        <f t="shared" si="3"/>
        <v>7494.3</v>
      </c>
      <c r="L26" s="16"/>
      <c r="M26" s="13"/>
      <c r="N26" s="13"/>
    </row>
    <row r="27" spans="1:14">
      <c r="A27" s="33">
        <v>43437</v>
      </c>
      <c r="B27" s="38">
        <v>148550</v>
      </c>
      <c r="C27" s="35" t="s">
        <v>21</v>
      </c>
      <c r="D27" s="36" t="s">
        <v>22</v>
      </c>
      <c r="E27" s="35" t="s">
        <v>23</v>
      </c>
      <c r="F27" s="42"/>
      <c r="G27" s="42">
        <v>2950</v>
      </c>
      <c r="H27" s="12">
        <f t="shared" si="0"/>
        <v>0</v>
      </c>
      <c r="I27" s="12">
        <f t="shared" si="1"/>
        <v>0</v>
      </c>
      <c r="J27" s="12">
        <f t="shared" si="2"/>
        <v>29.5</v>
      </c>
      <c r="K27" s="14">
        <f t="shared" si="3"/>
        <v>2920.5</v>
      </c>
      <c r="L27" s="16"/>
      <c r="M27" s="13"/>
      <c r="N27" s="13"/>
    </row>
    <row r="28" spans="1:14">
      <c r="A28" s="33">
        <v>43437</v>
      </c>
      <c r="B28" s="38">
        <v>16854</v>
      </c>
      <c r="C28" s="35" t="s">
        <v>30</v>
      </c>
      <c r="D28" s="36" t="s">
        <v>31</v>
      </c>
      <c r="E28" s="35" t="s">
        <v>32</v>
      </c>
      <c r="F28" s="42">
        <v>2540</v>
      </c>
      <c r="G28" s="42"/>
      <c r="H28" s="8">
        <f t="shared" si="0"/>
        <v>272.14285714285711</v>
      </c>
      <c r="I28" s="8">
        <f t="shared" si="1"/>
        <v>22.678571428571427</v>
      </c>
      <c r="J28" s="8">
        <f t="shared" si="2"/>
        <v>0</v>
      </c>
      <c r="K28" s="14">
        <f t="shared" si="3"/>
        <v>2517.3214285714284</v>
      </c>
    </row>
    <row r="29" spans="1:14">
      <c r="A29" s="33">
        <v>43451</v>
      </c>
      <c r="B29" s="38">
        <v>70035</v>
      </c>
      <c r="C29" s="35" t="s">
        <v>18</v>
      </c>
      <c r="D29" s="36" t="s">
        <v>19</v>
      </c>
      <c r="E29" s="35" t="s">
        <v>20</v>
      </c>
      <c r="F29" s="42"/>
      <c r="G29" s="42">
        <v>1075</v>
      </c>
      <c r="H29" s="12">
        <f t="shared" si="0"/>
        <v>0</v>
      </c>
      <c r="I29" s="12">
        <f t="shared" si="1"/>
        <v>0</v>
      </c>
      <c r="J29" s="12">
        <f t="shared" si="2"/>
        <v>10.75</v>
      </c>
      <c r="K29" s="14">
        <f t="shared" si="3"/>
        <v>1064.25</v>
      </c>
    </row>
    <row r="30" spans="1:14">
      <c r="A30" s="33">
        <v>43451</v>
      </c>
      <c r="B30" s="38">
        <v>70034</v>
      </c>
      <c r="C30" s="35" t="s">
        <v>18</v>
      </c>
      <c r="D30" s="36" t="s">
        <v>19</v>
      </c>
      <c r="E30" s="35" t="s">
        <v>20</v>
      </c>
      <c r="F30" s="42"/>
      <c r="G30" s="42">
        <v>6060</v>
      </c>
      <c r="H30" s="12">
        <f t="shared" si="0"/>
        <v>0</v>
      </c>
      <c r="I30" s="12">
        <f t="shared" si="1"/>
        <v>0</v>
      </c>
      <c r="J30" s="12">
        <f t="shared" si="2"/>
        <v>60.6</v>
      </c>
      <c r="K30" s="14">
        <f t="shared" si="3"/>
        <v>5999.4</v>
      </c>
    </row>
    <row r="31" spans="1:14">
      <c r="A31" s="33">
        <v>43451</v>
      </c>
      <c r="B31" s="47">
        <v>235290</v>
      </c>
      <c r="C31" s="35" t="s">
        <v>24</v>
      </c>
      <c r="D31" s="36" t="s">
        <v>25</v>
      </c>
      <c r="E31" s="35" t="s">
        <v>26</v>
      </c>
      <c r="F31" s="42">
        <v>2527.58</v>
      </c>
      <c r="G31" s="42"/>
      <c r="H31" s="12">
        <f t="shared" si="0"/>
        <v>270.81214285714282</v>
      </c>
      <c r="I31" s="12">
        <f t="shared" si="1"/>
        <v>22.567678571428569</v>
      </c>
      <c r="J31" s="12">
        <f t="shared" si="2"/>
        <v>0</v>
      </c>
      <c r="K31" s="14">
        <f t="shared" si="3"/>
        <v>2505.0123214285713</v>
      </c>
    </row>
    <row r="32" spans="1:14">
      <c r="A32" s="33">
        <v>43451</v>
      </c>
      <c r="B32" s="38">
        <v>129230</v>
      </c>
      <c r="C32" s="35" t="s">
        <v>55</v>
      </c>
      <c r="D32" s="36" t="s">
        <v>56</v>
      </c>
      <c r="E32" s="35" t="s">
        <v>57</v>
      </c>
      <c r="F32" s="43">
        <v>2600</v>
      </c>
      <c r="G32" s="43"/>
      <c r="H32" s="8">
        <f t="shared" si="0"/>
        <v>278.5714285714285</v>
      </c>
      <c r="I32" s="8">
        <f t="shared" si="1"/>
        <v>23.214285714285712</v>
      </c>
      <c r="J32" s="8">
        <f t="shared" si="2"/>
        <v>0</v>
      </c>
      <c r="K32" s="14">
        <f t="shared" si="3"/>
        <v>2576.7857142857142</v>
      </c>
    </row>
    <row r="33" spans="1:12">
      <c r="A33" s="33">
        <v>43449</v>
      </c>
      <c r="B33" s="38">
        <v>146553</v>
      </c>
      <c r="C33" s="35" t="s">
        <v>21</v>
      </c>
      <c r="D33" s="36" t="s">
        <v>22</v>
      </c>
      <c r="E33" s="35" t="s">
        <v>23</v>
      </c>
      <c r="F33" s="42"/>
      <c r="G33" s="42">
        <v>3300</v>
      </c>
      <c r="H33" s="12">
        <f t="shared" si="0"/>
        <v>0</v>
      </c>
      <c r="I33" s="12">
        <f t="shared" si="1"/>
        <v>0</v>
      </c>
      <c r="J33" s="12">
        <f t="shared" si="2"/>
        <v>33</v>
      </c>
      <c r="K33" s="14">
        <f t="shared" si="3"/>
        <v>3267</v>
      </c>
    </row>
    <row r="34" spans="1:12">
      <c r="A34" s="33">
        <v>43449</v>
      </c>
      <c r="B34" s="38">
        <v>111307</v>
      </c>
      <c r="C34" s="35" t="s">
        <v>58</v>
      </c>
      <c r="D34" s="36" t="s">
        <v>59</v>
      </c>
      <c r="E34" s="35" t="s">
        <v>60</v>
      </c>
      <c r="F34" s="44">
        <v>2655</v>
      </c>
      <c r="G34" s="42"/>
      <c r="H34" s="12">
        <f t="shared" si="0"/>
        <v>284.46428571428572</v>
      </c>
      <c r="I34" s="12">
        <f t="shared" si="1"/>
        <v>23.705357142857142</v>
      </c>
      <c r="J34" s="12">
        <f t="shared" si="2"/>
        <v>0</v>
      </c>
      <c r="K34" s="14">
        <f t="shared" si="3"/>
        <v>2631.2946428571427</v>
      </c>
    </row>
    <row r="35" spans="1:12">
      <c r="A35" s="33">
        <v>43448</v>
      </c>
      <c r="B35" s="38">
        <v>21532</v>
      </c>
      <c r="C35" s="35" t="s">
        <v>45</v>
      </c>
      <c r="D35" s="36" t="s">
        <v>16</v>
      </c>
      <c r="E35" s="35" t="s">
        <v>17</v>
      </c>
      <c r="F35" s="42">
        <v>13131</v>
      </c>
      <c r="G35" s="42"/>
      <c r="H35" s="12">
        <f t="shared" si="0"/>
        <v>1406.8928571428569</v>
      </c>
      <c r="I35" s="12">
        <f t="shared" si="1"/>
        <v>117.24107142857142</v>
      </c>
      <c r="J35" s="12">
        <f t="shared" si="2"/>
        <v>0</v>
      </c>
      <c r="K35" s="14">
        <f t="shared" si="3"/>
        <v>13013.758928571429</v>
      </c>
      <c r="L35" s="1"/>
    </row>
    <row r="36" spans="1:12">
      <c r="A36" s="33">
        <v>43448</v>
      </c>
      <c r="B36" s="38">
        <v>21533</v>
      </c>
      <c r="C36" s="35" t="s">
        <v>45</v>
      </c>
      <c r="D36" s="36" t="s">
        <v>16</v>
      </c>
      <c r="E36" s="35" t="s">
        <v>17</v>
      </c>
      <c r="F36" s="42">
        <v>6606</v>
      </c>
      <c r="G36" s="42"/>
      <c r="H36" s="12">
        <f t="shared" si="0"/>
        <v>707.78571428571422</v>
      </c>
      <c r="I36" s="12">
        <f t="shared" si="1"/>
        <v>58.982142857142854</v>
      </c>
      <c r="J36" s="12">
        <f t="shared" si="2"/>
        <v>0</v>
      </c>
      <c r="K36" s="14">
        <f t="shared" si="3"/>
        <v>6547.0178571428569</v>
      </c>
    </row>
    <row r="37" spans="1:12">
      <c r="A37" s="33">
        <v>43448</v>
      </c>
      <c r="B37" s="38">
        <v>30948</v>
      </c>
      <c r="C37" s="35" t="s">
        <v>33</v>
      </c>
      <c r="D37" s="36" t="s">
        <v>34</v>
      </c>
      <c r="E37" s="35" t="s">
        <v>35</v>
      </c>
      <c r="F37" s="42">
        <v>2391</v>
      </c>
      <c r="G37" s="42"/>
      <c r="H37" s="12">
        <f t="shared" si="0"/>
        <v>256.17857142857139</v>
      </c>
      <c r="I37" s="12">
        <f t="shared" si="1"/>
        <v>21.348214285714285</v>
      </c>
      <c r="J37" s="12">
        <f t="shared" si="2"/>
        <v>0</v>
      </c>
      <c r="K37" s="14">
        <f t="shared" si="3"/>
        <v>2369.6517857142858</v>
      </c>
    </row>
    <row r="38" spans="1:12">
      <c r="A38" s="33">
        <v>43456</v>
      </c>
      <c r="B38" s="40">
        <v>25458</v>
      </c>
      <c r="C38" s="35" t="s">
        <v>45</v>
      </c>
      <c r="D38" s="36" t="s">
        <v>16</v>
      </c>
      <c r="E38" s="35" t="s">
        <v>17</v>
      </c>
      <c r="F38" s="42">
        <v>4984</v>
      </c>
      <c r="G38" s="42"/>
      <c r="H38" s="12">
        <f t="shared" si="0"/>
        <v>534</v>
      </c>
      <c r="I38" s="12">
        <f t="shared" si="1"/>
        <v>44.5</v>
      </c>
      <c r="J38" s="12">
        <f t="shared" si="2"/>
        <v>0</v>
      </c>
      <c r="K38" s="14">
        <f t="shared" si="3"/>
        <v>4939.5</v>
      </c>
    </row>
    <row r="39" spans="1:12">
      <c r="A39" s="33">
        <v>43456</v>
      </c>
      <c r="B39" s="40">
        <v>25459</v>
      </c>
      <c r="C39" s="35" t="s">
        <v>45</v>
      </c>
      <c r="D39" s="36" t="s">
        <v>16</v>
      </c>
      <c r="E39" s="35" t="s">
        <v>17</v>
      </c>
      <c r="F39" s="42">
        <v>4257</v>
      </c>
      <c r="G39" s="42"/>
      <c r="H39" s="12">
        <f t="shared" ref="H39:H46" si="4">+F39/1.12*0.12</f>
        <v>456.10714285714283</v>
      </c>
      <c r="I39" s="12">
        <f t="shared" ref="I39:I46" si="5">+F39/1.12*0.01</f>
        <v>38.008928571428569</v>
      </c>
      <c r="J39" s="12">
        <f t="shared" ref="J39:J46" si="6">+G39*0.01</f>
        <v>0</v>
      </c>
      <c r="K39" s="14">
        <f t="shared" ref="K39:K46" si="7">+F39+G39-I39-J39</f>
        <v>4218.9910714285716</v>
      </c>
    </row>
    <row r="40" spans="1:12">
      <c r="A40" s="33">
        <v>43435</v>
      </c>
      <c r="B40" s="40">
        <v>25284</v>
      </c>
      <c r="C40" s="35" t="s">
        <v>45</v>
      </c>
      <c r="D40" s="36" t="s">
        <v>16</v>
      </c>
      <c r="E40" s="35" t="s">
        <v>17</v>
      </c>
      <c r="F40" s="42">
        <v>9560</v>
      </c>
      <c r="G40" s="42"/>
      <c r="H40" s="12">
        <f t="shared" si="4"/>
        <v>1024.285714285714</v>
      </c>
      <c r="I40" s="12">
        <f t="shared" si="5"/>
        <v>85.357142857142847</v>
      </c>
      <c r="J40" s="12">
        <f t="shared" si="6"/>
        <v>0</v>
      </c>
      <c r="K40" s="14">
        <f t="shared" si="7"/>
        <v>9474.6428571428569</v>
      </c>
    </row>
    <row r="41" spans="1:12">
      <c r="A41" s="33">
        <v>43435</v>
      </c>
      <c r="B41" s="40">
        <v>25285</v>
      </c>
      <c r="C41" s="35" t="s">
        <v>45</v>
      </c>
      <c r="D41" s="36" t="s">
        <v>16</v>
      </c>
      <c r="E41" s="35" t="s">
        <v>17</v>
      </c>
      <c r="F41" s="42">
        <v>8418</v>
      </c>
      <c r="G41" s="42"/>
      <c r="H41" s="12">
        <f t="shared" si="4"/>
        <v>901.92857142857122</v>
      </c>
      <c r="I41" s="12">
        <f t="shared" si="5"/>
        <v>75.160714285714278</v>
      </c>
      <c r="J41" s="12">
        <f t="shared" si="6"/>
        <v>0</v>
      </c>
      <c r="K41" s="14">
        <f t="shared" si="7"/>
        <v>8342.8392857142862</v>
      </c>
    </row>
    <row r="42" spans="1:12">
      <c r="A42" s="33">
        <v>43441</v>
      </c>
      <c r="B42" s="40">
        <v>25336</v>
      </c>
      <c r="C42" s="35" t="s">
        <v>45</v>
      </c>
      <c r="D42" s="36" t="s">
        <v>16</v>
      </c>
      <c r="E42" s="35" t="s">
        <v>17</v>
      </c>
      <c r="F42" s="42">
        <v>13024.8</v>
      </c>
      <c r="G42" s="42"/>
      <c r="H42" s="12">
        <f t="shared" si="4"/>
        <v>1395.5142857142853</v>
      </c>
      <c r="I42" s="12">
        <f t="shared" si="5"/>
        <v>116.29285714285712</v>
      </c>
      <c r="J42" s="12">
        <f t="shared" si="6"/>
        <v>0</v>
      </c>
      <c r="K42" s="14">
        <f t="shared" si="7"/>
        <v>12908.507142857143</v>
      </c>
    </row>
    <row r="43" spans="1:12">
      <c r="A43" s="33">
        <v>43441</v>
      </c>
      <c r="B43" s="40">
        <v>25337</v>
      </c>
      <c r="C43" s="35" t="s">
        <v>45</v>
      </c>
      <c r="D43" s="36" t="s">
        <v>16</v>
      </c>
      <c r="E43" s="35" t="s">
        <v>17</v>
      </c>
      <c r="F43" s="42">
        <v>7836</v>
      </c>
      <c r="G43" s="42"/>
      <c r="H43" s="12">
        <f t="shared" si="4"/>
        <v>839.57142857142844</v>
      </c>
      <c r="I43" s="12">
        <f t="shared" si="5"/>
        <v>69.964285714285708</v>
      </c>
      <c r="J43" s="12">
        <f t="shared" si="6"/>
        <v>0</v>
      </c>
      <c r="K43" s="14">
        <f t="shared" si="7"/>
        <v>7766.0357142857147</v>
      </c>
    </row>
    <row r="44" spans="1:12">
      <c r="A44" s="33">
        <v>43827</v>
      </c>
      <c r="B44" s="40">
        <v>21741</v>
      </c>
      <c r="C44" s="35" t="s">
        <v>45</v>
      </c>
      <c r="D44" s="36" t="s">
        <v>16</v>
      </c>
      <c r="E44" s="35" t="s">
        <v>17</v>
      </c>
      <c r="F44" s="42">
        <v>9527.5</v>
      </c>
      <c r="G44" s="42"/>
      <c r="H44" s="12">
        <f t="shared" si="4"/>
        <v>1020.8035714285712</v>
      </c>
      <c r="I44" s="12">
        <f t="shared" si="5"/>
        <v>85.066964285714278</v>
      </c>
      <c r="J44" s="12">
        <f t="shared" si="6"/>
        <v>0</v>
      </c>
      <c r="K44" s="14">
        <f t="shared" si="7"/>
        <v>9442.4330357142862</v>
      </c>
    </row>
    <row r="45" spans="1:12">
      <c r="A45" s="33">
        <v>43827</v>
      </c>
      <c r="B45" s="40">
        <v>21742</v>
      </c>
      <c r="C45" s="35" t="s">
        <v>45</v>
      </c>
      <c r="D45" s="36" t="s">
        <v>16</v>
      </c>
      <c r="E45" s="35" t="s">
        <v>17</v>
      </c>
      <c r="F45" s="42">
        <v>6504</v>
      </c>
      <c r="G45" s="42"/>
      <c r="H45" s="12">
        <f t="shared" si="4"/>
        <v>696.85714285714278</v>
      </c>
      <c r="I45" s="12">
        <f t="shared" si="5"/>
        <v>58.071428571428569</v>
      </c>
      <c r="J45" s="12">
        <f t="shared" si="6"/>
        <v>0</v>
      </c>
      <c r="K45" s="14">
        <f t="shared" si="7"/>
        <v>6445.9285714285716</v>
      </c>
    </row>
    <row r="46" spans="1:12">
      <c r="A46" s="33">
        <v>43827</v>
      </c>
      <c r="B46" s="40">
        <v>70049</v>
      </c>
      <c r="C46" s="35" t="s">
        <v>18</v>
      </c>
      <c r="D46" s="36" t="s">
        <v>19</v>
      </c>
      <c r="E46" s="35" t="s">
        <v>20</v>
      </c>
      <c r="F46" s="42"/>
      <c r="G46" s="42">
        <v>1660</v>
      </c>
      <c r="H46" s="12">
        <f t="shared" si="4"/>
        <v>0</v>
      </c>
      <c r="I46" s="12">
        <f t="shared" si="5"/>
        <v>0</v>
      </c>
      <c r="J46" s="12">
        <f t="shared" si="6"/>
        <v>16.600000000000001</v>
      </c>
      <c r="K46" s="14">
        <f t="shared" si="7"/>
        <v>1643.4</v>
      </c>
    </row>
    <row r="47" spans="1:12">
      <c r="A47" s="33">
        <v>43825</v>
      </c>
      <c r="B47" s="40">
        <v>70046</v>
      </c>
      <c r="C47" s="35" t="s">
        <v>18</v>
      </c>
      <c r="D47" s="36" t="s">
        <v>19</v>
      </c>
      <c r="E47" s="35" t="s">
        <v>20</v>
      </c>
      <c r="F47" s="42"/>
      <c r="G47" s="42">
        <v>550</v>
      </c>
      <c r="H47" s="12">
        <f t="shared" ref="H47:H52" si="8">+F47/1.12*0.12</f>
        <v>0</v>
      </c>
      <c r="I47" s="12">
        <f t="shared" ref="I47:I52" si="9">+F47/1.12*0.01</f>
        <v>0</v>
      </c>
      <c r="J47" s="12">
        <f t="shared" ref="J47:J52" si="10">+G47*0.01</f>
        <v>5.5</v>
      </c>
      <c r="K47" s="14">
        <f t="shared" ref="K47:K52" si="11">+F47+G47-I47-J47</f>
        <v>544.5</v>
      </c>
    </row>
    <row r="48" spans="1:12">
      <c r="A48" s="33">
        <v>43820</v>
      </c>
      <c r="B48" s="40">
        <v>70042</v>
      </c>
      <c r="C48" s="35" t="s">
        <v>18</v>
      </c>
      <c r="D48" s="36" t="s">
        <v>19</v>
      </c>
      <c r="E48" s="35" t="s">
        <v>20</v>
      </c>
      <c r="F48" s="42"/>
      <c r="G48" s="42">
        <v>3960</v>
      </c>
      <c r="H48" s="12">
        <f t="shared" si="8"/>
        <v>0</v>
      </c>
      <c r="I48" s="12">
        <f t="shared" si="9"/>
        <v>0</v>
      </c>
      <c r="J48" s="12">
        <f t="shared" si="10"/>
        <v>39.6</v>
      </c>
      <c r="K48" s="14">
        <f t="shared" si="11"/>
        <v>3920.4</v>
      </c>
    </row>
    <row r="49" spans="1:13">
      <c r="A49" s="33">
        <v>43818</v>
      </c>
      <c r="B49" s="40">
        <v>146956</v>
      </c>
      <c r="C49" s="35" t="s">
        <v>21</v>
      </c>
      <c r="D49" s="36" t="s">
        <v>22</v>
      </c>
      <c r="E49" s="35" t="s">
        <v>23</v>
      </c>
      <c r="F49" s="42"/>
      <c r="G49" s="42">
        <v>2800</v>
      </c>
      <c r="H49" s="12">
        <f t="shared" si="8"/>
        <v>0</v>
      </c>
      <c r="I49" s="12">
        <f t="shared" si="9"/>
        <v>0</v>
      </c>
      <c r="J49" s="12">
        <f t="shared" si="10"/>
        <v>28</v>
      </c>
      <c r="K49" s="14">
        <f t="shared" si="11"/>
        <v>2772</v>
      </c>
    </row>
    <row r="50" spans="1:13">
      <c r="A50" s="33">
        <v>43827</v>
      </c>
      <c r="B50" s="40">
        <v>147719</v>
      </c>
      <c r="C50" s="35" t="s">
        <v>21</v>
      </c>
      <c r="D50" s="36" t="s">
        <v>22</v>
      </c>
      <c r="E50" s="35" t="s">
        <v>23</v>
      </c>
      <c r="F50" s="42"/>
      <c r="G50" s="42">
        <v>1900</v>
      </c>
      <c r="H50" s="12">
        <f t="shared" si="8"/>
        <v>0</v>
      </c>
      <c r="I50" s="12">
        <f t="shared" si="9"/>
        <v>0</v>
      </c>
      <c r="J50" s="12">
        <f t="shared" si="10"/>
        <v>19</v>
      </c>
      <c r="K50" s="14">
        <f t="shared" si="11"/>
        <v>1881</v>
      </c>
    </row>
    <row r="51" spans="1:13">
      <c r="A51" s="33">
        <v>43825</v>
      </c>
      <c r="B51" s="40">
        <v>147551</v>
      </c>
      <c r="C51" s="35" t="s">
        <v>21</v>
      </c>
      <c r="D51" s="36" t="s">
        <v>22</v>
      </c>
      <c r="E51" s="35" t="s">
        <v>23</v>
      </c>
      <c r="F51" s="42"/>
      <c r="G51" s="42">
        <v>1050</v>
      </c>
      <c r="H51" s="12">
        <f t="shared" si="8"/>
        <v>0</v>
      </c>
      <c r="I51" s="12">
        <f t="shared" si="9"/>
        <v>0</v>
      </c>
      <c r="J51" s="12">
        <f t="shared" si="10"/>
        <v>10.5</v>
      </c>
      <c r="K51" s="14">
        <f t="shared" si="11"/>
        <v>1039.5</v>
      </c>
    </row>
    <row r="52" spans="1:13">
      <c r="A52" s="33">
        <v>43816</v>
      </c>
      <c r="B52" s="40">
        <v>15774</v>
      </c>
      <c r="C52" s="35" t="s">
        <v>36</v>
      </c>
      <c r="D52" s="36" t="s">
        <v>37</v>
      </c>
      <c r="E52" s="35" t="s">
        <v>38</v>
      </c>
      <c r="F52" s="42"/>
      <c r="G52" s="42">
        <v>3173.2</v>
      </c>
      <c r="H52" s="12">
        <f t="shared" si="8"/>
        <v>0</v>
      </c>
      <c r="I52" s="12">
        <f t="shared" si="9"/>
        <v>0</v>
      </c>
      <c r="J52" s="12">
        <f t="shared" si="10"/>
        <v>31.731999999999999</v>
      </c>
      <c r="K52" s="14">
        <f t="shared" si="11"/>
        <v>3141.4679999999998</v>
      </c>
    </row>
    <row r="53" spans="1:13">
      <c r="A53" s="33">
        <v>43819</v>
      </c>
      <c r="B53" s="40">
        <v>15903</v>
      </c>
      <c r="C53" s="35" t="s">
        <v>36</v>
      </c>
      <c r="D53" s="36" t="s">
        <v>37</v>
      </c>
      <c r="E53" s="35" t="s">
        <v>38</v>
      </c>
      <c r="F53" s="42"/>
      <c r="G53" s="42">
        <v>540</v>
      </c>
      <c r="H53" s="12">
        <f t="shared" ref="H53:H57" si="12">+F53/1.12*0.12</f>
        <v>0</v>
      </c>
      <c r="I53" s="12">
        <f t="shared" ref="I53:I57" si="13">+F53/1.12*0.01</f>
        <v>0</v>
      </c>
      <c r="J53" s="12">
        <f t="shared" ref="J53:J57" si="14">+G53*0.01</f>
        <v>5.4</v>
      </c>
      <c r="K53" s="14">
        <f t="shared" ref="K53:K57" si="15">+F53+G53-I53-J53</f>
        <v>534.6</v>
      </c>
    </row>
    <row r="54" spans="1:13">
      <c r="A54" s="33">
        <v>43825</v>
      </c>
      <c r="B54" s="40">
        <v>16140</v>
      </c>
      <c r="C54" s="35" t="s">
        <v>36</v>
      </c>
      <c r="D54" s="36" t="s">
        <v>37</v>
      </c>
      <c r="E54" s="35" t="s">
        <v>38</v>
      </c>
      <c r="F54" s="42"/>
      <c r="G54" s="42">
        <v>2266</v>
      </c>
      <c r="H54" s="12">
        <f t="shared" si="12"/>
        <v>0</v>
      </c>
      <c r="I54" s="12">
        <f t="shared" si="13"/>
        <v>0</v>
      </c>
      <c r="J54" s="12">
        <f t="shared" si="14"/>
        <v>22.66</v>
      </c>
      <c r="K54" s="14">
        <f t="shared" si="15"/>
        <v>2243.34</v>
      </c>
    </row>
    <row r="55" spans="1:13">
      <c r="A55" s="33">
        <v>43818</v>
      </c>
      <c r="B55" s="40">
        <v>1266005</v>
      </c>
      <c r="C55" s="35" t="s">
        <v>39</v>
      </c>
      <c r="D55" s="36" t="s">
        <v>40</v>
      </c>
      <c r="E55" s="35" t="s">
        <v>41</v>
      </c>
      <c r="F55" s="42">
        <v>5355.01</v>
      </c>
      <c r="G55" s="42"/>
      <c r="H55" s="12">
        <f t="shared" si="12"/>
        <v>573.75107142857144</v>
      </c>
      <c r="I55" s="12">
        <f t="shared" si="13"/>
        <v>47.812589285714289</v>
      </c>
      <c r="J55" s="12">
        <f t="shared" si="14"/>
        <v>0</v>
      </c>
      <c r="K55" s="14">
        <f t="shared" si="15"/>
        <v>5307.197410714286</v>
      </c>
    </row>
    <row r="56" spans="1:13">
      <c r="A56" s="33">
        <v>43818</v>
      </c>
      <c r="B56" s="40">
        <v>30976</v>
      </c>
      <c r="C56" s="35" t="s">
        <v>33</v>
      </c>
      <c r="D56" s="36" t="s">
        <v>34</v>
      </c>
      <c r="E56" s="35" t="s">
        <v>35</v>
      </c>
      <c r="F56" s="42">
        <v>3647.5</v>
      </c>
      <c r="G56" s="42"/>
      <c r="H56" s="12">
        <f t="shared" si="12"/>
        <v>390.80357142857139</v>
      </c>
      <c r="I56" s="12">
        <f t="shared" si="13"/>
        <v>32.566964285714285</v>
      </c>
      <c r="J56" s="12">
        <f t="shared" si="14"/>
        <v>0</v>
      </c>
      <c r="K56" s="14">
        <f t="shared" si="15"/>
        <v>3614.9330357142858</v>
      </c>
    </row>
    <row r="57" spans="1:13">
      <c r="A57" s="33">
        <v>43817</v>
      </c>
      <c r="B57" s="40">
        <v>17592</v>
      </c>
      <c r="C57" s="35" t="s">
        <v>30</v>
      </c>
      <c r="D57" s="36" t="s">
        <v>31</v>
      </c>
      <c r="E57" s="35" t="s">
        <v>32</v>
      </c>
      <c r="F57" s="42">
        <v>2540</v>
      </c>
      <c r="G57" s="42"/>
      <c r="H57" s="12">
        <f t="shared" si="12"/>
        <v>272.14285714285711</v>
      </c>
      <c r="I57" s="12">
        <f t="shared" si="13"/>
        <v>22.678571428571427</v>
      </c>
      <c r="J57" s="12">
        <f t="shared" si="14"/>
        <v>0</v>
      </c>
      <c r="K57" s="14">
        <f t="shared" si="15"/>
        <v>2517.3214285714284</v>
      </c>
    </row>
    <row r="58" spans="1:13">
      <c r="A58" s="33">
        <v>43816</v>
      </c>
      <c r="B58" s="40">
        <v>37706</v>
      </c>
      <c r="C58" s="35" t="s">
        <v>46</v>
      </c>
      <c r="D58" s="36" t="s">
        <v>47</v>
      </c>
      <c r="E58" s="35" t="s">
        <v>48</v>
      </c>
      <c r="F58" s="42">
        <v>9210</v>
      </c>
      <c r="G58" s="42"/>
      <c r="H58" s="12">
        <f t="shared" ref="H58" si="16">+F58/1.12*0.12</f>
        <v>986.78571428571411</v>
      </c>
      <c r="I58" s="12">
        <f t="shared" ref="I58" si="17">+F58/1.12*0.01</f>
        <v>82.232142857142847</v>
      </c>
      <c r="J58" s="12">
        <f t="shared" ref="J58" si="18">+G58*0.01</f>
        <v>0</v>
      </c>
      <c r="K58" s="14">
        <f t="shared" ref="K58" si="19">+F58+G58-I58-J58</f>
        <v>9127.7678571428569</v>
      </c>
    </row>
    <row r="59" spans="1:13">
      <c r="A59" s="33"/>
      <c r="B59" s="40"/>
      <c r="C59" s="35"/>
      <c r="D59" s="36"/>
      <c r="E59" s="35"/>
      <c r="F59" s="42"/>
      <c r="G59" s="42"/>
      <c r="H59" s="12">
        <f t="shared" ref="H59" si="20">+F59/1.12*0.12</f>
        <v>0</v>
      </c>
      <c r="I59" s="12">
        <f t="shared" ref="I59" si="21">+F59/1.12*0.01</f>
        <v>0</v>
      </c>
      <c r="J59" s="12">
        <f t="shared" ref="J59" si="22">+G59*0.01</f>
        <v>0</v>
      </c>
      <c r="K59" s="14">
        <f t="shared" ref="K59" si="23">+F59+G59-I59-J59</f>
        <v>0</v>
      </c>
    </row>
    <row r="60" spans="1:13">
      <c r="A60" s="37"/>
      <c r="B60" s="34"/>
      <c r="C60" s="35"/>
      <c r="D60" s="36"/>
      <c r="E60" s="35"/>
      <c r="F60" s="45"/>
      <c r="G60" s="46"/>
      <c r="H60" s="12">
        <f t="shared" ref="H60" si="24">+F60/1.12*0.12</f>
        <v>0</v>
      </c>
      <c r="I60" s="12">
        <f t="shared" ref="I60" si="25">+F60/1.12*0.01</f>
        <v>0</v>
      </c>
      <c r="J60" s="12">
        <f t="shared" ref="J60" si="26">+G60*0.01</f>
        <v>0</v>
      </c>
      <c r="K60" s="14">
        <f t="shared" ref="K60" si="27">+F60+G60-I60-J60</f>
        <v>0</v>
      </c>
      <c r="L60" s="16"/>
    </row>
    <row r="61" spans="1:13" ht="16.5" thickBot="1">
      <c r="A61" s="24" t="s">
        <v>15</v>
      </c>
      <c r="B61" s="26"/>
      <c r="C61" s="26"/>
      <c r="D61" s="26"/>
      <c r="E61" s="26"/>
      <c r="F61" s="29">
        <f>+SUM(F6:F59)</f>
        <v>176083.24000000002</v>
      </c>
      <c r="G61" s="29">
        <f>+SUM(G6:G59)</f>
        <v>66869.049999999988</v>
      </c>
      <c r="H61" s="29">
        <f>+SUM(H6:H59)</f>
        <v>18866.061428571425</v>
      </c>
      <c r="I61" s="29">
        <f>+SUM(I6:I59)</f>
        <v>1572.1717857142858</v>
      </c>
      <c r="J61" s="29">
        <f>+SUM(J6:J59)</f>
        <v>668.69049999999993</v>
      </c>
      <c r="K61" s="29">
        <f>+SUM(K6:K59)</f>
        <v>240711.42771428579</v>
      </c>
    </row>
    <row r="62" spans="1:13" s="10" customFormat="1" ht="16.5" thickBot="1">
      <c r="A62" s="23"/>
      <c r="B62" s="25"/>
      <c r="C62" s="25"/>
      <c r="D62" s="25"/>
      <c r="E62" s="27"/>
      <c r="F62" s="28"/>
      <c r="G62" s="28"/>
      <c r="H62" s="31"/>
      <c r="I62" s="31"/>
      <c r="J62" s="31"/>
      <c r="K62" s="32"/>
      <c r="M62" s="11"/>
    </row>
    <row r="63" spans="1:13">
      <c r="A63"/>
      <c r="B63"/>
      <c r="C63"/>
      <c r="D63"/>
      <c r="E63"/>
      <c r="F63" s="9"/>
      <c r="G63" s="9"/>
      <c r="H63" s="9"/>
      <c r="I63" s="9"/>
      <c r="J63" s="9"/>
      <c r="K63"/>
    </row>
    <row r="64" spans="1:13">
      <c r="A64"/>
      <c r="B64"/>
      <c r="C64"/>
      <c r="D64"/>
      <c r="E64"/>
      <c r="F64" s="9"/>
      <c r="G64" s="9"/>
      <c r="H64" s="9"/>
      <c r="I64" s="9"/>
      <c r="J64" s="9"/>
      <c r="K64"/>
    </row>
    <row r="65" spans="1:11">
      <c r="A65"/>
      <c r="B65"/>
      <c r="C65"/>
      <c r="D65"/>
      <c r="E65"/>
      <c r="F65" s="9"/>
      <c r="G65" s="9"/>
      <c r="H65" s="9"/>
      <c r="I65" s="9"/>
      <c r="J65" s="9"/>
      <c r="K65"/>
    </row>
    <row r="66" spans="1:11">
      <c r="A66"/>
      <c r="B66"/>
      <c r="C66"/>
      <c r="D66"/>
      <c r="E66"/>
      <c r="F66" s="9"/>
      <c r="G66" s="9"/>
      <c r="H66" s="9"/>
      <c r="I66" s="9"/>
      <c r="J66" s="9"/>
      <c r="K66"/>
    </row>
    <row r="67" spans="1:11">
      <c r="A67"/>
      <c r="B67"/>
      <c r="C67"/>
      <c r="D67"/>
      <c r="E67"/>
      <c r="F67" s="9"/>
      <c r="G67" s="9"/>
      <c r="H67" s="9"/>
      <c r="I67" s="9"/>
      <c r="J67" s="9"/>
      <c r="K67"/>
    </row>
    <row r="68" spans="1:11">
      <c r="A68"/>
      <c r="B68"/>
      <c r="C68"/>
      <c r="D68"/>
      <c r="E68"/>
      <c r="F68" s="9"/>
      <c r="G68" s="9"/>
      <c r="H68" s="9"/>
      <c r="I68" s="9">
        <f>H68*0.01</f>
        <v>0</v>
      </c>
      <c r="J68" s="9"/>
      <c r="K68"/>
    </row>
    <row r="69" spans="1:11">
      <c r="A69"/>
      <c r="B69"/>
      <c r="C69"/>
      <c r="D69"/>
      <c r="E69"/>
      <c r="F69" s="9"/>
      <c r="G69" s="9"/>
      <c r="H69" s="9"/>
      <c r="I69" s="9"/>
      <c r="J69" s="9"/>
      <c r="K69"/>
    </row>
    <row r="70" spans="1:11">
      <c r="A70"/>
      <c r="B70"/>
      <c r="C70"/>
      <c r="D70"/>
      <c r="E70"/>
      <c r="F70" s="9"/>
      <c r="G70" s="9"/>
      <c r="H70" s="9"/>
      <c r="I70" s="9"/>
      <c r="J70" s="9"/>
      <c r="K70"/>
    </row>
    <row r="71" spans="1:11">
      <c r="A71"/>
      <c r="B71"/>
      <c r="C71"/>
      <c r="D71"/>
      <c r="E71"/>
      <c r="F71" s="9"/>
      <c r="G71" s="9"/>
      <c r="H71" s="9"/>
      <c r="I71" s="9"/>
      <c r="J71" s="9"/>
      <c r="K71"/>
    </row>
    <row r="72" spans="1:11">
      <c r="A72"/>
      <c r="B72"/>
      <c r="C72"/>
      <c r="D72"/>
      <c r="E72"/>
      <c r="F72" s="9"/>
      <c r="G72" s="9"/>
      <c r="H72" s="9"/>
      <c r="I72" s="9"/>
      <c r="J72" s="9"/>
      <c r="K72"/>
    </row>
    <row r="73" spans="1:11">
      <c r="A73"/>
      <c r="B73"/>
      <c r="C73"/>
      <c r="D73"/>
      <c r="E73"/>
      <c r="F73" s="9"/>
      <c r="G73" s="9"/>
      <c r="H73" s="9"/>
      <c r="I73" s="9"/>
      <c r="J73" s="9"/>
      <c r="K73"/>
    </row>
    <row r="74" spans="1:11">
      <c r="A74"/>
      <c r="B74"/>
      <c r="C74"/>
      <c r="D74"/>
      <c r="E74"/>
      <c r="F74" s="9"/>
      <c r="G74" s="9"/>
      <c r="H74" s="9"/>
      <c r="I74" s="9"/>
      <c r="J74" s="9"/>
      <c r="K74"/>
    </row>
    <row r="75" spans="1:11">
      <c r="A75"/>
      <c r="B75"/>
      <c r="C75"/>
      <c r="D75"/>
      <c r="E75"/>
      <c r="F75" s="9"/>
      <c r="G75" s="9"/>
      <c r="H75" s="9"/>
      <c r="I75" s="9"/>
      <c r="J75" s="9"/>
      <c r="K75"/>
    </row>
    <row r="76" spans="1:11">
      <c r="A76"/>
      <c r="B76"/>
      <c r="C76"/>
      <c r="D76"/>
      <c r="E76"/>
      <c r="F76" s="9"/>
      <c r="G76" s="9"/>
      <c r="H76" s="9"/>
      <c r="I76" s="9"/>
      <c r="J76" s="9"/>
      <c r="K76"/>
    </row>
    <row r="77" spans="1:11">
      <c r="A77"/>
      <c r="B77"/>
      <c r="C77"/>
      <c r="D77"/>
      <c r="E77"/>
      <c r="F77" s="9"/>
      <c r="G77" s="9"/>
      <c r="H77" s="9"/>
      <c r="I77" s="9"/>
      <c r="J77" s="9"/>
      <c r="K77"/>
    </row>
    <row r="78" spans="1:11">
      <c r="A78"/>
      <c r="B78"/>
      <c r="C78"/>
      <c r="D78"/>
      <c r="E78"/>
      <c r="F78" s="9"/>
      <c r="G78" s="9"/>
      <c r="H78" s="9"/>
      <c r="I78" s="9"/>
      <c r="J78" s="9"/>
      <c r="K78"/>
    </row>
    <row r="79" spans="1:11">
      <c r="A79"/>
      <c r="B79"/>
      <c r="C79"/>
      <c r="D79"/>
      <c r="E79"/>
      <c r="F79" s="9"/>
      <c r="G79" s="9"/>
      <c r="H79" s="9"/>
      <c r="I79" s="9"/>
      <c r="J79" s="9"/>
      <c r="K79"/>
    </row>
    <row r="80" spans="1:11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December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2019-01-02T05:20:41Z</dcterms:modified>
</cp:coreProperties>
</file>