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March" sheetId="14" r:id="rId2"/>
  </sheets>
  <calcPr calcId="124519"/>
</workbook>
</file>

<file path=xl/calcChain.xml><?xml version="1.0" encoding="utf-8"?>
<calcChain xmlns="http://schemas.openxmlformats.org/spreadsheetml/2006/main">
  <c r="I87" i="13"/>
  <c r="G80"/>
  <c r="F80"/>
  <c r="J79"/>
  <c r="I79"/>
  <c r="K79" s="1"/>
  <c r="H79"/>
  <c r="J78"/>
  <c r="I78"/>
  <c r="K78" s="1"/>
  <c r="H78"/>
  <c r="J77"/>
  <c r="I77"/>
  <c r="K77" s="1"/>
  <c r="H77"/>
  <c r="J76"/>
  <c r="I76"/>
  <c r="K76" s="1"/>
  <c r="H76"/>
  <c r="J75"/>
  <c r="I75"/>
  <c r="K75" s="1"/>
  <c r="H75"/>
  <c r="J74"/>
  <c r="I74"/>
  <c r="K74" s="1"/>
  <c r="H74"/>
  <c r="J73"/>
  <c r="I73"/>
  <c r="H73"/>
  <c r="J72"/>
  <c r="I72"/>
  <c r="K72" s="1"/>
  <c r="H72"/>
  <c r="J71"/>
  <c r="I71"/>
  <c r="H71"/>
  <c r="J70"/>
  <c r="I70"/>
  <c r="K70" s="1"/>
  <c r="H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80" s="1"/>
  <c r="H6"/>
  <c r="K75" i="14"/>
  <c r="K74"/>
  <c r="K73"/>
  <c r="K72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K71" s="1"/>
  <c r="H71"/>
  <c r="J70"/>
  <c r="K70" s="1"/>
  <c r="I70"/>
  <c r="H70"/>
  <c r="J69"/>
  <c r="I69"/>
  <c r="K69" s="1"/>
  <c r="H69"/>
  <c r="J68"/>
  <c r="K68" s="1"/>
  <c r="I68"/>
  <c r="H68"/>
  <c r="I67"/>
  <c r="J67"/>
  <c r="H67"/>
  <c r="J66"/>
  <c r="I66"/>
  <c r="H66"/>
  <c r="J65"/>
  <c r="I65"/>
  <c r="K65" s="1"/>
  <c r="H65"/>
  <c r="J64"/>
  <c r="I64"/>
  <c r="H64"/>
  <c r="J63"/>
  <c r="I63"/>
  <c r="K63" s="1"/>
  <c r="H63"/>
  <c r="J62"/>
  <c r="I62"/>
  <c r="K62" s="1"/>
  <c r="H62"/>
  <c r="J61"/>
  <c r="I61"/>
  <c r="K61" s="1"/>
  <c r="H61"/>
  <c r="J60"/>
  <c r="I60"/>
  <c r="H60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H80" i="13" l="1"/>
  <c r="J80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6"/>
  <c r="K67" i="14"/>
  <c r="K66"/>
  <c r="K64"/>
  <c r="K60"/>
  <c r="K36"/>
  <c r="K38"/>
  <c r="K40"/>
  <c r="K42"/>
  <c r="K44"/>
  <c r="K37"/>
  <c r="K43"/>
  <c r="K45"/>
  <c r="K41"/>
  <c r="K39"/>
  <c r="J59"/>
  <c r="I59"/>
  <c r="H59"/>
  <c r="J58"/>
  <c r="I58"/>
  <c r="H58"/>
  <c r="J57"/>
  <c r="I57"/>
  <c r="H57"/>
  <c r="J56"/>
  <c r="I56"/>
  <c r="H56"/>
  <c r="J78"/>
  <c r="I78"/>
  <c r="H78"/>
  <c r="K80" i="13" l="1"/>
  <c r="K57" i="14"/>
  <c r="K59"/>
  <c r="K56"/>
  <c r="K76"/>
  <c r="K58"/>
  <c r="K78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I25"/>
  <c r="H22"/>
  <c r="I87"/>
  <c r="G80"/>
  <c r="J79"/>
  <c r="I79"/>
  <c r="H79"/>
  <c r="J47"/>
  <c r="I47"/>
  <c r="H47"/>
  <c r="J46"/>
  <c r="I46"/>
  <c r="H4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80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77" l="1"/>
  <c r="K25"/>
  <c r="K52"/>
  <c r="K51"/>
  <c r="K53"/>
  <c r="K55"/>
  <c r="K54"/>
  <c r="K50"/>
  <c r="K49"/>
  <c r="K48"/>
  <c r="K12"/>
  <c r="K14"/>
  <c r="K16"/>
  <c r="K20"/>
  <c r="K24"/>
  <c r="K27"/>
  <c r="K31"/>
  <c r="K35"/>
  <c r="K46"/>
  <c r="K79"/>
  <c r="K32"/>
  <c r="K47"/>
  <c r="K34"/>
  <c r="K18"/>
  <c r="K10"/>
  <c r="K8"/>
  <c r="I80"/>
  <c r="K7"/>
  <c r="K9"/>
  <c r="K11"/>
  <c r="K13"/>
  <c r="K15"/>
  <c r="K17"/>
  <c r="K19"/>
  <c r="K21"/>
  <c r="K22"/>
  <c r="K23"/>
  <c r="K26"/>
  <c r="K28"/>
  <c r="K6"/>
  <c r="K29"/>
  <c r="H80"/>
  <c r="J80"/>
  <c r="K33"/>
  <c r="K30"/>
  <c r="K80" l="1"/>
</calcChain>
</file>

<file path=xl/sharedStrings.xml><?xml version="1.0" encoding="utf-8"?>
<sst xmlns="http://schemas.openxmlformats.org/spreadsheetml/2006/main" count="450" uniqueCount="72">
  <si>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</si>
  <si>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</si>
  <si>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</si>
  <si>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</si>
  <si>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</si>
  <si>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</si>
  <si>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</si>
  <si>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</si>
  <si>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</si>
  <si>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</si>
  <si>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</si>
  <si>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</si>
  <si>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</si>
  <si>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</si>
  <si>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</si>
  <si>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</si>
  <si>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</si>
  <si>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</si>
  <si>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</si>
  <si>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</si>
  <si>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</si>
  <si>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</si>
  <si>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</si>
  <si>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</si>
  <si>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</si>
  <si>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</si>
  <si>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</si>
  <si>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</si>
  <si>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</si>
  <si>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</si>
  <si>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</si>
  <si>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</si>
  <si>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</si>
  <si>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</si>
  <si>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</si>
  <si>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</si>
  <si>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</si>
  <si>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</si>
  <si>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</si>
  <si>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</si>
  <si>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</si>
  <si>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</si>
  <si>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</si>
  <si>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</si>
  <si>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</si>
  <si>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</si>
  <si>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</si>
  <si>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</si>
  <si>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</si>
  <si>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</si>
  <si>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</si>
  <si>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</si>
  <si>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Q &amp; H FOODS INC</t>
  </si>
  <si>
    <t>004-967-715-000</t>
  </si>
  <si>
    <t>STREETS CORPORATION</t>
  </si>
  <si>
    <t>004-521-952-000</t>
  </si>
  <si>
    <t>MAMBUGAN ANTIPOLO CITY</t>
  </si>
  <si>
    <t>FOODZONE INC</t>
  </si>
  <si>
    <t>DIMAX DISTRIBUTION ENTERPRISES</t>
  </si>
  <si>
    <t>104-194-467-001</t>
  </si>
  <si>
    <t>SAN ROQUE MURPHY QUEZON CITY</t>
  </si>
  <si>
    <t>004-746-011-000</t>
  </si>
  <si>
    <t>OLD ZUNIGA MANDALUYONG CITY</t>
  </si>
  <si>
    <t>COMCOM FOODSERVICE SUPPLIES CORP</t>
  </si>
  <si>
    <t>009-745-307-000</t>
  </si>
  <si>
    <t>ZONE 030 TRGY 306 QUIAPO MANILA</t>
  </si>
  <si>
    <t>DIMAX DISTRIBUTION ENTRPRISE</t>
  </si>
  <si>
    <t>E BLUE HOLDINGS &amp; TRADING CORP</t>
  </si>
  <si>
    <t>241-402-504-000</t>
  </si>
  <si>
    <t>TUNASAN MUNTINLUPA CITY</t>
  </si>
  <si>
    <t>EQUILIBRIUM INTERTRADE CORPORATION</t>
  </si>
  <si>
    <t>225-570-714-000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</si>
</sst>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5"/>
  <sheetViews>
    <sheetView tabSelected="1" topLeftCell="A4" workbookViewId="0">
      <selection activeCell="A6" sqref="A6:G74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43531</v>
      </c>
      <c r="B6" s="38">
        <v>80920</v>
      </c>
      <c r="C6" s="35" t="s">
        <v>49</v>
      </c>
      <c r="D6" s="36" t="s">
        <v>50</v>
      </c>
      <c r="E6" s="35" t="s">
        <v>51</v>
      </c>
      <c r="F6" s="41">
        <v>7704</v>
      </c>
      <c r="G6" s="41"/>
      <c r="H6" s="30">
        <f>+F6/1.12*0.12</f>
        <v>825.42857142857122</v>
      </c>
      <c r="I6" s="30">
        <f>+F6/1.12*0.01</f>
        <v>68.785714285714278</v>
      </c>
      <c r="J6" s="30">
        <f>+G6*0.01</f>
        <v>0</v>
      </c>
      <c r="K6" s="15">
        <f>+F6+G6-I6-J6</f>
        <v>7635.2142857142853</v>
      </c>
    </row>
    <row r="7" spans="1:12" s="2" customFormat="1">
      <c r="A7" s="33">
        <v>43537</v>
      </c>
      <c r="B7" s="38">
        <v>81751</v>
      </c>
      <c r="C7" s="35" t="s">
        <v>49</v>
      </c>
      <c r="D7" s="36" t="s">
        <v>50</v>
      </c>
      <c r="E7" s="35" t="s">
        <v>51</v>
      </c>
      <c r="F7" s="41">
        <v>10671.5</v>
      </c>
      <c r="G7" s="41"/>
      <c r="H7" s="30">
        <f>+F7/1.12*0.12</f>
        <v>1143.375</v>
      </c>
      <c r="I7" s="30">
        <f>+F7/1.12*0.01</f>
        <v>95.28125</v>
      </c>
      <c r="J7" s="30">
        <f>+G7*0.01</f>
        <v>0</v>
      </c>
      <c r="K7" s="15">
        <f>+F7+G7-I7-J7</f>
        <v>10576.21875</v>
      </c>
    </row>
    <row r="8" spans="1:12">
      <c r="A8" s="33">
        <v>43530</v>
      </c>
      <c r="B8" s="40">
        <v>18624</v>
      </c>
      <c r="C8" s="35" t="s">
        <v>36</v>
      </c>
      <c r="D8" s="36" t="s">
        <v>37</v>
      </c>
      <c r="E8" s="35" t="s">
        <v>38</v>
      </c>
      <c r="F8" s="41"/>
      <c r="G8" s="41">
        <v>1394.4</v>
      </c>
      <c r="H8" s="30">
        <f t="shared" ref="H8:H71" si="0">+F8/1.12*0.12</f>
        <v>0</v>
      </c>
      <c r="I8" s="30">
        <f t="shared" ref="I8:I66" si="1">+F8/1.12*0.01</f>
        <v>0</v>
      </c>
      <c r="J8" s="30">
        <f t="shared" ref="J8:J71" si="2">+G8*0.01</f>
        <v>13.944000000000001</v>
      </c>
      <c r="K8" s="15">
        <f t="shared" ref="K8:K71" si="3">+F8+G8-I8-J8</f>
        <v>1380.4560000000001</v>
      </c>
    </row>
    <row r="9" spans="1:12" s="20" customFormat="1">
      <c r="A9" s="33">
        <v>43525</v>
      </c>
      <c r="B9" s="36">
        <v>18481</v>
      </c>
      <c r="C9" s="35" t="s">
        <v>36</v>
      </c>
      <c r="D9" s="36" t="s">
        <v>37</v>
      </c>
      <c r="E9" s="35" t="s">
        <v>38</v>
      </c>
      <c r="F9" s="42"/>
      <c r="G9" s="42">
        <v>742</v>
      </c>
      <c r="H9" s="18">
        <f t="shared" si="0"/>
        <v>0</v>
      </c>
      <c r="I9" s="18">
        <f t="shared" si="1"/>
        <v>0</v>
      </c>
      <c r="J9" s="18">
        <f t="shared" si="2"/>
        <v>7.42</v>
      </c>
      <c r="K9" s="14">
        <f t="shared" si="3"/>
        <v>734.58</v>
      </c>
      <c r="L9" s="19"/>
    </row>
    <row r="10" spans="1:12" s="20" customFormat="1">
      <c r="A10" s="33">
        <v>43528</v>
      </c>
      <c r="B10" s="36">
        <v>18558</v>
      </c>
      <c r="C10" s="35" t="s">
        <v>36</v>
      </c>
      <c r="D10" s="36" t="s">
        <v>37</v>
      </c>
      <c r="E10" s="35" t="s">
        <v>38</v>
      </c>
      <c r="F10" s="42"/>
      <c r="G10" s="42">
        <v>2539.4</v>
      </c>
      <c r="H10" s="12">
        <f t="shared" si="0"/>
        <v>0</v>
      </c>
      <c r="I10" s="12">
        <f t="shared" si="1"/>
        <v>0</v>
      </c>
      <c r="J10" s="12">
        <f t="shared" si="2"/>
        <v>25.394000000000002</v>
      </c>
      <c r="K10" s="14">
        <f t="shared" si="3"/>
        <v>2514.0060000000003</v>
      </c>
    </row>
    <row r="11" spans="1:12">
      <c r="A11" s="33">
        <v>43535</v>
      </c>
      <c r="B11" s="36">
        <v>18704</v>
      </c>
      <c r="C11" s="35" t="s">
        <v>36</v>
      </c>
      <c r="D11" s="36" t="s">
        <v>37</v>
      </c>
      <c r="E11" s="35" t="s">
        <v>38</v>
      </c>
      <c r="F11" s="42"/>
      <c r="G11" s="42">
        <v>3431</v>
      </c>
      <c r="H11" s="8">
        <f t="shared" si="0"/>
        <v>0</v>
      </c>
      <c r="I11" s="8">
        <f t="shared" si="1"/>
        <v>0</v>
      </c>
      <c r="J11" s="8">
        <f t="shared" si="2"/>
        <v>34.31</v>
      </c>
      <c r="K11" s="14">
        <f t="shared" si="3"/>
        <v>3396.69</v>
      </c>
    </row>
    <row r="12" spans="1:12">
      <c r="A12" s="33">
        <v>43537</v>
      </c>
      <c r="B12" s="36">
        <v>18872</v>
      </c>
      <c r="C12" s="35" t="s">
        <v>36</v>
      </c>
      <c r="D12" s="36" t="s">
        <v>37</v>
      </c>
      <c r="E12" s="35" t="s">
        <v>38</v>
      </c>
      <c r="F12" s="42"/>
      <c r="G12" s="42">
        <v>407.4</v>
      </c>
      <c r="H12" s="12">
        <f t="shared" si="0"/>
        <v>0</v>
      </c>
      <c r="I12" s="12">
        <f t="shared" si="1"/>
        <v>0</v>
      </c>
      <c r="J12" s="12">
        <f t="shared" si="2"/>
        <v>4.0739999999999998</v>
      </c>
      <c r="K12" s="14">
        <f t="shared" si="3"/>
        <v>403.32599999999996</v>
      </c>
    </row>
    <row r="13" spans="1:12">
      <c r="A13" s="33">
        <v>43542</v>
      </c>
      <c r="B13" s="39">
        <v>19041</v>
      </c>
      <c r="C13" s="35" t="s">
        <v>36</v>
      </c>
      <c r="D13" s="36" t="s">
        <v>37</v>
      </c>
      <c r="E13" s="35" t="s">
        <v>38</v>
      </c>
      <c r="F13" s="42"/>
      <c r="G13" s="42">
        <v>3075.6</v>
      </c>
      <c r="H13" s="12">
        <f t="shared" si="0"/>
        <v>0</v>
      </c>
      <c r="I13" s="12">
        <f t="shared" si="1"/>
        <v>0</v>
      </c>
      <c r="J13" s="12">
        <f t="shared" si="2"/>
        <v>30.756</v>
      </c>
      <c r="K13" s="14">
        <f t="shared" si="3"/>
        <v>3044.8440000000001</v>
      </c>
    </row>
    <row r="14" spans="1:12">
      <c r="A14" s="33">
        <v>43542</v>
      </c>
      <c r="B14" s="39">
        <v>19042</v>
      </c>
      <c r="C14" s="35" t="s">
        <v>36</v>
      </c>
      <c r="D14" s="36" t="s">
        <v>37</v>
      </c>
      <c r="E14" s="35" t="s">
        <v>38</v>
      </c>
      <c r="F14" s="42"/>
      <c r="G14" s="42">
        <v>625.75</v>
      </c>
      <c r="H14" s="12">
        <f t="shared" si="0"/>
        <v>0</v>
      </c>
      <c r="I14" s="12">
        <f t="shared" si="1"/>
        <v>0</v>
      </c>
      <c r="J14" s="12">
        <f t="shared" si="2"/>
        <v>6.2575000000000003</v>
      </c>
      <c r="K14" s="14">
        <f t="shared" si="3"/>
        <v>619.49249999999995</v>
      </c>
    </row>
    <row r="15" spans="1:12">
      <c r="A15" s="33">
        <v>43544</v>
      </c>
      <c r="B15" s="39">
        <v>19078</v>
      </c>
      <c r="C15" s="35" t="s">
        <v>36</v>
      </c>
      <c r="D15" s="36" t="s">
        <v>37</v>
      </c>
      <c r="E15" s="35" t="s">
        <v>38</v>
      </c>
      <c r="F15" s="42"/>
      <c r="G15" s="42">
        <v>270</v>
      </c>
      <c r="H15" s="12">
        <f>+F15/1.12*0.12</f>
        <v>0</v>
      </c>
      <c r="I15" s="12">
        <f>+F15/1.12*0.01</f>
        <v>0</v>
      </c>
      <c r="J15" s="12">
        <f>+G15*0.01</f>
        <v>2.7</v>
      </c>
      <c r="K15" s="14">
        <f>+F15+G15-I15-J15</f>
        <v>267.3</v>
      </c>
      <c r="L15" s="1"/>
    </row>
    <row r="16" spans="1:12" s="20" customFormat="1">
      <c r="A16" s="33">
        <v>43544</v>
      </c>
      <c r="B16" s="39">
        <v>155401</v>
      </c>
      <c r="C16" s="35" t="s">
        <v>36</v>
      </c>
      <c r="D16" s="36" t="s">
        <v>37</v>
      </c>
      <c r="E16" s="35" t="s">
        <v>38</v>
      </c>
      <c r="F16" s="42"/>
      <c r="G16" s="42">
        <v>3560</v>
      </c>
      <c r="H16" s="12">
        <f t="shared" si="0"/>
        <v>0</v>
      </c>
      <c r="I16" s="12">
        <f t="shared" si="1"/>
        <v>0</v>
      </c>
      <c r="J16" s="12">
        <f t="shared" si="2"/>
        <v>35.6</v>
      </c>
      <c r="K16" s="14">
        <f t="shared" si="3"/>
        <v>3524.4</v>
      </c>
      <c r="L16" s="19"/>
    </row>
    <row r="17" spans="1:14" s="13" customFormat="1">
      <c r="A17" s="33">
        <v>43546</v>
      </c>
      <c r="B17" s="39">
        <v>19111</v>
      </c>
      <c r="C17" s="35" t="s">
        <v>36</v>
      </c>
      <c r="D17" s="36" t="s">
        <v>37</v>
      </c>
      <c r="E17" s="35" t="s">
        <v>38</v>
      </c>
      <c r="F17" s="42"/>
      <c r="G17" s="42">
        <v>320</v>
      </c>
      <c r="H17" s="8">
        <f t="shared" si="0"/>
        <v>0</v>
      </c>
      <c r="I17" s="8">
        <f t="shared" si="1"/>
        <v>0</v>
      </c>
      <c r="J17" s="8">
        <f t="shared" si="2"/>
        <v>3.2</v>
      </c>
      <c r="K17" s="14">
        <f t="shared" si="3"/>
        <v>316.8</v>
      </c>
      <c r="L17" s="16"/>
    </row>
    <row r="18" spans="1:14" s="13" customFormat="1">
      <c r="A18" s="33">
        <v>43553</v>
      </c>
      <c r="B18" s="39">
        <v>19324</v>
      </c>
      <c r="C18" s="35" t="s">
        <v>36</v>
      </c>
      <c r="D18" s="36" t="s">
        <v>37</v>
      </c>
      <c r="E18" s="35" t="s">
        <v>38</v>
      </c>
      <c r="F18" s="42"/>
      <c r="G18" s="42">
        <v>713</v>
      </c>
      <c r="H18" s="12">
        <f t="shared" si="0"/>
        <v>0</v>
      </c>
      <c r="I18" s="12">
        <f t="shared" si="1"/>
        <v>0</v>
      </c>
      <c r="J18" s="12">
        <f t="shared" si="2"/>
        <v>7.13</v>
      </c>
      <c r="K18" s="14">
        <f t="shared" si="3"/>
        <v>705.87</v>
      </c>
      <c r="L18" s="16"/>
    </row>
    <row r="19" spans="1:14" s="13" customFormat="1">
      <c r="A19" s="33">
        <v>43550</v>
      </c>
      <c r="B19" s="39">
        <v>19243</v>
      </c>
      <c r="C19" s="35" t="s">
        <v>36</v>
      </c>
      <c r="D19" s="36" t="s">
        <v>37</v>
      </c>
      <c r="E19" s="35" t="s">
        <v>38</v>
      </c>
      <c r="F19" s="42"/>
      <c r="G19" s="42">
        <v>370</v>
      </c>
      <c r="H19" s="12">
        <f t="shared" si="0"/>
        <v>0</v>
      </c>
      <c r="I19" s="12">
        <f t="shared" si="1"/>
        <v>0</v>
      </c>
      <c r="J19" s="12">
        <f t="shared" si="2"/>
        <v>3.7</v>
      </c>
      <c r="K19" s="14">
        <f t="shared" si="3"/>
        <v>366.3</v>
      </c>
      <c r="L19" s="16"/>
    </row>
    <row r="20" spans="1:14" s="13" customFormat="1">
      <c r="A20" s="33">
        <v>43549</v>
      </c>
      <c r="B20" s="39">
        <v>19206</v>
      </c>
      <c r="C20" s="35" t="s">
        <v>36</v>
      </c>
      <c r="D20" s="36" t="s">
        <v>37</v>
      </c>
      <c r="E20" s="35" t="s">
        <v>38</v>
      </c>
      <c r="F20" s="42"/>
      <c r="G20" s="42">
        <v>2996.9</v>
      </c>
      <c r="H20" s="12">
        <f t="shared" si="0"/>
        <v>0</v>
      </c>
      <c r="I20" s="12">
        <f t="shared" si="1"/>
        <v>0</v>
      </c>
      <c r="J20" s="12">
        <f t="shared" si="2"/>
        <v>29.969000000000001</v>
      </c>
      <c r="K20" s="14">
        <f t="shared" si="3"/>
        <v>2966.931</v>
      </c>
      <c r="L20" s="16"/>
    </row>
    <row r="21" spans="1:14">
      <c r="A21" s="33">
        <v>43529</v>
      </c>
      <c r="B21" s="39">
        <v>23761</v>
      </c>
      <c r="C21" s="35" t="s">
        <v>63</v>
      </c>
      <c r="D21" s="36" t="s">
        <v>64</v>
      </c>
      <c r="E21" s="35" t="s">
        <v>65</v>
      </c>
      <c r="F21" s="42">
        <v>3816</v>
      </c>
      <c r="G21" s="42"/>
      <c r="H21" s="12">
        <f t="shared" si="0"/>
        <v>408.85714285714283</v>
      </c>
      <c r="I21" s="12">
        <f t="shared" si="1"/>
        <v>34.071428571428569</v>
      </c>
      <c r="J21" s="12">
        <f t="shared" si="2"/>
        <v>0</v>
      </c>
      <c r="K21" s="14">
        <f t="shared" si="3"/>
        <v>3781.9285714285716</v>
      </c>
      <c r="L21" s="1"/>
    </row>
    <row r="22" spans="1:14">
      <c r="A22" s="33">
        <v>43529</v>
      </c>
      <c r="B22" s="36">
        <v>86026</v>
      </c>
      <c r="C22" s="35" t="s">
        <v>58</v>
      </c>
      <c r="D22" s="36" t="s">
        <v>59</v>
      </c>
      <c r="E22" s="35" t="s">
        <v>60</v>
      </c>
      <c r="F22" s="42">
        <v>7186.4</v>
      </c>
      <c r="G22" s="42"/>
      <c r="H22" s="12">
        <f>+F22/1.12*0.12</f>
        <v>769.97142857142842</v>
      </c>
      <c r="I22" s="12">
        <f t="shared" si="1"/>
        <v>64.164285714285711</v>
      </c>
      <c r="J22" s="12">
        <f t="shared" si="2"/>
        <v>0</v>
      </c>
      <c r="K22" s="14">
        <f t="shared" si="3"/>
        <v>7122.2357142857136</v>
      </c>
      <c r="L22" s="1"/>
    </row>
    <row r="23" spans="1:14" s="13" customFormat="1">
      <c r="A23" s="33">
        <v>43543</v>
      </c>
      <c r="B23" s="38">
        <v>116783</v>
      </c>
      <c r="C23" s="35" t="s">
        <v>58</v>
      </c>
      <c r="D23" s="36" t="s">
        <v>59</v>
      </c>
      <c r="E23" s="35" t="s">
        <v>60</v>
      </c>
      <c r="F23" s="42">
        <v>12424.85</v>
      </c>
      <c r="G23" s="42"/>
      <c r="H23" s="12">
        <f t="shared" si="0"/>
        <v>1331.2339285714284</v>
      </c>
      <c r="I23" s="12">
        <f t="shared" si="1"/>
        <v>110.93616071428571</v>
      </c>
      <c r="J23" s="12">
        <f>+G23*0.01</f>
        <v>0</v>
      </c>
      <c r="K23" s="14">
        <f>+F23+G23-I23-J23</f>
        <v>12313.913839285715</v>
      </c>
      <c r="L23" s="16"/>
    </row>
    <row r="24" spans="1:14" s="13" customFormat="1">
      <c r="A24" s="33">
        <v>43547</v>
      </c>
      <c r="B24" s="40">
        <v>2225</v>
      </c>
      <c r="C24" s="35" t="s">
        <v>58</v>
      </c>
      <c r="D24" s="36" t="s">
        <v>59</v>
      </c>
      <c r="E24" s="35" t="s">
        <v>60</v>
      </c>
      <c r="F24" s="42">
        <v>6857.15</v>
      </c>
      <c r="G24" s="42"/>
      <c r="H24" s="12">
        <f>+F24/1.12*0.12</f>
        <v>734.69464285714264</v>
      </c>
      <c r="I24" s="12">
        <f>+F24/1.12*0.01</f>
        <v>61.224553571428558</v>
      </c>
      <c r="J24" s="12">
        <f t="shared" si="2"/>
        <v>0</v>
      </c>
      <c r="K24" s="14">
        <f>+F24+G24-I24-J24</f>
        <v>6795.9254464285714</v>
      </c>
      <c r="L24" s="16"/>
    </row>
    <row r="25" spans="1:14" s="50" customFormat="1">
      <c r="A25" s="33">
        <v>43529</v>
      </c>
      <c r="B25" s="38">
        <v>86026</v>
      </c>
      <c r="C25" s="35" t="s">
        <v>66</v>
      </c>
      <c r="D25" s="36" t="s">
        <v>59</v>
      </c>
      <c r="E25" s="35" t="s">
        <v>60</v>
      </c>
      <c r="F25" s="42">
        <v>7186.4</v>
      </c>
      <c r="G25" s="42"/>
      <c r="H25" s="48">
        <f t="shared" si="0"/>
        <v>769.97142857142842</v>
      </c>
      <c r="I25" s="48">
        <f t="shared" si="1"/>
        <v>64.164285714285711</v>
      </c>
      <c r="J25" s="48">
        <f t="shared" si="2"/>
        <v>0</v>
      </c>
      <c r="K25" s="51">
        <f t="shared" si="3"/>
        <v>7122.2357142857136</v>
      </c>
      <c r="L25" s="49"/>
    </row>
    <row r="26" spans="1:14">
      <c r="A26" s="33">
        <v>43531</v>
      </c>
      <c r="B26" s="38">
        <v>96974</v>
      </c>
      <c r="C26" s="35" t="s">
        <v>67</v>
      </c>
      <c r="D26" s="36" t="s">
        <v>68</v>
      </c>
      <c r="E26" s="35" t="s">
        <v>69</v>
      </c>
      <c r="F26" s="42">
        <v>3017.4</v>
      </c>
      <c r="G26" s="42"/>
      <c r="H26" s="18">
        <f t="shared" si="0"/>
        <v>323.29285714285709</v>
      </c>
      <c r="I26" s="18">
        <f t="shared" si="1"/>
        <v>26.941071428571426</v>
      </c>
      <c r="J26" s="18">
        <f t="shared" si="2"/>
        <v>0</v>
      </c>
      <c r="K26" s="14">
        <f t="shared" si="3"/>
        <v>2990.4589285714287</v>
      </c>
      <c r="L26" s="16"/>
      <c r="M26" s="13"/>
      <c r="N26" s="13"/>
    </row>
    <row r="27" spans="1:14">
      <c r="A27" s="33">
        <v>43531</v>
      </c>
      <c r="B27" s="38">
        <v>190613</v>
      </c>
      <c r="C27" s="35" t="s">
        <v>70</v>
      </c>
      <c r="D27" s="36" t="s">
        <v>71</v>
      </c>
      <c r="E27" s="35" t="s">
        <v>69</v>
      </c>
      <c r="F27" s="42">
        <v>2989.2</v>
      </c>
      <c r="G27" s="42"/>
      <c r="H27" s="12">
        <f t="shared" si="0"/>
        <v>320.27142857142854</v>
      </c>
      <c r="I27" s="12">
        <f t="shared" si="1"/>
        <v>26.689285714285713</v>
      </c>
      <c r="J27" s="12">
        <f t="shared" si="2"/>
        <v>0</v>
      </c>
      <c r="K27" s="14">
        <f t="shared" si="3"/>
        <v>2962.5107142857141</v>
      </c>
      <c r="L27" s="16"/>
      <c r="M27" s="13"/>
      <c r="N27" s="13"/>
    </row>
    <row r="28" spans="1:14">
      <c r="A28" s="33">
        <v>43528</v>
      </c>
      <c r="B28" s="53">
        <v>71525</v>
      </c>
      <c r="C28" s="35" t="s">
        <v>18</v>
      </c>
      <c r="D28" s="36" t="s">
        <v>19</v>
      </c>
      <c r="E28" s="35" t="s">
        <v>20</v>
      </c>
      <c r="F28" s="42"/>
      <c r="G28" s="42">
        <v>2185</v>
      </c>
      <c r="H28" s="8">
        <f t="shared" si="0"/>
        <v>0</v>
      </c>
      <c r="I28" s="8">
        <f t="shared" si="1"/>
        <v>0</v>
      </c>
      <c r="J28" s="8">
        <f t="shared" si="2"/>
        <v>21.85</v>
      </c>
      <c r="K28" s="14">
        <f t="shared" si="3"/>
        <v>2163.15</v>
      </c>
    </row>
    <row r="29" spans="1:14">
      <c r="A29" s="33">
        <v>43528</v>
      </c>
      <c r="B29" s="38">
        <v>71524</v>
      </c>
      <c r="C29" s="35" t="s">
        <v>18</v>
      </c>
      <c r="D29" s="36" t="s">
        <v>19</v>
      </c>
      <c r="E29" s="35" t="s">
        <v>20</v>
      </c>
      <c r="F29" s="42"/>
      <c r="G29" s="42">
        <v>2185</v>
      </c>
      <c r="H29" s="12">
        <f t="shared" si="0"/>
        <v>0</v>
      </c>
      <c r="I29" s="12">
        <f t="shared" si="1"/>
        <v>0</v>
      </c>
      <c r="J29" s="12">
        <f t="shared" si="2"/>
        <v>21.85</v>
      </c>
      <c r="K29" s="14">
        <f t="shared" si="3"/>
        <v>2163.15</v>
      </c>
    </row>
    <row r="30" spans="1:14">
      <c r="A30" s="33">
        <v>43528</v>
      </c>
      <c r="B30" s="38">
        <v>71524</v>
      </c>
      <c r="C30" s="35" t="s">
        <v>18</v>
      </c>
      <c r="D30" s="36" t="s">
        <v>19</v>
      </c>
      <c r="E30" s="35" t="s">
        <v>20</v>
      </c>
      <c r="F30" s="42"/>
      <c r="G30" s="42">
        <v>7790</v>
      </c>
      <c r="H30" s="12">
        <f t="shared" si="0"/>
        <v>0</v>
      </c>
      <c r="I30" s="12">
        <f t="shared" si="1"/>
        <v>0</v>
      </c>
      <c r="J30" s="12">
        <f t="shared" si="2"/>
        <v>77.900000000000006</v>
      </c>
      <c r="K30" s="14">
        <f t="shared" si="3"/>
        <v>7712.1</v>
      </c>
    </row>
    <row r="31" spans="1:14">
      <c r="A31" s="33">
        <v>43534</v>
      </c>
      <c r="B31" s="47">
        <v>71530</v>
      </c>
      <c r="C31" s="35" t="s">
        <v>18</v>
      </c>
      <c r="D31" s="36" t="s">
        <v>19</v>
      </c>
      <c r="E31" s="35" t="s">
        <v>20</v>
      </c>
      <c r="F31" s="42"/>
      <c r="G31" s="42">
        <v>2335</v>
      </c>
      <c r="H31" s="12">
        <f t="shared" si="0"/>
        <v>0</v>
      </c>
      <c r="I31" s="12">
        <f t="shared" si="1"/>
        <v>0</v>
      </c>
      <c r="J31" s="12">
        <f t="shared" si="2"/>
        <v>23.35</v>
      </c>
      <c r="K31" s="14">
        <f t="shared" si="3"/>
        <v>2311.65</v>
      </c>
    </row>
    <row r="32" spans="1:14">
      <c r="A32" s="33">
        <v>43535</v>
      </c>
      <c r="B32" s="38">
        <v>71529</v>
      </c>
      <c r="C32" s="35" t="s">
        <v>18</v>
      </c>
      <c r="D32" s="36" t="s">
        <v>19</v>
      </c>
      <c r="E32" s="35" t="s">
        <v>20</v>
      </c>
      <c r="F32" s="43"/>
      <c r="G32" s="43">
        <v>6445</v>
      </c>
      <c r="H32" s="8">
        <f t="shared" si="0"/>
        <v>0</v>
      </c>
      <c r="I32" s="8">
        <f t="shared" si="1"/>
        <v>0</v>
      </c>
      <c r="J32" s="8">
        <f t="shared" si="2"/>
        <v>64.45</v>
      </c>
      <c r="K32" s="14">
        <f t="shared" si="3"/>
        <v>6380.55</v>
      </c>
    </row>
    <row r="33" spans="1:12">
      <c r="A33" s="33">
        <v>43539</v>
      </c>
      <c r="B33" s="38">
        <v>71533</v>
      </c>
      <c r="C33" s="35" t="s">
        <v>18</v>
      </c>
      <c r="D33" s="36" t="s">
        <v>19</v>
      </c>
      <c r="E33" s="35" t="s">
        <v>20</v>
      </c>
      <c r="F33" s="42"/>
      <c r="G33" s="42">
        <v>2479.1999999999998</v>
      </c>
      <c r="H33" s="12">
        <f t="shared" si="0"/>
        <v>0</v>
      </c>
      <c r="I33" s="12">
        <f t="shared" si="1"/>
        <v>0</v>
      </c>
      <c r="J33" s="12">
        <f t="shared" si="2"/>
        <v>24.791999999999998</v>
      </c>
      <c r="K33" s="14">
        <f t="shared" si="3"/>
        <v>2454.4079999999999</v>
      </c>
    </row>
    <row r="34" spans="1:12">
      <c r="A34" s="33">
        <v>43542</v>
      </c>
      <c r="B34" s="40">
        <v>71535</v>
      </c>
      <c r="C34" s="35" t="s">
        <v>18</v>
      </c>
      <c r="D34" s="36" t="s">
        <v>19</v>
      </c>
      <c r="E34" s="35" t="s">
        <v>20</v>
      </c>
      <c r="F34" s="44"/>
      <c r="G34" s="42">
        <v>4540</v>
      </c>
      <c r="H34" s="12">
        <f t="shared" si="0"/>
        <v>0</v>
      </c>
      <c r="I34" s="12">
        <f t="shared" si="1"/>
        <v>0</v>
      </c>
      <c r="J34" s="12">
        <f t="shared" si="2"/>
        <v>45.4</v>
      </c>
      <c r="K34" s="14">
        <f t="shared" si="3"/>
        <v>4494.6000000000004</v>
      </c>
    </row>
    <row r="35" spans="1:12">
      <c r="A35" s="33">
        <v>43542</v>
      </c>
      <c r="B35" s="40">
        <v>71536</v>
      </c>
      <c r="C35" s="35" t="s">
        <v>18</v>
      </c>
      <c r="D35" s="36" t="s">
        <v>19</v>
      </c>
      <c r="E35" s="35" t="s">
        <v>20</v>
      </c>
      <c r="F35" s="42"/>
      <c r="G35" s="42">
        <v>2108.75</v>
      </c>
      <c r="H35" s="12">
        <f t="shared" si="0"/>
        <v>0</v>
      </c>
      <c r="I35" s="12">
        <f t="shared" si="1"/>
        <v>0</v>
      </c>
      <c r="J35" s="12">
        <f t="shared" si="2"/>
        <v>21.087500000000002</v>
      </c>
      <c r="K35" s="14">
        <f t="shared" si="3"/>
        <v>2087.6624999999999</v>
      </c>
      <c r="L35" s="1"/>
    </row>
    <row r="36" spans="1:12">
      <c r="A36" s="33">
        <v>43544</v>
      </c>
      <c r="B36" s="40">
        <v>71539</v>
      </c>
      <c r="C36" s="35" t="s">
        <v>18</v>
      </c>
      <c r="D36" s="36" t="s">
        <v>19</v>
      </c>
      <c r="E36" s="35" t="s">
        <v>20</v>
      </c>
      <c r="F36" s="42"/>
      <c r="G36" s="42">
        <v>6638</v>
      </c>
      <c r="H36" s="12">
        <f t="shared" si="0"/>
        <v>0</v>
      </c>
      <c r="I36" s="12">
        <f t="shared" si="1"/>
        <v>0</v>
      </c>
      <c r="J36" s="12">
        <f t="shared" si="2"/>
        <v>66.38</v>
      </c>
      <c r="K36" s="14">
        <f t="shared" si="3"/>
        <v>6571.62</v>
      </c>
      <c r="L36" s="1"/>
    </row>
    <row r="37" spans="1:12">
      <c r="A37" s="33">
        <v>43551</v>
      </c>
      <c r="B37" s="40">
        <v>71546</v>
      </c>
      <c r="C37" s="35" t="s">
        <v>18</v>
      </c>
      <c r="D37" s="36" t="s">
        <v>19</v>
      </c>
      <c r="E37" s="35" t="s">
        <v>20</v>
      </c>
      <c r="F37" s="42"/>
      <c r="G37" s="42">
        <v>2280</v>
      </c>
      <c r="H37" s="12">
        <f t="shared" si="0"/>
        <v>0</v>
      </c>
      <c r="I37" s="12">
        <f t="shared" si="1"/>
        <v>0</v>
      </c>
      <c r="J37" s="12">
        <f t="shared" si="2"/>
        <v>22.8</v>
      </c>
      <c r="K37" s="14">
        <f t="shared" si="3"/>
        <v>2257.1999999999998</v>
      </c>
      <c r="L37" s="1"/>
    </row>
    <row r="38" spans="1:12">
      <c r="A38" s="33">
        <v>43549</v>
      </c>
      <c r="B38" s="40">
        <v>71543</v>
      </c>
      <c r="C38" s="35" t="s">
        <v>18</v>
      </c>
      <c r="D38" s="36" t="s">
        <v>19</v>
      </c>
      <c r="E38" s="35" t="s">
        <v>20</v>
      </c>
      <c r="F38" s="42"/>
      <c r="G38" s="42">
        <v>7575</v>
      </c>
      <c r="H38" s="12">
        <f t="shared" si="0"/>
        <v>0</v>
      </c>
      <c r="I38" s="12">
        <f t="shared" si="1"/>
        <v>0</v>
      </c>
      <c r="J38" s="12">
        <f t="shared" si="2"/>
        <v>75.75</v>
      </c>
      <c r="K38" s="14">
        <f t="shared" si="3"/>
        <v>7499.25</v>
      </c>
      <c r="L38" s="1"/>
    </row>
    <row r="39" spans="1:12">
      <c r="A39" s="33">
        <v>43549</v>
      </c>
      <c r="B39" s="40">
        <v>71544</v>
      </c>
      <c r="C39" s="35" t="s">
        <v>18</v>
      </c>
      <c r="D39" s="36" t="s">
        <v>19</v>
      </c>
      <c r="E39" s="35" t="s">
        <v>20</v>
      </c>
      <c r="F39" s="42"/>
      <c r="G39" s="42">
        <v>1673</v>
      </c>
      <c r="H39" s="12">
        <f t="shared" si="0"/>
        <v>0</v>
      </c>
      <c r="I39" s="12">
        <f t="shared" si="1"/>
        <v>0</v>
      </c>
      <c r="J39" s="12">
        <f t="shared" si="2"/>
        <v>16.73</v>
      </c>
      <c r="K39" s="14">
        <f t="shared" si="3"/>
        <v>1656.27</v>
      </c>
      <c r="L39" s="1"/>
    </row>
    <row r="40" spans="1:12">
      <c r="A40" s="33">
        <v>43526</v>
      </c>
      <c r="B40" s="38">
        <v>222532</v>
      </c>
      <c r="C40" s="35" t="s">
        <v>57</v>
      </c>
      <c r="D40" s="36" t="s">
        <v>61</v>
      </c>
      <c r="E40" s="35" t="s">
        <v>62</v>
      </c>
      <c r="F40" s="42">
        <v>14679.96</v>
      </c>
      <c r="G40" s="42"/>
      <c r="H40" s="12">
        <f t="shared" si="0"/>
        <v>1572.8528571428569</v>
      </c>
      <c r="I40" s="12">
        <f t="shared" si="1"/>
        <v>131.07107142857143</v>
      </c>
      <c r="J40" s="12">
        <f t="shared" si="2"/>
        <v>0</v>
      </c>
      <c r="K40" s="14">
        <f t="shared" si="3"/>
        <v>14548.888928571429</v>
      </c>
      <c r="L40" s="1"/>
    </row>
    <row r="41" spans="1:12">
      <c r="A41" s="33">
        <v>43529</v>
      </c>
      <c r="B41" s="38">
        <v>2431190</v>
      </c>
      <c r="C41" s="35" t="s">
        <v>24</v>
      </c>
      <c r="D41" s="36" t="s">
        <v>25</v>
      </c>
      <c r="E41" s="35" t="s">
        <v>26</v>
      </c>
      <c r="F41" s="42">
        <v>3187.52</v>
      </c>
      <c r="G41" s="42"/>
      <c r="H41" s="12">
        <f t="shared" si="0"/>
        <v>341.51999999999992</v>
      </c>
      <c r="I41" s="12">
        <f t="shared" si="1"/>
        <v>28.459999999999997</v>
      </c>
      <c r="J41" s="12">
        <f t="shared" si="2"/>
        <v>0</v>
      </c>
      <c r="K41" s="14">
        <f t="shared" si="3"/>
        <v>3159.06</v>
      </c>
      <c r="L41" s="1"/>
    </row>
    <row r="42" spans="1:12">
      <c r="A42" s="33">
        <v>43540</v>
      </c>
      <c r="B42" s="40">
        <v>243514</v>
      </c>
      <c r="C42" s="35" t="s">
        <v>24</v>
      </c>
      <c r="D42" s="36" t="s">
        <v>25</v>
      </c>
      <c r="E42" s="35" t="s">
        <v>26</v>
      </c>
      <c r="F42" s="42">
        <v>3919.01</v>
      </c>
      <c r="G42" s="42"/>
      <c r="H42" s="12">
        <f t="shared" si="0"/>
        <v>419.89392857142849</v>
      </c>
      <c r="I42" s="12">
        <f t="shared" si="1"/>
        <v>34.991160714285712</v>
      </c>
      <c r="J42" s="12">
        <f t="shared" si="2"/>
        <v>0</v>
      </c>
      <c r="K42" s="14">
        <f t="shared" si="3"/>
        <v>3884.0188392857144</v>
      </c>
      <c r="L42" s="1"/>
    </row>
    <row r="43" spans="1:12">
      <c r="A43" s="33">
        <v>43552</v>
      </c>
      <c r="B43" s="40">
        <v>245187</v>
      </c>
      <c r="C43" s="35" t="s">
        <v>24</v>
      </c>
      <c r="D43" s="36" t="s">
        <v>25</v>
      </c>
      <c r="E43" s="35" t="s">
        <v>26</v>
      </c>
      <c r="F43" s="42">
        <v>3502.81</v>
      </c>
      <c r="G43" s="42"/>
      <c r="H43" s="12">
        <f t="shared" si="0"/>
        <v>375.30107142857139</v>
      </c>
      <c r="I43" s="12">
        <f t="shared" si="1"/>
        <v>31.275089285714284</v>
      </c>
      <c r="J43" s="12">
        <f t="shared" si="2"/>
        <v>0</v>
      </c>
      <c r="K43" s="14">
        <f t="shared" si="3"/>
        <v>3471.5349107142856</v>
      </c>
      <c r="L43" s="1"/>
    </row>
    <row r="44" spans="1:12">
      <c r="A44" s="33">
        <v>43530</v>
      </c>
      <c r="B44" s="38">
        <v>157731</v>
      </c>
      <c r="C44" s="35" t="s">
        <v>21</v>
      </c>
      <c r="D44" s="36" t="s">
        <v>22</v>
      </c>
      <c r="E44" s="35" t="s">
        <v>23</v>
      </c>
      <c r="F44" s="42"/>
      <c r="G44" s="42">
        <v>3200</v>
      </c>
      <c r="H44" s="12">
        <f t="shared" si="0"/>
        <v>0</v>
      </c>
      <c r="I44" s="12">
        <f t="shared" si="1"/>
        <v>0</v>
      </c>
      <c r="J44" s="12">
        <f t="shared" si="2"/>
        <v>32</v>
      </c>
      <c r="K44" s="14">
        <f t="shared" si="3"/>
        <v>3168</v>
      </c>
      <c r="L44" s="1"/>
    </row>
    <row r="45" spans="1:12">
      <c r="A45" s="33">
        <v>43528</v>
      </c>
      <c r="B45" s="38">
        <v>158380</v>
      </c>
      <c r="C45" s="35" t="s">
        <v>21</v>
      </c>
      <c r="D45" s="36" t="s">
        <v>22</v>
      </c>
      <c r="E45" s="35" t="s">
        <v>23</v>
      </c>
      <c r="F45" s="42"/>
      <c r="G45" s="42">
        <v>3200</v>
      </c>
      <c r="H45" s="12">
        <f t="shared" si="0"/>
        <v>0</v>
      </c>
      <c r="I45" s="12">
        <f t="shared" si="1"/>
        <v>0</v>
      </c>
      <c r="J45" s="12">
        <f t="shared" si="2"/>
        <v>32</v>
      </c>
      <c r="K45" s="14">
        <f t="shared" si="3"/>
        <v>3168</v>
      </c>
    </row>
    <row r="46" spans="1:12">
      <c r="A46" s="33">
        <v>43535</v>
      </c>
      <c r="B46" s="38">
        <v>156860</v>
      </c>
      <c r="C46" s="35" t="s">
        <v>21</v>
      </c>
      <c r="D46" s="36" t="s">
        <v>22</v>
      </c>
      <c r="E46" s="35" t="s">
        <v>23</v>
      </c>
      <c r="F46" s="42"/>
      <c r="G46" s="42">
        <v>2100</v>
      </c>
      <c r="H46" s="12">
        <f t="shared" si="0"/>
        <v>0</v>
      </c>
      <c r="I46" s="12">
        <f t="shared" si="1"/>
        <v>0</v>
      </c>
      <c r="J46" s="12">
        <f t="shared" si="2"/>
        <v>21</v>
      </c>
      <c r="K46" s="14">
        <f t="shared" si="3"/>
        <v>2079</v>
      </c>
    </row>
    <row r="47" spans="1:12">
      <c r="A47" s="33">
        <v>43539</v>
      </c>
      <c r="B47" s="38">
        <v>155753</v>
      </c>
      <c r="C47" s="35" t="s">
        <v>21</v>
      </c>
      <c r="D47" s="36" t="s">
        <v>22</v>
      </c>
      <c r="E47" s="35" t="s">
        <v>23</v>
      </c>
      <c r="F47" s="42"/>
      <c r="G47" s="42">
        <v>2950</v>
      </c>
      <c r="H47" s="12">
        <f t="shared" si="0"/>
        <v>0</v>
      </c>
      <c r="I47" s="12">
        <f t="shared" si="1"/>
        <v>0</v>
      </c>
      <c r="J47" s="12">
        <f t="shared" si="2"/>
        <v>29.5</v>
      </c>
      <c r="K47" s="14">
        <f t="shared" si="3"/>
        <v>2920.5</v>
      </c>
    </row>
    <row r="48" spans="1:12">
      <c r="A48" s="33">
        <v>43540</v>
      </c>
      <c r="B48" s="38">
        <v>155744</v>
      </c>
      <c r="C48" s="35" t="s">
        <v>21</v>
      </c>
      <c r="D48" s="36" t="s">
        <v>22</v>
      </c>
      <c r="E48" s="35" t="s">
        <v>23</v>
      </c>
      <c r="F48" s="42"/>
      <c r="G48" s="42">
        <v>3350</v>
      </c>
      <c r="H48" s="12">
        <f t="shared" si="0"/>
        <v>0</v>
      </c>
      <c r="I48" s="12">
        <f t="shared" si="1"/>
        <v>0</v>
      </c>
      <c r="J48" s="12">
        <f t="shared" si="2"/>
        <v>33.5</v>
      </c>
      <c r="K48" s="14">
        <f t="shared" si="3"/>
        <v>3316.5</v>
      </c>
    </row>
    <row r="49" spans="1:11">
      <c r="A49" s="33">
        <v>43552</v>
      </c>
      <c r="B49" s="40">
        <v>158901</v>
      </c>
      <c r="C49" s="35" t="s">
        <v>21</v>
      </c>
      <c r="D49" s="36" t="s">
        <v>22</v>
      </c>
      <c r="E49" s="35" t="s">
        <v>23</v>
      </c>
      <c r="F49" s="42"/>
      <c r="G49" s="42">
        <v>3150</v>
      </c>
      <c r="H49" s="12">
        <f t="shared" si="0"/>
        <v>0</v>
      </c>
      <c r="I49" s="12">
        <f t="shared" si="1"/>
        <v>0</v>
      </c>
      <c r="J49" s="12">
        <f t="shared" si="2"/>
        <v>31.5</v>
      </c>
      <c r="K49" s="14">
        <f t="shared" si="3"/>
        <v>3118.5</v>
      </c>
    </row>
    <row r="50" spans="1:11">
      <c r="A50" s="33">
        <v>43547</v>
      </c>
      <c r="B50" s="40">
        <v>155272</v>
      </c>
      <c r="C50" s="35" t="s">
        <v>21</v>
      </c>
      <c r="D50" s="36" t="s">
        <v>22</v>
      </c>
      <c r="E50" s="35" t="s">
        <v>23</v>
      </c>
      <c r="F50" s="42"/>
      <c r="G50" s="42">
        <v>2100</v>
      </c>
      <c r="H50" s="12">
        <f t="shared" si="0"/>
        <v>0</v>
      </c>
      <c r="I50" s="12">
        <f t="shared" si="1"/>
        <v>0</v>
      </c>
      <c r="J50" s="12">
        <f t="shared" si="2"/>
        <v>21</v>
      </c>
      <c r="K50" s="14">
        <f t="shared" si="3"/>
        <v>2079</v>
      </c>
    </row>
    <row r="51" spans="1:11">
      <c r="A51" s="33">
        <v>43536</v>
      </c>
      <c r="B51" s="38">
        <v>38966</v>
      </c>
      <c r="C51" s="35" t="s">
        <v>46</v>
      </c>
      <c r="D51" s="36" t="s">
        <v>47</v>
      </c>
      <c r="E51" s="35" t="s">
        <v>48</v>
      </c>
      <c r="F51" s="42">
        <v>7171</v>
      </c>
      <c r="G51" s="42"/>
      <c r="H51" s="12">
        <f t="shared" si="0"/>
        <v>768.32142857142844</v>
      </c>
      <c r="I51" s="12">
        <f t="shared" si="1"/>
        <v>64.026785714285708</v>
      </c>
      <c r="J51" s="12">
        <f t="shared" si="2"/>
        <v>0</v>
      </c>
      <c r="K51" s="14">
        <f t="shared" si="3"/>
        <v>7106.9732142857147</v>
      </c>
    </row>
    <row r="52" spans="1:11">
      <c r="A52" s="33">
        <v>43536</v>
      </c>
      <c r="B52" s="38">
        <v>38967</v>
      </c>
      <c r="C52" s="35" t="s">
        <v>46</v>
      </c>
      <c r="D52" s="36" t="s">
        <v>47</v>
      </c>
      <c r="E52" s="35" t="s">
        <v>48</v>
      </c>
      <c r="F52" s="42">
        <v>15543</v>
      </c>
      <c r="G52" s="42"/>
      <c r="H52" s="12">
        <f t="shared" si="0"/>
        <v>1665.3214285714284</v>
      </c>
      <c r="I52" s="12">
        <f t="shared" si="1"/>
        <v>138.77678571428572</v>
      </c>
      <c r="J52" s="12">
        <f t="shared" si="2"/>
        <v>0</v>
      </c>
      <c r="K52" s="14">
        <f t="shared" si="3"/>
        <v>15404.223214285714</v>
      </c>
    </row>
    <row r="53" spans="1:11">
      <c r="A53" s="33">
        <v>43535</v>
      </c>
      <c r="B53" s="38">
        <v>6090</v>
      </c>
      <c r="C53" s="35" t="s">
        <v>42</v>
      </c>
      <c r="D53" s="36" t="s">
        <v>43</v>
      </c>
      <c r="E53" s="35" t="s">
        <v>44</v>
      </c>
      <c r="F53" s="42">
        <v>5200</v>
      </c>
      <c r="G53" s="42"/>
      <c r="H53" s="12">
        <f t="shared" si="0"/>
        <v>557.142857142857</v>
      </c>
      <c r="I53" s="12">
        <f t="shared" si="1"/>
        <v>46.428571428571423</v>
      </c>
      <c r="J53" s="12">
        <f t="shared" si="2"/>
        <v>0</v>
      </c>
      <c r="K53" s="14">
        <f t="shared" si="3"/>
        <v>5153.5714285714284</v>
      </c>
    </row>
    <row r="54" spans="1:11">
      <c r="A54" s="33">
        <v>43533</v>
      </c>
      <c r="B54" s="38">
        <v>20794</v>
      </c>
      <c r="C54" s="35" t="s">
        <v>30</v>
      </c>
      <c r="D54" s="36" t="s">
        <v>31</v>
      </c>
      <c r="E54" s="35" t="s">
        <v>32</v>
      </c>
      <c r="F54" s="42">
        <v>2540</v>
      </c>
      <c r="G54" s="42"/>
      <c r="H54" s="12">
        <f t="shared" si="0"/>
        <v>272.14285714285711</v>
      </c>
      <c r="I54" s="12">
        <f t="shared" si="1"/>
        <v>22.678571428571427</v>
      </c>
      <c r="J54" s="12">
        <f t="shared" si="2"/>
        <v>0</v>
      </c>
      <c r="K54" s="14">
        <f t="shared" si="3"/>
        <v>2517.3214285714284</v>
      </c>
    </row>
    <row r="55" spans="1:11">
      <c r="A55" s="33">
        <v>43545</v>
      </c>
      <c r="B55" s="40">
        <v>21244</v>
      </c>
      <c r="C55" s="35" t="s">
        <v>30</v>
      </c>
      <c r="D55" s="36" t="s">
        <v>31</v>
      </c>
      <c r="E55" s="35" t="s">
        <v>32</v>
      </c>
      <c r="F55" s="42">
        <v>2540</v>
      </c>
      <c r="G55" s="42"/>
      <c r="H55" s="12">
        <f t="shared" si="0"/>
        <v>272.14285714285711</v>
      </c>
      <c r="I55" s="12">
        <f t="shared" si="1"/>
        <v>22.678571428571427</v>
      </c>
      <c r="J55" s="12">
        <f t="shared" si="2"/>
        <v>0</v>
      </c>
      <c r="K55" s="14">
        <f t="shared" si="3"/>
        <v>2517.3214285714284</v>
      </c>
    </row>
    <row r="56" spans="1:11">
      <c r="A56" s="33">
        <v>43531</v>
      </c>
      <c r="B56" s="38">
        <v>361326</v>
      </c>
      <c r="C56" s="35" t="s">
        <v>33</v>
      </c>
      <c r="D56" s="36" t="s">
        <v>34</v>
      </c>
      <c r="E56" s="35" t="s">
        <v>35</v>
      </c>
      <c r="F56" s="42">
        <v>2406</v>
      </c>
      <c r="G56" s="42"/>
      <c r="H56" s="12">
        <f t="shared" si="0"/>
        <v>257.78571428571422</v>
      </c>
      <c r="I56" s="12">
        <f t="shared" si="1"/>
        <v>21.482142857142854</v>
      </c>
      <c r="J56" s="12">
        <f t="shared" si="2"/>
        <v>0</v>
      </c>
      <c r="K56" s="14">
        <f t="shared" si="3"/>
        <v>2384.5178571428573</v>
      </c>
    </row>
    <row r="57" spans="1:11">
      <c r="A57" s="33">
        <v>43538</v>
      </c>
      <c r="B57" s="38">
        <v>31353</v>
      </c>
      <c r="C57" s="35" t="s">
        <v>33</v>
      </c>
      <c r="D57" s="36" t="s">
        <v>34</v>
      </c>
      <c r="E57" s="35" t="s">
        <v>35</v>
      </c>
      <c r="F57" s="42">
        <v>1395.75</v>
      </c>
      <c r="G57" s="42"/>
      <c r="H57" s="12">
        <f t="shared" si="0"/>
        <v>149.54464285714286</v>
      </c>
      <c r="I57" s="12">
        <f t="shared" si="1"/>
        <v>12.462053571428571</v>
      </c>
      <c r="J57" s="12">
        <f t="shared" si="2"/>
        <v>0</v>
      </c>
      <c r="K57" s="14">
        <f t="shared" si="3"/>
        <v>1383.2879464285713</v>
      </c>
    </row>
    <row r="58" spans="1:11">
      <c r="A58" s="33">
        <v>43542</v>
      </c>
      <c r="B58" s="40">
        <v>31370</v>
      </c>
      <c r="C58" s="35" t="s">
        <v>33</v>
      </c>
      <c r="D58" s="36" t="s">
        <v>34</v>
      </c>
      <c r="E58" s="35" t="s">
        <v>35</v>
      </c>
      <c r="F58" s="42">
        <v>4650.75</v>
      </c>
      <c r="G58" s="42"/>
      <c r="H58" s="12">
        <f t="shared" si="0"/>
        <v>498.29464285714283</v>
      </c>
      <c r="I58" s="12">
        <f t="shared" si="1"/>
        <v>41.524553571428569</v>
      </c>
      <c r="J58" s="12">
        <f t="shared" si="2"/>
        <v>0</v>
      </c>
      <c r="K58" s="14">
        <f t="shared" si="3"/>
        <v>4609.2254464285716</v>
      </c>
    </row>
    <row r="59" spans="1:11">
      <c r="A59" s="33">
        <v>43552</v>
      </c>
      <c r="B59" s="40">
        <v>31415</v>
      </c>
      <c r="C59" s="35" t="s">
        <v>33</v>
      </c>
      <c r="D59" s="36" t="s">
        <v>34</v>
      </c>
      <c r="E59" s="35" t="s">
        <v>35</v>
      </c>
      <c r="F59" s="42">
        <v>2446</v>
      </c>
      <c r="G59" s="42"/>
      <c r="H59" s="12">
        <f t="shared" si="0"/>
        <v>262.0714285714285</v>
      </c>
      <c r="I59" s="12">
        <f t="shared" si="1"/>
        <v>21.839285714285712</v>
      </c>
      <c r="J59" s="12">
        <f t="shared" si="2"/>
        <v>0</v>
      </c>
      <c r="K59" s="14">
        <f t="shared" si="3"/>
        <v>2424.1607142857142</v>
      </c>
    </row>
    <row r="60" spans="1:11">
      <c r="A60" s="33">
        <v>43549</v>
      </c>
      <c r="B60" s="40">
        <v>31393</v>
      </c>
      <c r="C60" s="35" t="s">
        <v>33</v>
      </c>
      <c r="D60" s="36" t="s">
        <v>34</v>
      </c>
      <c r="E60" s="35" t="s">
        <v>35</v>
      </c>
      <c r="F60" s="42">
        <v>1813.5</v>
      </c>
      <c r="G60" s="42"/>
      <c r="H60" s="12">
        <f t="shared" si="0"/>
        <v>194.30357142857142</v>
      </c>
      <c r="I60" s="12">
        <f t="shared" si="1"/>
        <v>16.191964285714285</v>
      </c>
      <c r="J60" s="12">
        <f t="shared" si="2"/>
        <v>0</v>
      </c>
      <c r="K60" s="14">
        <f t="shared" si="3"/>
        <v>1797.3080357142858</v>
      </c>
    </row>
    <row r="61" spans="1:11">
      <c r="A61" s="33">
        <v>43537</v>
      </c>
      <c r="B61" s="38">
        <v>1296833</v>
      </c>
      <c r="C61" s="35" t="s">
        <v>39</v>
      </c>
      <c r="D61" s="36" t="s">
        <v>40</v>
      </c>
      <c r="E61" s="35" t="s">
        <v>41</v>
      </c>
      <c r="F61" s="42">
        <v>9166.0499999999993</v>
      </c>
      <c r="G61" s="42"/>
      <c r="H61" s="12">
        <f t="shared" si="0"/>
        <v>982.07678571428551</v>
      </c>
      <c r="I61" s="12">
        <f t="shared" si="1"/>
        <v>81.83973214285713</v>
      </c>
      <c r="J61" s="12">
        <f t="shared" si="2"/>
        <v>0</v>
      </c>
      <c r="K61" s="14">
        <f t="shared" si="3"/>
        <v>9084.2102678571428</v>
      </c>
    </row>
    <row r="62" spans="1:11">
      <c r="A62" s="33">
        <v>43540</v>
      </c>
      <c r="B62" s="38">
        <v>157594</v>
      </c>
      <c r="C62" s="35" t="s">
        <v>52</v>
      </c>
      <c r="D62" s="36" t="s">
        <v>53</v>
      </c>
      <c r="E62" s="35" t="s">
        <v>41</v>
      </c>
      <c r="F62" s="42">
        <v>7130</v>
      </c>
      <c r="G62" s="42"/>
      <c r="H62" s="12">
        <f t="shared" si="0"/>
        <v>763.92857142857133</v>
      </c>
      <c r="I62" s="12">
        <f t="shared" si="1"/>
        <v>63.660714285714278</v>
      </c>
      <c r="J62" s="12">
        <f t="shared" si="2"/>
        <v>0</v>
      </c>
      <c r="K62" s="14">
        <f t="shared" si="3"/>
        <v>7066.3392857142853</v>
      </c>
    </row>
    <row r="63" spans="1:11">
      <c r="A63" s="33">
        <v>43526</v>
      </c>
      <c r="B63" s="38">
        <v>511089600</v>
      </c>
      <c r="C63" s="35" t="s">
        <v>27</v>
      </c>
      <c r="D63" s="36" t="s">
        <v>28</v>
      </c>
      <c r="E63" s="35" t="s">
        <v>29</v>
      </c>
      <c r="F63" s="42">
        <v>6854</v>
      </c>
      <c r="G63" s="42"/>
      <c r="H63" s="12">
        <f t="shared" si="0"/>
        <v>734.35714285714278</v>
      </c>
      <c r="I63" s="12">
        <f t="shared" si="1"/>
        <v>61.196428571428569</v>
      </c>
      <c r="J63" s="12">
        <f t="shared" si="2"/>
        <v>0</v>
      </c>
      <c r="K63" s="14">
        <f t="shared" si="3"/>
        <v>6792.8035714285716</v>
      </c>
    </row>
    <row r="64" spans="1:11">
      <c r="A64" s="33">
        <v>43544</v>
      </c>
      <c r="B64" s="40">
        <v>511147183</v>
      </c>
      <c r="C64" s="35" t="s">
        <v>27</v>
      </c>
      <c r="D64" s="36" t="s">
        <v>28</v>
      </c>
      <c r="E64" s="35" t="s">
        <v>29</v>
      </c>
      <c r="F64" s="42">
        <v>6169</v>
      </c>
      <c r="G64" s="42"/>
      <c r="H64" s="12">
        <f t="shared" si="0"/>
        <v>660.96428571428567</v>
      </c>
      <c r="I64" s="12">
        <f t="shared" si="1"/>
        <v>55.080357142857139</v>
      </c>
      <c r="J64" s="12">
        <f t="shared" si="2"/>
        <v>0</v>
      </c>
      <c r="K64" s="14">
        <f t="shared" si="3"/>
        <v>6113.9196428571431</v>
      </c>
    </row>
    <row r="65" spans="1:12">
      <c r="A65" s="33">
        <v>43532</v>
      </c>
      <c r="B65" s="38">
        <v>26070</v>
      </c>
      <c r="C65" s="35" t="s">
        <v>45</v>
      </c>
      <c r="D65" s="36" t="s">
        <v>16</v>
      </c>
      <c r="E65" s="35" t="s">
        <v>17</v>
      </c>
      <c r="F65" s="42">
        <v>6694.4</v>
      </c>
      <c r="G65" s="42"/>
      <c r="H65" s="12">
        <f t="shared" si="0"/>
        <v>717.25714285714264</v>
      </c>
      <c r="I65" s="12">
        <f t="shared" si="1"/>
        <v>59.771428571428558</v>
      </c>
      <c r="J65" s="12">
        <f t="shared" si="2"/>
        <v>0</v>
      </c>
      <c r="K65" s="14">
        <f t="shared" si="3"/>
        <v>6634.6285714285714</v>
      </c>
    </row>
    <row r="66" spans="1:12">
      <c r="A66" s="33">
        <v>43532</v>
      </c>
      <c r="B66" s="38">
        <v>26071</v>
      </c>
      <c r="C66" s="35" t="s">
        <v>45</v>
      </c>
      <c r="D66" s="36" t="s">
        <v>16</v>
      </c>
      <c r="E66" s="35" t="s">
        <v>17</v>
      </c>
      <c r="F66" s="42">
        <v>6567</v>
      </c>
      <c r="G66" s="42"/>
      <c r="H66" s="12">
        <f t="shared" si="0"/>
        <v>703.60714285714278</v>
      </c>
      <c r="I66" s="12">
        <f t="shared" si="1"/>
        <v>58.633928571428569</v>
      </c>
      <c r="J66" s="12">
        <f t="shared" si="2"/>
        <v>0</v>
      </c>
      <c r="K66" s="14">
        <f t="shared" si="3"/>
        <v>6508.3660714285716</v>
      </c>
    </row>
    <row r="67" spans="1:12">
      <c r="A67" s="33">
        <v>43538</v>
      </c>
      <c r="B67" s="38">
        <v>22346</v>
      </c>
      <c r="C67" s="35" t="s">
        <v>45</v>
      </c>
      <c r="D67" s="36" t="s">
        <v>16</v>
      </c>
      <c r="E67" s="35" t="s">
        <v>17</v>
      </c>
      <c r="F67" s="42">
        <v>3900</v>
      </c>
      <c r="G67" s="42"/>
      <c r="H67" s="12">
        <f t="shared" si="0"/>
        <v>417.85714285714283</v>
      </c>
      <c r="I67" s="12">
        <f>+F67/1.12*0.01</f>
        <v>34.821428571428569</v>
      </c>
      <c r="J67" s="12">
        <f t="shared" si="2"/>
        <v>0</v>
      </c>
      <c r="K67" s="14">
        <f t="shared" si="3"/>
        <v>3865.1785714285716</v>
      </c>
    </row>
    <row r="68" spans="1:12">
      <c r="A68" s="33">
        <v>43538</v>
      </c>
      <c r="B68" s="38">
        <v>26123</v>
      </c>
      <c r="C68" s="35" t="s">
        <v>45</v>
      </c>
      <c r="D68" s="36" t="s">
        <v>16</v>
      </c>
      <c r="E68" s="35" t="s">
        <v>17</v>
      </c>
      <c r="F68" s="42">
        <v>8480</v>
      </c>
      <c r="G68" s="42"/>
      <c r="H68" s="12">
        <f t="shared" si="0"/>
        <v>908.57142857142844</v>
      </c>
      <c r="I68" s="12">
        <f t="shared" ref="I68:I79" si="4">+F68/1.12*0.01</f>
        <v>75.714285714285708</v>
      </c>
      <c r="J68" s="12">
        <f t="shared" si="2"/>
        <v>0</v>
      </c>
      <c r="K68" s="14">
        <f t="shared" si="3"/>
        <v>8404.2857142857138</v>
      </c>
    </row>
    <row r="69" spans="1:12">
      <c r="A69" s="33">
        <v>43538</v>
      </c>
      <c r="B69" s="38">
        <v>26124</v>
      </c>
      <c r="C69" s="35" t="s">
        <v>45</v>
      </c>
      <c r="D69" s="36" t="s">
        <v>16</v>
      </c>
      <c r="E69" s="35" t="s">
        <v>17</v>
      </c>
      <c r="F69" s="42">
        <v>7492</v>
      </c>
      <c r="G69" s="42"/>
      <c r="H69" s="12">
        <f t="shared" si="0"/>
        <v>802.71428571428567</v>
      </c>
      <c r="I69" s="12">
        <f t="shared" si="4"/>
        <v>66.892857142857139</v>
      </c>
      <c r="J69" s="12">
        <f t="shared" si="2"/>
        <v>0</v>
      </c>
      <c r="K69" s="14">
        <f t="shared" si="3"/>
        <v>7425.1071428571431</v>
      </c>
    </row>
    <row r="70" spans="1:12">
      <c r="A70" s="33">
        <v>43552</v>
      </c>
      <c r="B70" s="40">
        <v>22446</v>
      </c>
      <c r="C70" s="35" t="s">
        <v>45</v>
      </c>
      <c r="D70" s="36" t="s">
        <v>16</v>
      </c>
      <c r="E70" s="35" t="s">
        <v>17</v>
      </c>
      <c r="F70" s="42">
        <v>5901</v>
      </c>
      <c r="G70" s="42"/>
      <c r="H70" s="12">
        <f t="shared" si="0"/>
        <v>632.24999999999989</v>
      </c>
      <c r="I70" s="12">
        <f t="shared" si="4"/>
        <v>52.687499999999993</v>
      </c>
      <c r="J70" s="12">
        <f t="shared" si="2"/>
        <v>0</v>
      </c>
      <c r="K70" s="14">
        <f t="shared" si="3"/>
        <v>5848.3125</v>
      </c>
    </row>
    <row r="71" spans="1:12">
      <c r="A71" s="33">
        <v>43552</v>
      </c>
      <c r="B71" s="40">
        <v>22439</v>
      </c>
      <c r="C71" s="35" t="s">
        <v>45</v>
      </c>
      <c r="D71" s="36" t="s">
        <v>16</v>
      </c>
      <c r="E71" s="35" t="s">
        <v>17</v>
      </c>
      <c r="F71" s="42">
        <v>5648</v>
      </c>
      <c r="G71" s="42"/>
      <c r="H71" s="12">
        <f t="shared" si="0"/>
        <v>605.142857142857</v>
      </c>
      <c r="I71" s="12">
        <f t="shared" si="4"/>
        <v>50.428571428571423</v>
      </c>
      <c r="J71" s="12">
        <f t="shared" si="2"/>
        <v>0</v>
      </c>
      <c r="K71" s="14">
        <f t="shared" si="3"/>
        <v>5597.5714285714284</v>
      </c>
    </row>
    <row r="72" spans="1:12">
      <c r="A72" s="33">
        <v>43544</v>
      </c>
      <c r="B72" s="40">
        <v>26183</v>
      </c>
      <c r="C72" s="35" t="s">
        <v>45</v>
      </c>
      <c r="D72" s="36" t="s">
        <v>16</v>
      </c>
      <c r="E72" s="35" t="s">
        <v>17</v>
      </c>
      <c r="F72" s="42">
        <v>7773</v>
      </c>
      <c r="G72" s="42"/>
      <c r="H72" s="12">
        <f t="shared" ref="H72:H81" si="5">+F72/1.12*0.12</f>
        <v>832.82142857142844</v>
      </c>
      <c r="I72" s="12">
        <f t="shared" si="4"/>
        <v>69.401785714285708</v>
      </c>
      <c r="J72" s="12">
        <f t="shared" ref="J72:J81" si="6">+G72*0.01</f>
        <v>0</v>
      </c>
      <c r="K72" s="14">
        <f t="shared" ref="K72:K87" si="7">+F72+G72-I72-J72</f>
        <v>7703.5982142857147</v>
      </c>
    </row>
    <row r="73" spans="1:12">
      <c r="A73" s="33">
        <v>43544</v>
      </c>
      <c r="B73" s="40">
        <v>76182</v>
      </c>
      <c r="C73" s="35" t="s">
        <v>45</v>
      </c>
      <c r="D73" s="36" t="s">
        <v>16</v>
      </c>
      <c r="E73" s="35" t="s">
        <v>17</v>
      </c>
      <c r="F73" s="42">
        <v>6541</v>
      </c>
      <c r="G73" s="42"/>
      <c r="H73" s="12">
        <f t="shared" si="5"/>
        <v>700.82142857142844</v>
      </c>
      <c r="I73" s="12">
        <f t="shared" si="4"/>
        <v>58.401785714285708</v>
      </c>
      <c r="J73" s="12">
        <f t="shared" si="6"/>
        <v>0</v>
      </c>
      <c r="K73" s="14">
        <f t="shared" si="7"/>
        <v>6482.5982142857147</v>
      </c>
    </row>
    <row r="74" spans="1:12">
      <c r="A74" s="33">
        <v>43537</v>
      </c>
      <c r="B74" s="38">
        <v>76812</v>
      </c>
      <c r="C74" s="35" t="s">
        <v>54</v>
      </c>
      <c r="D74" s="36" t="s">
        <v>55</v>
      </c>
      <c r="E74" s="35" t="s">
        <v>56</v>
      </c>
      <c r="F74" s="42">
        <v>981.31</v>
      </c>
      <c r="G74" s="42"/>
      <c r="H74" s="12">
        <f t="shared" si="5"/>
        <v>105.14035714285713</v>
      </c>
      <c r="I74" s="12">
        <f t="shared" si="4"/>
        <v>8.7616964285714278</v>
      </c>
      <c r="J74" s="12">
        <f t="shared" si="6"/>
        <v>0</v>
      </c>
      <c r="K74" s="14">
        <f t="shared" si="7"/>
        <v>972.54830357142851</v>
      </c>
    </row>
    <row r="75" spans="1:12">
      <c r="A75" s="33"/>
      <c r="B75" s="40"/>
      <c r="C75" s="35"/>
      <c r="D75" s="36"/>
      <c r="E75" s="35"/>
      <c r="F75" s="42"/>
      <c r="G75" s="42"/>
      <c r="H75" s="12">
        <f t="shared" si="5"/>
        <v>0</v>
      </c>
      <c r="I75" s="12">
        <f t="shared" si="4"/>
        <v>0</v>
      </c>
      <c r="J75" s="12">
        <f t="shared" si="6"/>
        <v>0</v>
      </c>
      <c r="K75" s="14">
        <f t="shared" si="7"/>
        <v>0</v>
      </c>
    </row>
    <row r="76" spans="1:12">
      <c r="A76" s="33"/>
      <c r="B76" s="40"/>
      <c r="C76" s="35"/>
      <c r="D76" s="36"/>
      <c r="E76" s="35"/>
      <c r="F76" s="42"/>
      <c r="G76" s="42"/>
      <c r="H76" s="12">
        <f t="shared" si="5"/>
        <v>0</v>
      </c>
      <c r="I76" s="12">
        <f t="shared" si="4"/>
        <v>0</v>
      </c>
      <c r="J76" s="12">
        <f t="shared" si="6"/>
        <v>0</v>
      </c>
      <c r="K76" s="14">
        <f t="shared" si="7"/>
        <v>0</v>
      </c>
    </row>
    <row r="77" spans="1:12">
      <c r="A77" s="33"/>
      <c r="B77" s="40"/>
      <c r="C77" s="35"/>
      <c r="D77" s="36"/>
      <c r="E77" s="35"/>
      <c r="F77" s="42"/>
      <c r="G77" s="42"/>
      <c r="H77" s="12">
        <f t="shared" si="5"/>
        <v>0</v>
      </c>
      <c r="I77" s="12">
        <f t="shared" si="4"/>
        <v>0</v>
      </c>
      <c r="J77" s="12">
        <f t="shared" si="6"/>
        <v>0</v>
      </c>
      <c r="K77" s="14">
        <f t="shared" si="7"/>
        <v>0</v>
      </c>
    </row>
    <row r="78" spans="1:12">
      <c r="A78" s="33"/>
      <c r="B78" s="40"/>
      <c r="C78" s="35"/>
      <c r="D78" s="36"/>
      <c r="E78" s="35"/>
      <c r="F78" s="42"/>
      <c r="G78" s="42"/>
      <c r="H78" s="12">
        <f t="shared" si="5"/>
        <v>0</v>
      </c>
      <c r="I78" s="12">
        <f t="shared" si="4"/>
        <v>0</v>
      </c>
      <c r="J78" s="12">
        <f t="shared" si="6"/>
        <v>0</v>
      </c>
      <c r="K78" s="14">
        <f t="shared" si="7"/>
        <v>0</v>
      </c>
    </row>
    <row r="79" spans="1:12">
      <c r="A79" s="37"/>
      <c r="B79" s="34"/>
      <c r="C79" s="35"/>
      <c r="D79" s="36"/>
      <c r="E79" s="35"/>
      <c r="F79" s="45"/>
      <c r="G79" s="46"/>
      <c r="H79" s="12">
        <f t="shared" si="5"/>
        <v>0</v>
      </c>
      <c r="I79" s="12">
        <f t="shared" si="4"/>
        <v>0</v>
      </c>
      <c r="J79" s="12">
        <f t="shared" si="6"/>
        <v>0</v>
      </c>
      <c r="K79" s="14">
        <f t="shared" si="7"/>
        <v>0</v>
      </c>
      <c r="L79" s="16"/>
    </row>
    <row r="80" spans="1:12" ht="16.5" thickBot="1">
      <c r="A80" s="24" t="s">
        <v>15</v>
      </c>
      <c r="B80" s="26"/>
      <c r="C80" s="26"/>
      <c r="D80" s="26"/>
      <c r="E80" s="26"/>
      <c r="F80" s="29">
        <f t="shared" ref="F80:K80" si="8">+SUM(F6:F78)</f>
        <v>222144.96</v>
      </c>
      <c r="G80" s="29">
        <f t="shared" si="8"/>
        <v>88729.4</v>
      </c>
      <c r="H80" s="29">
        <f t="shared" si="8"/>
        <v>23801.245714285702</v>
      </c>
      <c r="I80" s="29">
        <f t="shared" si="8"/>
        <v>1983.437142857143</v>
      </c>
      <c r="J80" s="29">
        <f t="shared" si="8"/>
        <v>887.29399999999987</v>
      </c>
      <c r="K80" s="29">
        <f t="shared" si="8"/>
        <v>308003.62885714293</v>
      </c>
    </row>
    <row r="81" spans="1:13" s="10" customFormat="1" ht="16.5" thickBot="1">
      <c r="A81" s="23"/>
      <c r="B81" s="25"/>
      <c r="C81" s="25"/>
      <c r="D81" s="25"/>
      <c r="E81" s="27"/>
      <c r="F81" s="28"/>
      <c r="G81" s="28"/>
      <c r="H81" s="31"/>
      <c r="I81" s="31"/>
      <c r="J81" s="31"/>
      <c r="K81" s="32"/>
      <c r="M81" s="11"/>
    </row>
    <row r="82" spans="1:13">
      <c r="A82"/>
      <c r="B82"/>
      <c r="C82"/>
      <c r="D82"/>
      <c r="E82"/>
      <c r="F82" s="9"/>
      <c r="G82" s="9"/>
      <c r="H82" s="9"/>
      <c r="I82" s="9"/>
      <c r="J82" s="9"/>
      <c r="K82"/>
    </row>
    <row r="83" spans="1:13">
      <c r="A83"/>
      <c r="B83"/>
      <c r="C83"/>
      <c r="D83"/>
      <c r="E83"/>
      <c r="F83" s="9"/>
      <c r="G83" s="9"/>
      <c r="H83" s="9"/>
      <c r="I83" s="9"/>
      <c r="J83" s="9"/>
      <c r="K83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>
        <f>H87*0.01</f>
        <v>0</v>
      </c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/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</sheetData>
  <sortState ref="A6:G74">
    <sortCondition ref="C6:C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5"/>
  <sheetViews>
    <sheetView topLeftCell="D64" workbookViewId="0">
      <selection activeCell="D64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43532</v>
      </c>
      <c r="B6" s="38">
        <v>26070</v>
      </c>
      <c r="C6" s="35" t="s">
        <v>45</v>
      </c>
      <c r="D6" s="36" t="s">
        <v>16</v>
      </c>
      <c r="E6" s="35" t="s">
        <v>17</v>
      </c>
      <c r="F6" s="41">
        <v>6694.4</v>
      </c>
      <c r="G6" s="41"/>
      <c r="H6" s="30">
        <f>+F6/1.12*0.12</f>
        <v>717.25714285714264</v>
      </c>
      <c r="I6" s="30">
        <f>+F6/1.12*0.01</f>
        <v>59.771428571428558</v>
      </c>
      <c r="J6" s="30">
        <f>+G6*0.01</f>
        <v>0</v>
      </c>
      <c r="K6" s="15">
        <f>+F6+G6-I6-J6</f>
        <v>6634.6285714285714</v>
      </c>
    </row>
    <row r="7" spans="1:12" s="2" customFormat="1">
      <c r="A7" s="33">
        <v>43532</v>
      </c>
      <c r="B7" s="38">
        <v>26071</v>
      </c>
      <c r="C7" s="35" t="s">
        <v>45</v>
      </c>
      <c r="D7" s="36" t="s">
        <v>16</v>
      </c>
      <c r="E7" s="35" t="s">
        <v>17</v>
      </c>
      <c r="F7" s="41">
        <v>6567</v>
      </c>
      <c r="G7" s="41"/>
      <c r="H7" s="30">
        <f>+F7/1.12*0.12</f>
        <v>703.60714285714278</v>
      </c>
      <c r="I7" s="30">
        <f>+F7/1.12*0.01</f>
        <v>58.633928571428569</v>
      </c>
      <c r="J7" s="30">
        <f>+G7*0.01</f>
        <v>0</v>
      </c>
      <c r="K7" s="15">
        <f>+F7+G7-I7-J7</f>
        <v>6508.3660714285716</v>
      </c>
    </row>
    <row r="8" spans="1:12">
      <c r="A8" s="33">
        <v>43526</v>
      </c>
      <c r="B8" s="38">
        <v>222532</v>
      </c>
      <c r="C8" s="35" t="s">
        <v>57</v>
      </c>
      <c r="D8" s="36" t="s">
        <v>61</v>
      </c>
      <c r="E8" s="35" t="s">
        <v>62</v>
      </c>
      <c r="F8" s="41">
        <v>14679.96</v>
      </c>
      <c r="G8" s="41"/>
      <c r="H8" s="30">
        <f t="shared" ref="H8:H47" si="0">+F8/1.12*0.12</f>
        <v>1572.8528571428569</v>
      </c>
      <c r="I8" s="30">
        <f t="shared" ref="I8:I47" si="1">+F8/1.12*0.01</f>
        <v>131.07107142857143</v>
      </c>
      <c r="J8" s="30">
        <f t="shared" ref="J8:J47" si="2">+G8*0.01</f>
        <v>0</v>
      </c>
      <c r="K8" s="15">
        <f t="shared" ref="K8:K47" si="3">+F8+G8-I8-J8</f>
        <v>14548.888928571429</v>
      </c>
    </row>
    <row r="9" spans="1:12" s="20" customFormat="1">
      <c r="A9" s="33">
        <v>43531</v>
      </c>
      <c r="B9" s="36">
        <v>80920</v>
      </c>
      <c r="C9" s="35" t="s">
        <v>49</v>
      </c>
      <c r="D9" s="36" t="s">
        <v>50</v>
      </c>
      <c r="E9" s="35" t="s">
        <v>51</v>
      </c>
      <c r="F9" s="42">
        <v>7704</v>
      </c>
      <c r="G9" s="42"/>
      <c r="H9" s="18">
        <f t="shared" si="0"/>
        <v>825.42857142857122</v>
      </c>
      <c r="I9" s="18">
        <f t="shared" si="1"/>
        <v>68.785714285714278</v>
      </c>
      <c r="J9" s="18">
        <f t="shared" si="2"/>
        <v>0</v>
      </c>
      <c r="K9" s="14">
        <f t="shared" si="3"/>
        <v>7635.2142857142853</v>
      </c>
      <c r="L9" s="19"/>
    </row>
    <row r="10" spans="1:12" s="20" customFormat="1">
      <c r="A10" s="33">
        <v>43530</v>
      </c>
      <c r="B10" s="36">
        <v>157731</v>
      </c>
      <c r="C10" s="35" t="s">
        <v>21</v>
      </c>
      <c r="D10" s="36" t="s">
        <v>22</v>
      </c>
      <c r="E10" s="35" t="s">
        <v>23</v>
      </c>
      <c r="F10" s="42"/>
      <c r="G10" s="42">
        <v>3200</v>
      </c>
      <c r="H10" s="12">
        <f t="shared" si="0"/>
        <v>0</v>
      </c>
      <c r="I10" s="12">
        <f t="shared" si="1"/>
        <v>0</v>
      </c>
      <c r="J10" s="12">
        <f t="shared" si="2"/>
        <v>32</v>
      </c>
      <c r="K10" s="14">
        <f t="shared" si="3"/>
        <v>3168</v>
      </c>
    </row>
    <row r="11" spans="1:12">
      <c r="A11" s="33">
        <v>43529</v>
      </c>
      <c r="B11" s="36">
        <v>2431190</v>
      </c>
      <c r="C11" s="35" t="s">
        <v>24</v>
      </c>
      <c r="D11" s="36" t="s">
        <v>25</v>
      </c>
      <c r="E11" s="35" t="s">
        <v>26</v>
      </c>
      <c r="F11" s="42">
        <v>3187.52</v>
      </c>
      <c r="G11" s="42"/>
      <c r="H11" s="8">
        <f t="shared" si="0"/>
        <v>341.51999999999992</v>
      </c>
      <c r="I11" s="8">
        <f t="shared" si="1"/>
        <v>28.459999999999997</v>
      </c>
      <c r="J11" s="8">
        <f t="shared" si="2"/>
        <v>0</v>
      </c>
      <c r="K11" s="14">
        <f t="shared" si="3"/>
        <v>3159.06</v>
      </c>
    </row>
    <row r="12" spans="1:12">
      <c r="A12" s="33">
        <v>43529</v>
      </c>
      <c r="B12" s="39">
        <v>23761</v>
      </c>
      <c r="C12" s="35" t="s">
        <v>63</v>
      </c>
      <c r="D12" s="36" t="s">
        <v>64</v>
      </c>
      <c r="E12" s="35" t="s">
        <v>65</v>
      </c>
      <c r="F12" s="42">
        <v>3816</v>
      </c>
      <c r="G12" s="42"/>
      <c r="H12" s="12">
        <f t="shared" si="0"/>
        <v>408.85714285714283</v>
      </c>
      <c r="I12" s="12">
        <f t="shared" si="1"/>
        <v>34.071428571428569</v>
      </c>
      <c r="J12" s="12">
        <f t="shared" si="2"/>
        <v>0</v>
      </c>
      <c r="K12" s="14">
        <f t="shared" si="3"/>
        <v>3781.9285714285716</v>
      </c>
    </row>
    <row r="13" spans="1:12">
      <c r="A13" s="33">
        <v>43530</v>
      </c>
      <c r="B13" s="39">
        <v>18624</v>
      </c>
      <c r="C13" s="35" t="s">
        <v>36</v>
      </c>
      <c r="D13" s="36" t="s">
        <v>37</v>
      </c>
      <c r="E13" s="35" t="s">
        <v>38</v>
      </c>
      <c r="F13" s="42"/>
      <c r="G13" s="42">
        <v>1394.4</v>
      </c>
      <c r="H13" s="12">
        <f t="shared" si="0"/>
        <v>0</v>
      </c>
      <c r="I13" s="12">
        <f t="shared" si="1"/>
        <v>0</v>
      </c>
      <c r="J13" s="12">
        <f t="shared" si="2"/>
        <v>13.944000000000001</v>
      </c>
      <c r="K13" s="14">
        <f t="shared" si="3"/>
        <v>1380.4560000000001</v>
      </c>
    </row>
    <row r="14" spans="1:12">
      <c r="A14" s="33">
        <v>43529</v>
      </c>
      <c r="B14" s="36">
        <v>86026</v>
      </c>
      <c r="C14" s="35" t="s">
        <v>66</v>
      </c>
      <c r="D14" s="36" t="s">
        <v>59</v>
      </c>
      <c r="E14" s="35" t="s">
        <v>60</v>
      </c>
      <c r="F14" s="42">
        <v>7186.4</v>
      </c>
      <c r="G14" s="42"/>
      <c r="H14" s="12">
        <f t="shared" si="0"/>
        <v>769.97142857142842</v>
      </c>
      <c r="I14" s="12">
        <f t="shared" si="1"/>
        <v>64.164285714285711</v>
      </c>
      <c r="J14" s="12">
        <f t="shared" si="2"/>
        <v>0</v>
      </c>
      <c r="K14" s="14">
        <f t="shared" si="3"/>
        <v>7122.2357142857136</v>
      </c>
    </row>
    <row r="15" spans="1:12">
      <c r="A15" s="33">
        <v>43538</v>
      </c>
      <c r="B15" s="36">
        <v>22346</v>
      </c>
      <c r="C15" s="35" t="s">
        <v>45</v>
      </c>
      <c r="D15" s="36" t="s">
        <v>16</v>
      </c>
      <c r="E15" s="35" t="s">
        <v>17</v>
      </c>
      <c r="F15" s="42">
        <v>3900</v>
      </c>
      <c r="G15" s="42"/>
      <c r="H15" s="12">
        <f>+F15/1.12*0.12</f>
        <v>417.85714285714283</v>
      </c>
      <c r="I15" s="12">
        <f>+F15/1.12*0.01</f>
        <v>34.821428571428569</v>
      </c>
      <c r="J15" s="12">
        <f>+G15*0.01</f>
        <v>0</v>
      </c>
      <c r="K15" s="14">
        <f>+F15+G15-I15-J15</f>
        <v>3865.1785714285716</v>
      </c>
      <c r="L15" s="1"/>
    </row>
    <row r="16" spans="1:12" s="20" customFormat="1">
      <c r="A16" s="33">
        <v>43538</v>
      </c>
      <c r="B16" s="36">
        <v>26123</v>
      </c>
      <c r="C16" s="35" t="s">
        <v>45</v>
      </c>
      <c r="D16" s="36" t="s">
        <v>16</v>
      </c>
      <c r="E16" s="35" t="s">
        <v>17</v>
      </c>
      <c r="F16" s="42">
        <v>8480</v>
      </c>
      <c r="G16" s="42"/>
      <c r="H16" s="12">
        <f t="shared" si="0"/>
        <v>908.57142857142844</v>
      </c>
      <c r="I16" s="12">
        <f t="shared" si="1"/>
        <v>75.714285714285708</v>
      </c>
      <c r="J16" s="12">
        <f t="shared" si="2"/>
        <v>0</v>
      </c>
      <c r="K16" s="14">
        <f t="shared" si="3"/>
        <v>8404.2857142857138</v>
      </c>
      <c r="L16" s="19"/>
    </row>
    <row r="17" spans="1:14" s="13" customFormat="1">
      <c r="A17" s="33">
        <v>43538</v>
      </c>
      <c r="B17" s="36">
        <v>26124</v>
      </c>
      <c r="C17" s="35" t="s">
        <v>45</v>
      </c>
      <c r="D17" s="36" t="s">
        <v>16</v>
      </c>
      <c r="E17" s="35" t="s">
        <v>17</v>
      </c>
      <c r="F17" s="42">
        <v>7492</v>
      </c>
      <c r="G17" s="42"/>
      <c r="H17" s="8">
        <f t="shared" si="0"/>
        <v>802.71428571428567</v>
      </c>
      <c r="I17" s="8">
        <f t="shared" si="1"/>
        <v>66.892857142857139</v>
      </c>
      <c r="J17" s="8">
        <f t="shared" si="2"/>
        <v>0</v>
      </c>
      <c r="K17" s="14">
        <f t="shared" si="3"/>
        <v>7425.1071428571431</v>
      </c>
      <c r="L17" s="16"/>
    </row>
    <row r="18" spans="1:14" s="13" customFormat="1">
      <c r="A18" s="33">
        <v>43531</v>
      </c>
      <c r="B18" s="36">
        <v>96974</v>
      </c>
      <c r="C18" s="35" t="s">
        <v>67</v>
      </c>
      <c r="D18" s="36" t="s">
        <v>68</v>
      </c>
      <c r="E18" s="35" t="s">
        <v>69</v>
      </c>
      <c r="F18" s="42">
        <v>3017.4</v>
      </c>
      <c r="G18" s="42"/>
      <c r="H18" s="12">
        <f t="shared" si="0"/>
        <v>323.29285714285709</v>
      </c>
      <c r="I18" s="12">
        <f t="shared" si="1"/>
        <v>26.941071428571426</v>
      </c>
      <c r="J18" s="12">
        <f t="shared" si="2"/>
        <v>0</v>
      </c>
      <c r="K18" s="14">
        <f t="shared" si="3"/>
        <v>2990.4589285714287</v>
      </c>
      <c r="L18" s="16"/>
    </row>
    <row r="19" spans="1:14" s="13" customFormat="1">
      <c r="A19" s="33">
        <v>43531</v>
      </c>
      <c r="B19" s="36">
        <v>190613</v>
      </c>
      <c r="C19" s="35" t="s">
        <v>70</v>
      </c>
      <c r="D19" s="36" t="s">
        <v>71</v>
      </c>
      <c r="E19" s="35" t="s">
        <v>69</v>
      </c>
      <c r="F19" s="42">
        <v>2989.2</v>
      </c>
      <c r="G19" s="42"/>
      <c r="H19" s="12">
        <f t="shared" si="0"/>
        <v>320.27142857142854</v>
      </c>
      <c r="I19" s="12">
        <f t="shared" si="1"/>
        <v>26.689285714285713</v>
      </c>
      <c r="J19" s="12">
        <f t="shared" si="2"/>
        <v>0</v>
      </c>
      <c r="K19" s="14">
        <f t="shared" si="3"/>
        <v>2962.5107142857141</v>
      </c>
      <c r="L19" s="16"/>
    </row>
    <row r="20" spans="1:14" s="13" customFormat="1">
      <c r="A20" s="33">
        <v>43531</v>
      </c>
      <c r="B20" s="36">
        <v>361326</v>
      </c>
      <c r="C20" s="35" t="s">
        <v>33</v>
      </c>
      <c r="D20" s="36" t="s">
        <v>34</v>
      </c>
      <c r="E20" s="35" t="s">
        <v>35</v>
      </c>
      <c r="F20" s="42">
        <v>2406</v>
      </c>
      <c r="G20" s="42"/>
      <c r="H20" s="12">
        <f t="shared" si="0"/>
        <v>257.78571428571422</v>
      </c>
      <c r="I20" s="12">
        <f t="shared" si="1"/>
        <v>21.482142857142854</v>
      </c>
      <c r="J20" s="12">
        <f t="shared" si="2"/>
        <v>0</v>
      </c>
      <c r="K20" s="14">
        <f t="shared" si="3"/>
        <v>2384.5178571428573</v>
      </c>
      <c r="L20" s="16"/>
    </row>
    <row r="21" spans="1:14">
      <c r="A21" s="33">
        <v>43528</v>
      </c>
      <c r="B21" s="36">
        <v>158380</v>
      </c>
      <c r="C21" s="35" t="s">
        <v>21</v>
      </c>
      <c r="D21" s="36" t="s">
        <v>22</v>
      </c>
      <c r="E21" s="35" t="s">
        <v>23</v>
      </c>
      <c r="F21" s="42"/>
      <c r="G21" s="42">
        <v>3200</v>
      </c>
      <c r="H21" s="12">
        <f t="shared" si="0"/>
        <v>0</v>
      </c>
      <c r="I21" s="12">
        <f t="shared" si="1"/>
        <v>0</v>
      </c>
      <c r="J21" s="12">
        <f t="shared" si="2"/>
        <v>32</v>
      </c>
      <c r="K21" s="14">
        <f t="shared" si="3"/>
        <v>3168</v>
      </c>
      <c r="L21" s="1"/>
    </row>
    <row r="22" spans="1:14">
      <c r="A22" s="33">
        <v>43528</v>
      </c>
      <c r="B22" s="34">
        <v>71525</v>
      </c>
      <c r="C22" s="35" t="s">
        <v>18</v>
      </c>
      <c r="D22" s="36" t="s">
        <v>19</v>
      </c>
      <c r="E22" s="35" t="s">
        <v>20</v>
      </c>
      <c r="F22" s="42"/>
      <c r="G22" s="42">
        <v>2185</v>
      </c>
      <c r="H22" s="12">
        <f>+F22/1.12*0.12</f>
        <v>0</v>
      </c>
      <c r="I22" s="12">
        <f t="shared" si="1"/>
        <v>0</v>
      </c>
      <c r="J22" s="12">
        <f t="shared" si="2"/>
        <v>21.85</v>
      </c>
      <c r="K22" s="14">
        <f t="shared" si="3"/>
        <v>2163.15</v>
      </c>
      <c r="L22" s="1"/>
    </row>
    <row r="23" spans="1:14" s="13" customFormat="1">
      <c r="A23" s="33">
        <v>43528</v>
      </c>
      <c r="B23" s="38">
        <v>71524</v>
      </c>
      <c r="C23" s="35" t="s">
        <v>18</v>
      </c>
      <c r="D23" s="36" t="s">
        <v>19</v>
      </c>
      <c r="E23" s="35" t="s">
        <v>20</v>
      </c>
      <c r="F23" s="42"/>
      <c r="G23" s="42">
        <v>2185</v>
      </c>
      <c r="H23" s="12">
        <f t="shared" si="0"/>
        <v>0</v>
      </c>
      <c r="I23" s="12">
        <f t="shared" si="1"/>
        <v>0</v>
      </c>
      <c r="J23" s="12">
        <f>+G23*0.01</f>
        <v>21.85</v>
      </c>
      <c r="K23" s="14">
        <f>+F23+G23-I23-J23</f>
        <v>2163.15</v>
      </c>
      <c r="L23" s="16"/>
    </row>
    <row r="24" spans="1:14" s="13" customFormat="1">
      <c r="A24" s="33">
        <v>43528</v>
      </c>
      <c r="B24" s="38">
        <v>71524</v>
      </c>
      <c r="C24" s="35" t="s">
        <v>18</v>
      </c>
      <c r="D24" s="36" t="s">
        <v>19</v>
      </c>
      <c r="E24" s="35" t="s">
        <v>20</v>
      </c>
      <c r="F24" s="42"/>
      <c r="G24" s="42">
        <v>7790</v>
      </c>
      <c r="H24" s="12">
        <f>+F24/1.12*0.12</f>
        <v>0</v>
      </c>
      <c r="I24" s="12">
        <f>+F24/1.12*0.01</f>
        <v>0</v>
      </c>
      <c r="J24" s="12">
        <f t="shared" si="2"/>
        <v>77.900000000000006</v>
      </c>
      <c r="K24" s="14">
        <f>+F24+G24-I24-J24</f>
        <v>7712.1</v>
      </c>
      <c r="L24" s="16"/>
    </row>
    <row r="25" spans="1:14" s="50" customFormat="1">
      <c r="A25" s="33">
        <v>43525</v>
      </c>
      <c r="B25" s="38">
        <v>18481</v>
      </c>
      <c r="C25" s="35" t="s">
        <v>36</v>
      </c>
      <c r="D25" s="36" t="s">
        <v>37</v>
      </c>
      <c r="E25" s="35" t="s">
        <v>38</v>
      </c>
      <c r="F25" s="42"/>
      <c r="G25" s="42">
        <v>742</v>
      </c>
      <c r="H25" s="48">
        <f t="shared" si="0"/>
        <v>0</v>
      </c>
      <c r="I25" s="48">
        <f t="shared" si="1"/>
        <v>0</v>
      </c>
      <c r="J25" s="48">
        <f t="shared" si="2"/>
        <v>7.42</v>
      </c>
      <c r="K25" s="51">
        <f t="shared" si="3"/>
        <v>734.58</v>
      </c>
      <c r="L25" s="49"/>
    </row>
    <row r="26" spans="1:14">
      <c r="A26" s="33">
        <v>43526</v>
      </c>
      <c r="B26" s="38">
        <v>511089600</v>
      </c>
      <c r="C26" s="35" t="s">
        <v>27</v>
      </c>
      <c r="D26" s="36" t="s">
        <v>28</v>
      </c>
      <c r="E26" s="35" t="s">
        <v>29</v>
      </c>
      <c r="F26" s="42">
        <v>6854</v>
      </c>
      <c r="G26" s="42"/>
      <c r="H26" s="18">
        <f t="shared" si="0"/>
        <v>734.35714285714278</v>
      </c>
      <c r="I26" s="18">
        <f t="shared" si="1"/>
        <v>61.196428571428569</v>
      </c>
      <c r="J26" s="18">
        <f t="shared" si="2"/>
        <v>0</v>
      </c>
      <c r="K26" s="14">
        <f t="shared" si="3"/>
        <v>6792.8035714285716</v>
      </c>
      <c r="L26" s="16"/>
      <c r="M26" s="13"/>
      <c r="N26" s="13"/>
    </row>
    <row r="27" spans="1:14">
      <c r="A27" s="33">
        <v>43528</v>
      </c>
      <c r="B27" s="38">
        <v>18558</v>
      </c>
      <c r="C27" s="35" t="s">
        <v>36</v>
      </c>
      <c r="D27" s="36" t="s">
        <v>37</v>
      </c>
      <c r="E27" s="35" t="s">
        <v>38</v>
      </c>
      <c r="F27" s="42"/>
      <c r="G27" s="42">
        <v>2539.4</v>
      </c>
      <c r="H27" s="12">
        <f t="shared" si="0"/>
        <v>0</v>
      </c>
      <c r="I27" s="12">
        <f t="shared" si="1"/>
        <v>0</v>
      </c>
      <c r="J27" s="12">
        <f t="shared" si="2"/>
        <v>25.394000000000002</v>
      </c>
      <c r="K27" s="14">
        <f t="shared" si="3"/>
        <v>2514.0060000000003</v>
      </c>
      <c r="L27" s="16"/>
      <c r="M27" s="13"/>
      <c r="N27" s="13"/>
    </row>
    <row r="28" spans="1:14">
      <c r="A28" s="33">
        <v>43529</v>
      </c>
      <c r="B28" s="38">
        <v>86026</v>
      </c>
      <c r="C28" s="35" t="s">
        <v>58</v>
      </c>
      <c r="D28" s="36" t="s">
        <v>59</v>
      </c>
      <c r="E28" s="35" t="s">
        <v>60</v>
      </c>
      <c r="F28" s="42">
        <v>7186.4</v>
      </c>
      <c r="G28" s="42"/>
      <c r="H28" s="8">
        <f t="shared" si="0"/>
        <v>769.97142857142842</v>
      </c>
      <c r="I28" s="8">
        <f t="shared" si="1"/>
        <v>64.164285714285711</v>
      </c>
      <c r="J28" s="8">
        <f t="shared" si="2"/>
        <v>0</v>
      </c>
      <c r="K28" s="14">
        <f t="shared" si="3"/>
        <v>7122.2357142857136</v>
      </c>
    </row>
    <row r="29" spans="1:14">
      <c r="A29" s="33">
        <v>43543</v>
      </c>
      <c r="B29" s="38">
        <v>116783</v>
      </c>
      <c r="C29" s="35" t="s">
        <v>58</v>
      </c>
      <c r="D29" s="36" t="s">
        <v>59</v>
      </c>
      <c r="E29" s="35" t="s">
        <v>60</v>
      </c>
      <c r="F29" s="42">
        <v>12424.85</v>
      </c>
      <c r="G29" s="42"/>
      <c r="H29" s="12">
        <f t="shared" si="0"/>
        <v>1331.2339285714284</v>
      </c>
      <c r="I29" s="12">
        <f t="shared" si="1"/>
        <v>110.93616071428571</v>
      </c>
      <c r="J29" s="12">
        <f t="shared" si="2"/>
        <v>0</v>
      </c>
      <c r="K29" s="14">
        <f t="shared" si="3"/>
        <v>12313.913839285715</v>
      </c>
    </row>
    <row r="30" spans="1:14">
      <c r="A30" s="33">
        <v>43533</v>
      </c>
      <c r="B30" s="38">
        <v>20794</v>
      </c>
      <c r="C30" s="35" t="s">
        <v>30</v>
      </c>
      <c r="D30" s="36" t="s">
        <v>31</v>
      </c>
      <c r="E30" s="35" t="s">
        <v>32</v>
      </c>
      <c r="F30" s="42">
        <v>2540</v>
      </c>
      <c r="G30" s="42"/>
      <c r="H30" s="12">
        <f t="shared" si="0"/>
        <v>272.14285714285711</v>
      </c>
      <c r="I30" s="12">
        <f t="shared" si="1"/>
        <v>22.678571428571427</v>
      </c>
      <c r="J30" s="12">
        <f t="shared" si="2"/>
        <v>0</v>
      </c>
      <c r="K30" s="14">
        <f t="shared" si="3"/>
        <v>2517.3214285714284</v>
      </c>
    </row>
    <row r="31" spans="1:14">
      <c r="A31" s="33">
        <v>43534</v>
      </c>
      <c r="B31" s="47">
        <v>71530</v>
      </c>
      <c r="C31" s="35" t="s">
        <v>18</v>
      </c>
      <c r="D31" s="36" t="s">
        <v>19</v>
      </c>
      <c r="E31" s="35" t="s">
        <v>20</v>
      </c>
      <c r="F31" s="42"/>
      <c r="G31" s="42">
        <v>2335</v>
      </c>
      <c r="H31" s="12">
        <f t="shared" si="0"/>
        <v>0</v>
      </c>
      <c r="I31" s="12">
        <f t="shared" si="1"/>
        <v>0</v>
      </c>
      <c r="J31" s="12">
        <f t="shared" si="2"/>
        <v>23.35</v>
      </c>
      <c r="K31" s="14">
        <f t="shared" si="3"/>
        <v>2311.65</v>
      </c>
    </row>
    <row r="32" spans="1:14">
      <c r="A32" s="33">
        <v>43535</v>
      </c>
      <c r="B32" s="38">
        <v>71529</v>
      </c>
      <c r="C32" s="35" t="s">
        <v>18</v>
      </c>
      <c r="D32" s="36" t="s">
        <v>19</v>
      </c>
      <c r="E32" s="35" t="s">
        <v>20</v>
      </c>
      <c r="F32" s="43"/>
      <c r="G32" s="43">
        <v>6445</v>
      </c>
      <c r="H32" s="8">
        <f t="shared" si="0"/>
        <v>0</v>
      </c>
      <c r="I32" s="8">
        <f t="shared" si="1"/>
        <v>0</v>
      </c>
      <c r="J32" s="8">
        <f t="shared" si="2"/>
        <v>64.45</v>
      </c>
      <c r="K32" s="14">
        <f t="shared" si="3"/>
        <v>6380.55</v>
      </c>
    </row>
    <row r="33" spans="1:12">
      <c r="A33" s="33">
        <v>43535</v>
      </c>
      <c r="B33" s="38">
        <v>156860</v>
      </c>
      <c r="C33" s="35" t="s">
        <v>21</v>
      </c>
      <c r="D33" s="36" t="s">
        <v>22</v>
      </c>
      <c r="E33" s="35" t="s">
        <v>23</v>
      </c>
      <c r="F33" s="42"/>
      <c r="G33" s="42">
        <v>2100</v>
      </c>
      <c r="H33" s="12">
        <f t="shared" si="0"/>
        <v>0</v>
      </c>
      <c r="I33" s="12">
        <f t="shared" si="1"/>
        <v>0</v>
      </c>
      <c r="J33" s="12">
        <f t="shared" si="2"/>
        <v>21</v>
      </c>
      <c r="K33" s="14">
        <f t="shared" si="3"/>
        <v>2079</v>
      </c>
    </row>
    <row r="34" spans="1:12">
      <c r="A34" s="33">
        <v>43535</v>
      </c>
      <c r="B34" s="38">
        <v>18704</v>
      </c>
      <c r="C34" s="35" t="s">
        <v>36</v>
      </c>
      <c r="D34" s="36" t="s">
        <v>37</v>
      </c>
      <c r="E34" s="35" t="s">
        <v>38</v>
      </c>
      <c r="F34" s="44"/>
      <c r="G34" s="42">
        <v>3431</v>
      </c>
      <c r="H34" s="12">
        <f t="shared" si="0"/>
        <v>0</v>
      </c>
      <c r="I34" s="12">
        <f t="shared" si="1"/>
        <v>0</v>
      </c>
      <c r="J34" s="12">
        <f t="shared" si="2"/>
        <v>34.31</v>
      </c>
      <c r="K34" s="14">
        <f t="shared" si="3"/>
        <v>3396.69</v>
      </c>
    </row>
    <row r="35" spans="1:12">
      <c r="A35" s="33">
        <v>43535</v>
      </c>
      <c r="B35" s="38">
        <v>6090</v>
      </c>
      <c r="C35" s="35" t="s">
        <v>42</v>
      </c>
      <c r="D35" s="36" t="s">
        <v>43</v>
      </c>
      <c r="E35" s="35" t="s">
        <v>44</v>
      </c>
      <c r="F35" s="42">
        <v>5200</v>
      </c>
      <c r="G35" s="42"/>
      <c r="H35" s="12">
        <f t="shared" si="0"/>
        <v>557.142857142857</v>
      </c>
      <c r="I35" s="12">
        <f t="shared" si="1"/>
        <v>46.428571428571423</v>
      </c>
      <c r="J35" s="12">
        <f t="shared" si="2"/>
        <v>0</v>
      </c>
      <c r="K35" s="14">
        <f t="shared" si="3"/>
        <v>5153.5714285714284</v>
      </c>
      <c r="L35" s="1"/>
    </row>
    <row r="36" spans="1:12">
      <c r="A36" s="33">
        <v>43536</v>
      </c>
      <c r="B36" s="38">
        <v>38966</v>
      </c>
      <c r="C36" s="35" t="s">
        <v>46</v>
      </c>
      <c r="D36" s="36" t="s">
        <v>47</v>
      </c>
      <c r="E36" s="35" t="s">
        <v>48</v>
      </c>
      <c r="F36" s="42">
        <v>7171</v>
      </c>
      <c r="G36" s="42"/>
      <c r="H36" s="12">
        <f t="shared" ref="H36:H45" si="4">+F36/1.12*0.12</f>
        <v>768.32142857142844</v>
      </c>
      <c r="I36" s="12">
        <f t="shared" ref="I36:I45" si="5">+F36/1.12*0.01</f>
        <v>64.026785714285708</v>
      </c>
      <c r="J36" s="12">
        <f t="shared" ref="J36:J45" si="6">+G36*0.01</f>
        <v>0</v>
      </c>
      <c r="K36" s="14">
        <f t="shared" ref="K36:K45" si="7">+F36+G36-I36-J36</f>
        <v>7106.9732142857147</v>
      </c>
      <c r="L36" s="1"/>
    </row>
    <row r="37" spans="1:12">
      <c r="A37" s="33">
        <v>43536</v>
      </c>
      <c r="B37" s="38">
        <v>38967</v>
      </c>
      <c r="C37" s="35" t="s">
        <v>46</v>
      </c>
      <c r="D37" s="36" t="s">
        <v>47</v>
      </c>
      <c r="E37" s="35" t="s">
        <v>48</v>
      </c>
      <c r="F37" s="42">
        <v>15543</v>
      </c>
      <c r="G37" s="42"/>
      <c r="H37" s="12">
        <f t="shared" si="4"/>
        <v>1665.3214285714284</v>
      </c>
      <c r="I37" s="12">
        <f t="shared" si="5"/>
        <v>138.77678571428572</v>
      </c>
      <c r="J37" s="12">
        <f t="shared" si="6"/>
        <v>0</v>
      </c>
      <c r="K37" s="14">
        <f t="shared" si="7"/>
        <v>15404.223214285714</v>
      </c>
      <c r="L37" s="1"/>
    </row>
    <row r="38" spans="1:12">
      <c r="A38" s="33">
        <v>43537</v>
      </c>
      <c r="B38" s="38">
        <v>76812</v>
      </c>
      <c r="C38" s="35" t="s">
        <v>54</v>
      </c>
      <c r="D38" s="36" t="s">
        <v>55</v>
      </c>
      <c r="E38" s="35" t="s">
        <v>56</v>
      </c>
      <c r="F38" s="42">
        <v>981.31</v>
      </c>
      <c r="G38" s="42"/>
      <c r="H38" s="12">
        <f t="shared" si="4"/>
        <v>105.14035714285713</v>
      </c>
      <c r="I38" s="12">
        <f t="shared" si="5"/>
        <v>8.7616964285714278</v>
      </c>
      <c r="J38" s="12">
        <f t="shared" si="6"/>
        <v>0</v>
      </c>
      <c r="K38" s="14">
        <f t="shared" si="7"/>
        <v>972.54830357142851</v>
      </c>
      <c r="L38" s="1"/>
    </row>
    <row r="39" spans="1:12">
      <c r="A39" s="33">
        <v>43537</v>
      </c>
      <c r="B39" s="38">
        <v>18872</v>
      </c>
      <c r="C39" s="35" t="s">
        <v>36</v>
      </c>
      <c r="D39" s="36" t="s">
        <v>37</v>
      </c>
      <c r="E39" s="35" t="s">
        <v>38</v>
      </c>
      <c r="F39" s="42"/>
      <c r="G39" s="42">
        <v>407.4</v>
      </c>
      <c r="H39" s="12">
        <f t="shared" si="4"/>
        <v>0</v>
      </c>
      <c r="I39" s="12">
        <f t="shared" si="5"/>
        <v>0</v>
      </c>
      <c r="J39" s="12">
        <f t="shared" si="6"/>
        <v>4.0739999999999998</v>
      </c>
      <c r="K39" s="14">
        <f t="shared" si="7"/>
        <v>403.32599999999996</v>
      </c>
      <c r="L39" s="1"/>
    </row>
    <row r="40" spans="1:12">
      <c r="A40" s="33">
        <v>43537</v>
      </c>
      <c r="B40" s="38">
        <v>81751</v>
      </c>
      <c r="C40" s="35" t="s">
        <v>49</v>
      </c>
      <c r="D40" s="36" t="s">
        <v>50</v>
      </c>
      <c r="E40" s="35" t="s">
        <v>51</v>
      </c>
      <c r="F40" s="42">
        <v>10671.5</v>
      </c>
      <c r="G40" s="42"/>
      <c r="H40" s="12">
        <f t="shared" si="4"/>
        <v>1143.375</v>
      </c>
      <c r="I40" s="12">
        <f t="shared" si="5"/>
        <v>95.28125</v>
      </c>
      <c r="J40" s="12">
        <f t="shared" si="6"/>
        <v>0</v>
      </c>
      <c r="K40" s="14">
        <f t="shared" si="7"/>
        <v>10576.21875</v>
      </c>
      <c r="L40" s="1"/>
    </row>
    <row r="41" spans="1:12">
      <c r="A41" s="33">
        <v>43537</v>
      </c>
      <c r="B41" s="38">
        <v>1296833</v>
      </c>
      <c r="C41" s="35" t="s">
        <v>39</v>
      </c>
      <c r="D41" s="36" t="s">
        <v>40</v>
      </c>
      <c r="E41" s="35" t="s">
        <v>41</v>
      </c>
      <c r="F41" s="42">
        <v>9166.0499999999993</v>
      </c>
      <c r="G41" s="42"/>
      <c r="H41" s="12">
        <f t="shared" si="4"/>
        <v>982.07678571428551</v>
      </c>
      <c r="I41" s="12">
        <f t="shared" si="5"/>
        <v>81.83973214285713</v>
      </c>
      <c r="J41" s="12">
        <f t="shared" si="6"/>
        <v>0</v>
      </c>
      <c r="K41" s="14">
        <f t="shared" si="7"/>
        <v>9084.2102678571428</v>
      </c>
      <c r="L41" s="1"/>
    </row>
    <row r="42" spans="1:12">
      <c r="A42" s="33">
        <v>43539</v>
      </c>
      <c r="B42" s="38">
        <v>71533</v>
      </c>
      <c r="C42" s="35" t="s">
        <v>18</v>
      </c>
      <c r="D42" s="36" t="s">
        <v>19</v>
      </c>
      <c r="E42" s="35" t="s">
        <v>20</v>
      </c>
      <c r="F42" s="42"/>
      <c r="G42" s="42">
        <v>2479.1999999999998</v>
      </c>
      <c r="H42" s="12">
        <f t="shared" si="4"/>
        <v>0</v>
      </c>
      <c r="I42" s="12">
        <f t="shared" si="5"/>
        <v>0</v>
      </c>
      <c r="J42" s="12">
        <f t="shared" si="6"/>
        <v>24.791999999999998</v>
      </c>
      <c r="K42" s="14">
        <f t="shared" si="7"/>
        <v>2454.4079999999999</v>
      </c>
      <c r="L42" s="1"/>
    </row>
    <row r="43" spans="1:12">
      <c r="A43" s="33">
        <v>43539</v>
      </c>
      <c r="B43" s="38">
        <v>155753</v>
      </c>
      <c r="C43" s="35" t="s">
        <v>21</v>
      </c>
      <c r="D43" s="36" t="s">
        <v>22</v>
      </c>
      <c r="E43" s="35" t="s">
        <v>23</v>
      </c>
      <c r="F43" s="42"/>
      <c r="G43" s="42">
        <v>2950</v>
      </c>
      <c r="H43" s="12">
        <f t="shared" si="4"/>
        <v>0</v>
      </c>
      <c r="I43" s="12">
        <f t="shared" si="5"/>
        <v>0</v>
      </c>
      <c r="J43" s="12">
        <f t="shared" si="6"/>
        <v>29.5</v>
      </c>
      <c r="K43" s="14">
        <f t="shared" si="7"/>
        <v>2920.5</v>
      </c>
      <c r="L43" s="1"/>
    </row>
    <row r="44" spans="1:12">
      <c r="A44" s="33">
        <v>43540</v>
      </c>
      <c r="B44" s="38">
        <v>157594</v>
      </c>
      <c r="C44" s="35" t="s">
        <v>52</v>
      </c>
      <c r="D44" s="36" t="s">
        <v>53</v>
      </c>
      <c r="E44" s="35" t="s">
        <v>41</v>
      </c>
      <c r="F44" s="42">
        <v>7130</v>
      </c>
      <c r="G44" s="42"/>
      <c r="H44" s="12">
        <f t="shared" si="4"/>
        <v>763.92857142857133</v>
      </c>
      <c r="I44" s="12">
        <f t="shared" si="5"/>
        <v>63.660714285714278</v>
      </c>
      <c r="J44" s="12">
        <f t="shared" si="6"/>
        <v>0</v>
      </c>
      <c r="K44" s="14">
        <f t="shared" si="7"/>
        <v>7066.3392857142853</v>
      </c>
      <c r="L44" s="1"/>
    </row>
    <row r="45" spans="1:12">
      <c r="A45" s="33">
        <v>43538</v>
      </c>
      <c r="B45" s="38">
        <v>31353</v>
      </c>
      <c r="C45" s="35" t="s">
        <v>33</v>
      </c>
      <c r="D45" s="36" t="s">
        <v>34</v>
      </c>
      <c r="E45" s="35" t="s">
        <v>35</v>
      </c>
      <c r="F45" s="42">
        <v>1395.75</v>
      </c>
      <c r="G45" s="42"/>
      <c r="H45" s="12">
        <f t="shared" si="4"/>
        <v>149.54464285714286</v>
      </c>
      <c r="I45" s="12">
        <f t="shared" si="5"/>
        <v>12.462053571428571</v>
      </c>
      <c r="J45" s="12">
        <f t="shared" si="6"/>
        <v>0</v>
      </c>
      <c r="K45" s="14">
        <f t="shared" si="7"/>
        <v>1383.2879464285713</v>
      </c>
    </row>
    <row r="46" spans="1:12">
      <c r="A46" s="33">
        <v>43540</v>
      </c>
      <c r="B46" s="38">
        <v>155744</v>
      </c>
      <c r="C46" s="35" t="s">
        <v>21</v>
      </c>
      <c r="D46" s="36" t="s">
        <v>22</v>
      </c>
      <c r="E46" s="35" t="s">
        <v>23</v>
      </c>
      <c r="F46" s="42"/>
      <c r="G46" s="42">
        <v>3350</v>
      </c>
      <c r="H46" s="12">
        <f t="shared" si="0"/>
        <v>0</v>
      </c>
      <c r="I46" s="12">
        <f t="shared" si="1"/>
        <v>0</v>
      </c>
      <c r="J46" s="12">
        <f t="shared" si="2"/>
        <v>33.5</v>
      </c>
      <c r="K46" s="14">
        <f t="shared" si="3"/>
        <v>3316.5</v>
      </c>
    </row>
    <row r="47" spans="1:12">
      <c r="A47" s="33">
        <v>43540</v>
      </c>
      <c r="B47" s="40">
        <v>243514</v>
      </c>
      <c r="C47" s="35" t="s">
        <v>24</v>
      </c>
      <c r="D47" s="36" t="s">
        <v>25</v>
      </c>
      <c r="E47" s="35" t="s">
        <v>26</v>
      </c>
      <c r="F47" s="42">
        <v>3919.01</v>
      </c>
      <c r="G47" s="42"/>
      <c r="H47" s="12">
        <f t="shared" si="0"/>
        <v>419.89392857142849</v>
      </c>
      <c r="I47" s="12">
        <f t="shared" si="1"/>
        <v>34.991160714285712</v>
      </c>
      <c r="J47" s="12">
        <f t="shared" si="2"/>
        <v>0</v>
      </c>
      <c r="K47" s="14">
        <f t="shared" si="3"/>
        <v>3884.0188392857144</v>
      </c>
    </row>
    <row r="48" spans="1:12">
      <c r="A48" s="33">
        <v>43542</v>
      </c>
      <c r="B48" s="40">
        <v>71535</v>
      </c>
      <c r="C48" s="35" t="s">
        <v>18</v>
      </c>
      <c r="D48" s="36" t="s">
        <v>19</v>
      </c>
      <c r="E48" s="35" t="s">
        <v>20</v>
      </c>
      <c r="F48" s="42"/>
      <c r="G48" s="42">
        <v>4540</v>
      </c>
      <c r="H48" s="12">
        <f t="shared" ref="H48:H55" si="8">+F48/1.12*0.12</f>
        <v>0</v>
      </c>
      <c r="I48" s="12">
        <f t="shared" ref="I48:I55" si="9">+F48/1.12*0.01</f>
        <v>0</v>
      </c>
      <c r="J48" s="12">
        <f t="shared" ref="J48:J55" si="10">+G48*0.01</f>
        <v>45.4</v>
      </c>
      <c r="K48" s="14">
        <f t="shared" ref="K48:K55" si="11">+F48+G48-I48-J48</f>
        <v>4494.6000000000004</v>
      </c>
    </row>
    <row r="49" spans="1:11">
      <c r="A49" s="33">
        <v>43542</v>
      </c>
      <c r="B49" s="40">
        <v>71536</v>
      </c>
      <c r="C49" s="35" t="s">
        <v>18</v>
      </c>
      <c r="D49" s="36" t="s">
        <v>19</v>
      </c>
      <c r="E49" s="35" t="s">
        <v>20</v>
      </c>
      <c r="F49" s="42"/>
      <c r="G49" s="42">
        <v>2108.75</v>
      </c>
      <c r="H49" s="12">
        <f t="shared" si="8"/>
        <v>0</v>
      </c>
      <c r="I49" s="12">
        <f t="shared" si="9"/>
        <v>0</v>
      </c>
      <c r="J49" s="12">
        <f t="shared" si="10"/>
        <v>21.087500000000002</v>
      </c>
      <c r="K49" s="14">
        <f t="shared" si="11"/>
        <v>2087.6624999999999</v>
      </c>
    </row>
    <row r="50" spans="1:11">
      <c r="A50" s="33">
        <v>43542</v>
      </c>
      <c r="B50" s="40">
        <v>19041</v>
      </c>
      <c r="C50" s="35" t="s">
        <v>36</v>
      </c>
      <c r="D50" s="36" t="s">
        <v>37</v>
      </c>
      <c r="E50" s="35" t="s">
        <v>38</v>
      </c>
      <c r="F50" s="42"/>
      <c r="G50" s="42">
        <v>3075.6</v>
      </c>
      <c r="H50" s="12">
        <f t="shared" si="8"/>
        <v>0</v>
      </c>
      <c r="I50" s="12">
        <f t="shared" si="9"/>
        <v>0</v>
      </c>
      <c r="J50" s="12">
        <f t="shared" si="10"/>
        <v>30.756</v>
      </c>
      <c r="K50" s="14">
        <f t="shared" si="11"/>
        <v>3044.8440000000001</v>
      </c>
    </row>
    <row r="51" spans="1:11">
      <c r="A51" s="33">
        <v>43542</v>
      </c>
      <c r="B51" s="40">
        <v>19042</v>
      </c>
      <c r="C51" s="35" t="s">
        <v>36</v>
      </c>
      <c r="D51" s="36" t="s">
        <v>37</v>
      </c>
      <c r="E51" s="35" t="s">
        <v>38</v>
      </c>
      <c r="F51" s="42"/>
      <c r="G51" s="42">
        <v>625.75</v>
      </c>
      <c r="H51" s="12">
        <f t="shared" si="8"/>
        <v>0</v>
      </c>
      <c r="I51" s="12">
        <f t="shared" si="9"/>
        <v>0</v>
      </c>
      <c r="J51" s="12">
        <f t="shared" si="10"/>
        <v>6.2575000000000003</v>
      </c>
      <c r="K51" s="14">
        <f t="shared" si="11"/>
        <v>619.49249999999995</v>
      </c>
    </row>
    <row r="52" spans="1:11">
      <c r="A52" s="33">
        <v>43547</v>
      </c>
      <c r="B52" s="40">
        <v>2225</v>
      </c>
      <c r="C52" s="35" t="s">
        <v>58</v>
      </c>
      <c r="D52" s="36" t="s">
        <v>59</v>
      </c>
      <c r="E52" s="35" t="s">
        <v>60</v>
      </c>
      <c r="F52" s="42">
        <v>6857.15</v>
      </c>
      <c r="G52" s="42"/>
      <c r="H52" s="12">
        <f t="shared" si="8"/>
        <v>734.69464285714264</v>
      </c>
      <c r="I52" s="12">
        <f t="shared" si="9"/>
        <v>61.224553571428558</v>
      </c>
      <c r="J52" s="12">
        <f t="shared" si="10"/>
        <v>0</v>
      </c>
      <c r="K52" s="14">
        <f t="shared" si="11"/>
        <v>6795.9254464285714</v>
      </c>
    </row>
    <row r="53" spans="1:11">
      <c r="A53" s="33">
        <v>43542</v>
      </c>
      <c r="B53" s="40">
        <v>31370</v>
      </c>
      <c r="C53" s="35" t="s">
        <v>33</v>
      </c>
      <c r="D53" s="36" t="s">
        <v>34</v>
      </c>
      <c r="E53" s="35" t="s">
        <v>35</v>
      </c>
      <c r="F53" s="42">
        <v>4650.75</v>
      </c>
      <c r="G53" s="42"/>
      <c r="H53" s="12">
        <f t="shared" si="8"/>
        <v>498.29464285714283</v>
      </c>
      <c r="I53" s="12">
        <f t="shared" si="9"/>
        <v>41.524553571428569</v>
      </c>
      <c r="J53" s="12">
        <f t="shared" si="10"/>
        <v>0</v>
      </c>
      <c r="K53" s="14">
        <f t="shared" si="11"/>
        <v>4609.2254464285716</v>
      </c>
    </row>
    <row r="54" spans="1:11">
      <c r="A54" s="33">
        <v>43544</v>
      </c>
      <c r="B54" s="40">
        <v>511147183</v>
      </c>
      <c r="C54" s="35" t="s">
        <v>27</v>
      </c>
      <c r="D54" s="36" t="s">
        <v>28</v>
      </c>
      <c r="E54" s="35" t="s">
        <v>29</v>
      </c>
      <c r="F54" s="42">
        <v>6169</v>
      </c>
      <c r="G54" s="42"/>
      <c r="H54" s="12">
        <f t="shared" si="8"/>
        <v>660.96428571428567</v>
      </c>
      <c r="I54" s="12">
        <f t="shared" si="9"/>
        <v>55.080357142857139</v>
      </c>
      <c r="J54" s="12">
        <f t="shared" si="10"/>
        <v>0</v>
      </c>
      <c r="K54" s="14">
        <f t="shared" si="11"/>
        <v>6113.9196428571431</v>
      </c>
    </row>
    <row r="55" spans="1:11">
      <c r="A55" s="33">
        <v>43544</v>
      </c>
      <c r="B55" s="40">
        <v>19078</v>
      </c>
      <c r="C55" s="35" t="s">
        <v>36</v>
      </c>
      <c r="D55" s="36" t="s">
        <v>37</v>
      </c>
      <c r="E55" s="35" t="s">
        <v>38</v>
      </c>
      <c r="F55" s="42"/>
      <c r="G55" s="42">
        <v>270</v>
      </c>
      <c r="H55" s="12">
        <f t="shared" si="8"/>
        <v>0</v>
      </c>
      <c r="I55" s="12">
        <f t="shared" si="9"/>
        <v>0</v>
      </c>
      <c r="J55" s="12">
        <f t="shared" si="10"/>
        <v>2.7</v>
      </c>
      <c r="K55" s="14">
        <f t="shared" si="11"/>
        <v>267.3</v>
      </c>
    </row>
    <row r="56" spans="1:11">
      <c r="A56" s="33">
        <v>43544</v>
      </c>
      <c r="B56" s="40">
        <v>155401</v>
      </c>
      <c r="C56" s="35" t="s">
        <v>36</v>
      </c>
      <c r="D56" s="36" t="s">
        <v>37</v>
      </c>
      <c r="E56" s="35" t="s">
        <v>38</v>
      </c>
      <c r="F56" s="42"/>
      <c r="G56" s="42">
        <v>3560</v>
      </c>
      <c r="H56" s="12">
        <f t="shared" ref="H56:H76" si="12">+F56/1.12*0.12</f>
        <v>0</v>
      </c>
      <c r="I56" s="12">
        <f t="shared" ref="I56:I76" si="13">+F56/1.12*0.01</f>
        <v>0</v>
      </c>
      <c r="J56" s="12">
        <f t="shared" ref="J56:J76" si="14">+G56*0.01</f>
        <v>35.6</v>
      </c>
      <c r="K56" s="14">
        <f t="shared" ref="K56:K76" si="15">+F56+G56-I56-J56</f>
        <v>3524.4</v>
      </c>
    </row>
    <row r="57" spans="1:11">
      <c r="A57" s="33">
        <v>43544</v>
      </c>
      <c r="B57" s="40">
        <v>71539</v>
      </c>
      <c r="C57" s="35" t="s">
        <v>18</v>
      </c>
      <c r="D57" s="36" t="s">
        <v>19</v>
      </c>
      <c r="E57" s="35" t="s">
        <v>20</v>
      </c>
      <c r="F57" s="42"/>
      <c r="G57" s="42">
        <v>6638</v>
      </c>
      <c r="H57" s="12">
        <f t="shared" si="12"/>
        <v>0</v>
      </c>
      <c r="I57" s="12">
        <f t="shared" si="13"/>
        <v>0</v>
      </c>
      <c r="J57" s="12">
        <f t="shared" si="14"/>
        <v>66.38</v>
      </c>
      <c r="K57" s="14">
        <f t="shared" si="15"/>
        <v>6571.62</v>
      </c>
    </row>
    <row r="58" spans="1:11">
      <c r="A58" s="33">
        <v>43546</v>
      </c>
      <c r="B58" s="40">
        <v>19111</v>
      </c>
      <c r="C58" s="35" t="s">
        <v>36</v>
      </c>
      <c r="D58" s="36" t="s">
        <v>37</v>
      </c>
      <c r="E58" s="35" t="s">
        <v>38</v>
      </c>
      <c r="F58" s="42"/>
      <c r="G58" s="42">
        <v>320</v>
      </c>
      <c r="H58" s="12">
        <f t="shared" si="12"/>
        <v>0</v>
      </c>
      <c r="I58" s="12">
        <f t="shared" si="13"/>
        <v>0</v>
      </c>
      <c r="J58" s="12">
        <f t="shared" si="14"/>
        <v>3.2</v>
      </c>
      <c r="K58" s="14">
        <f t="shared" si="15"/>
        <v>316.8</v>
      </c>
    </row>
    <row r="59" spans="1:11">
      <c r="A59" s="33">
        <v>43545</v>
      </c>
      <c r="B59" s="40">
        <v>21244</v>
      </c>
      <c r="C59" s="35" t="s">
        <v>30</v>
      </c>
      <c r="D59" s="36" t="s">
        <v>31</v>
      </c>
      <c r="E59" s="35" t="s">
        <v>32</v>
      </c>
      <c r="F59" s="42">
        <v>2540</v>
      </c>
      <c r="G59" s="42"/>
      <c r="H59" s="12">
        <f t="shared" si="12"/>
        <v>272.14285714285711</v>
      </c>
      <c r="I59" s="12">
        <f t="shared" si="13"/>
        <v>22.678571428571427</v>
      </c>
      <c r="J59" s="12">
        <f t="shared" si="14"/>
        <v>0</v>
      </c>
      <c r="K59" s="14">
        <f t="shared" si="15"/>
        <v>2517.3214285714284</v>
      </c>
    </row>
    <row r="60" spans="1:11">
      <c r="A60" s="33">
        <v>43553</v>
      </c>
      <c r="B60" s="40">
        <v>19324</v>
      </c>
      <c r="C60" s="35" t="s">
        <v>36</v>
      </c>
      <c r="D60" s="36" t="s">
        <v>37</v>
      </c>
      <c r="E60" s="35" t="s">
        <v>38</v>
      </c>
      <c r="F60" s="42"/>
      <c r="G60" s="42">
        <v>713</v>
      </c>
      <c r="H60" s="12">
        <f t="shared" ref="H60:H67" si="16">+F60/1.12*0.12</f>
        <v>0</v>
      </c>
      <c r="I60" s="12">
        <f t="shared" ref="I60:I67" si="17">+F60/1.12*0.01</f>
        <v>0</v>
      </c>
      <c r="J60" s="12">
        <f t="shared" ref="J60:J67" si="18">+G60*0.01</f>
        <v>7.13</v>
      </c>
      <c r="K60" s="14">
        <f t="shared" ref="K60:K75" si="19">+F60+G60-I60-J60</f>
        <v>705.87</v>
      </c>
    </row>
    <row r="61" spans="1:11">
      <c r="A61" s="33">
        <v>43552</v>
      </c>
      <c r="B61" s="40">
        <v>245187</v>
      </c>
      <c r="C61" s="35" t="s">
        <v>24</v>
      </c>
      <c r="D61" s="36" t="s">
        <v>25</v>
      </c>
      <c r="E61" s="35" t="s">
        <v>26</v>
      </c>
      <c r="F61" s="42">
        <v>3502.81</v>
      </c>
      <c r="G61" s="42"/>
      <c r="H61" s="12">
        <f t="shared" si="16"/>
        <v>375.30107142857139</v>
      </c>
      <c r="I61" s="12">
        <f t="shared" si="17"/>
        <v>31.275089285714284</v>
      </c>
      <c r="J61" s="12">
        <f t="shared" si="18"/>
        <v>0</v>
      </c>
      <c r="K61" s="14">
        <f t="shared" si="19"/>
        <v>3471.5349107142856</v>
      </c>
    </row>
    <row r="62" spans="1:11">
      <c r="A62" s="33">
        <v>43552</v>
      </c>
      <c r="B62" s="40">
        <v>31415</v>
      </c>
      <c r="C62" s="35" t="s">
        <v>33</v>
      </c>
      <c r="D62" s="36" t="s">
        <v>34</v>
      </c>
      <c r="E62" s="35" t="s">
        <v>35</v>
      </c>
      <c r="F62" s="42">
        <v>2446</v>
      </c>
      <c r="G62" s="42"/>
      <c r="H62" s="12">
        <f t="shared" si="16"/>
        <v>262.0714285714285</v>
      </c>
      <c r="I62" s="12">
        <f t="shared" si="17"/>
        <v>21.839285714285712</v>
      </c>
      <c r="J62" s="12">
        <f t="shared" si="18"/>
        <v>0</v>
      </c>
      <c r="K62" s="14">
        <f t="shared" si="19"/>
        <v>2424.1607142857142</v>
      </c>
    </row>
    <row r="63" spans="1:11">
      <c r="A63" s="33">
        <v>43552</v>
      </c>
      <c r="B63" s="40">
        <v>158901</v>
      </c>
      <c r="C63" s="35" t="s">
        <v>21</v>
      </c>
      <c r="D63" s="36" t="s">
        <v>22</v>
      </c>
      <c r="E63" s="35" t="s">
        <v>23</v>
      </c>
      <c r="F63" s="42"/>
      <c r="G63" s="42">
        <v>3150</v>
      </c>
      <c r="H63" s="12">
        <f t="shared" si="16"/>
        <v>0</v>
      </c>
      <c r="I63" s="12">
        <f t="shared" si="17"/>
        <v>0</v>
      </c>
      <c r="J63" s="12">
        <f t="shared" si="18"/>
        <v>31.5</v>
      </c>
      <c r="K63" s="14">
        <f t="shared" si="19"/>
        <v>3118.5</v>
      </c>
    </row>
    <row r="64" spans="1:11">
      <c r="A64" s="33">
        <v>43551</v>
      </c>
      <c r="B64" s="40">
        <v>71546</v>
      </c>
      <c r="C64" s="35" t="s">
        <v>18</v>
      </c>
      <c r="D64" s="36" t="s">
        <v>19</v>
      </c>
      <c r="E64" s="35" t="s">
        <v>20</v>
      </c>
      <c r="F64" s="42"/>
      <c r="G64" s="42">
        <v>2280</v>
      </c>
      <c r="H64" s="12">
        <f t="shared" si="16"/>
        <v>0</v>
      </c>
      <c r="I64" s="12">
        <f t="shared" si="17"/>
        <v>0</v>
      </c>
      <c r="J64" s="12">
        <f t="shared" si="18"/>
        <v>22.8</v>
      </c>
      <c r="K64" s="14">
        <f t="shared" si="19"/>
        <v>2257.1999999999998</v>
      </c>
    </row>
    <row r="65" spans="1:12">
      <c r="A65" s="33">
        <v>43550</v>
      </c>
      <c r="B65" s="40">
        <v>19243</v>
      </c>
      <c r="C65" s="35" t="s">
        <v>36</v>
      </c>
      <c r="D65" s="36" t="s">
        <v>37</v>
      </c>
      <c r="E65" s="35" t="s">
        <v>38</v>
      </c>
      <c r="F65" s="42"/>
      <c r="G65" s="42">
        <v>370</v>
      </c>
      <c r="H65" s="12">
        <f t="shared" si="16"/>
        <v>0</v>
      </c>
      <c r="I65" s="12">
        <f t="shared" si="17"/>
        <v>0</v>
      </c>
      <c r="J65" s="12">
        <f t="shared" si="18"/>
        <v>3.7</v>
      </c>
      <c r="K65" s="14">
        <f t="shared" si="19"/>
        <v>366.3</v>
      </c>
    </row>
    <row r="66" spans="1:12">
      <c r="A66" s="33">
        <v>43549</v>
      </c>
      <c r="B66" s="40">
        <v>19206</v>
      </c>
      <c r="C66" s="35" t="s">
        <v>36</v>
      </c>
      <c r="D66" s="36" t="s">
        <v>37</v>
      </c>
      <c r="E66" s="35" t="s">
        <v>38</v>
      </c>
      <c r="F66" s="42"/>
      <c r="G66" s="42">
        <v>2996.9</v>
      </c>
      <c r="H66" s="12">
        <f t="shared" si="16"/>
        <v>0</v>
      </c>
      <c r="I66" s="12">
        <f t="shared" si="17"/>
        <v>0</v>
      </c>
      <c r="J66" s="12">
        <f t="shared" si="18"/>
        <v>29.969000000000001</v>
      </c>
      <c r="K66" s="14">
        <f t="shared" si="19"/>
        <v>2966.931</v>
      </c>
    </row>
    <row r="67" spans="1:12">
      <c r="A67" s="33">
        <v>43549</v>
      </c>
      <c r="B67" s="40">
        <v>71543</v>
      </c>
      <c r="C67" s="35" t="s">
        <v>18</v>
      </c>
      <c r="D67" s="36" t="s">
        <v>19</v>
      </c>
      <c r="E67" s="35" t="s">
        <v>20</v>
      </c>
      <c r="F67" s="42"/>
      <c r="G67" s="42">
        <v>7575</v>
      </c>
      <c r="H67" s="12">
        <f t="shared" si="16"/>
        <v>0</v>
      </c>
      <c r="I67" s="12">
        <f>+F67/1.12*0.01</f>
        <v>0</v>
      </c>
      <c r="J67" s="12">
        <f t="shared" si="18"/>
        <v>75.75</v>
      </c>
      <c r="K67" s="14">
        <f t="shared" si="19"/>
        <v>7499.25</v>
      </c>
    </row>
    <row r="68" spans="1:12">
      <c r="A68" s="33">
        <v>43549</v>
      </c>
      <c r="B68" s="40">
        <v>71544</v>
      </c>
      <c r="C68" s="35" t="s">
        <v>18</v>
      </c>
      <c r="D68" s="36" t="s">
        <v>19</v>
      </c>
      <c r="E68" s="35" t="s">
        <v>20</v>
      </c>
      <c r="F68" s="42"/>
      <c r="G68" s="42">
        <v>1673</v>
      </c>
      <c r="H68" s="12">
        <f t="shared" ref="H68:H77" si="20">+F68/1.12*0.12</f>
        <v>0</v>
      </c>
      <c r="I68" s="12">
        <f t="shared" ref="I68:I77" si="21">+F68/1.12*0.01</f>
        <v>0</v>
      </c>
      <c r="J68" s="12">
        <f t="shared" ref="J68:J77" si="22">+G68*0.01</f>
        <v>16.73</v>
      </c>
      <c r="K68" s="14">
        <f t="shared" si="19"/>
        <v>1656.27</v>
      </c>
    </row>
    <row r="69" spans="1:12">
      <c r="A69" s="33">
        <v>43549</v>
      </c>
      <c r="B69" s="40">
        <v>31393</v>
      </c>
      <c r="C69" s="35" t="s">
        <v>33</v>
      </c>
      <c r="D69" s="36" t="s">
        <v>34</v>
      </c>
      <c r="E69" s="35" t="s">
        <v>35</v>
      </c>
      <c r="F69" s="42">
        <v>1813.5</v>
      </c>
      <c r="G69" s="42"/>
      <c r="H69" s="12">
        <f t="shared" si="20"/>
        <v>194.30357142857142</v>
      </c>
      <c r="I69" s="12">
        <f t="shared" si="21"/>
        <v>16.191964285714285</v>
      </c>
      <c r="J69" s="12">
        <f t="shared" si="22"/>
        <v>0</v>
      </c>
      <c r="K69" s="14">
        <f t="shared" si="19"/>
        <v>1797.3080357142858</v>
      </c>
    </row>
    <row r="70" spans="1:12">
      <c r="A70" s="33">
        <v>43547</v>
      </c>
      <c r="B70" s="40">
        <v>155272</v>
      </c>
      <c r="C70" s="35" t="s">
        <v>21</v>
      </c>
      <c r="D70" s="36" t="s">
        <v>22</v>
      </c>
      <c r="E70" s="35" t="s">
        <v>23</v>
      </c>
      <c r="F70" s="42"/>
      <c r="G70" s="42">
        <v>2100</v>
      </c>
      <c r="H70" s="12">
        <f t="shared" si="20"/>
        <v>0</v>
      </c>
      <c r="I70" s="12">
        <f t="shared" si="21"/>
        <v>0</v>
      </c>
      <c r="J70" s="12">
        <f t="shared" si="22"/>
        <v>21</v>
      </c>
      <c r="K70" s="14">
        <f t="shared" si="19"/>
        <v>2079</v>
      </c>
    </row>
    <row r="71" spans="1:12">
      <c r="A71" s="33">
        <v>43552</v>
      </c>
      <c r="B71" s="40">
        <v>22446</v>
      </c>
      <c r="C71" s="35" t="s">
        <v>45</v>
      </c>
      <c r="D71" s="36" t="s">
        <v>16</v>
      </c>
      <c r="E71" s="35" t="s">
        <v>17</v>
      </c>
      <c r="F71" s="42">
        <v>5901</v>
      </c>
      <c r="G71" s="42"/>
      <c r="H71" s="12">
        <f t="shared" si="20"/>
        <v>632.24999999999989</v>
      </c>
      <c r="I71" s="12">
        <f t="shared" si="21"/>
        <v>52.687499999999993</v>
      </c>
      <c r="J71" s="12">
        <f t="shared" si="22"/>
        <v>0</v>
      </c>
      <c r="K71" s="14">
        <f t="shared" si="19"/>
        <v>5848.3125</v>
      </c>
    </row>
    <row r="72" spans="1:12">
      <c r="A72" s="33">
        <v>43552</v>
      </c>
      <c r="B72" s="40">
        <v>22439</v>
      </c>
      <c r="C72" s="35" t="s">
        <v>45</v>
      </c>
      <c r="D72" s="36" t="s">
        <v>16</v>
      </c>
      <c r="E72" s="35" t="s">
        <v>17</v>
      </c>
      <c r="F72" s="42">
        <v>5648</v>
      </c>
      <c r="G72" s="42"/>
      <c r="H72" s="12">
        <f t="shared" si="20"/>
        <v>605.142857142857</v>
      </c>
      <c r="I72" s="12">
        <f t="shared" si="21"/>
        <v>50.428571428571423</v>
      </c>
      <c r="J72" s="12">
        <f t="shared" si="22"/>
        <v>0</v>
      </c>
      <c r="K72" s="14">
        <f t="shared" si="19"/>
        <v>5597.5714285714284</v>
      </c>
    </row>
    <row r="73" spans="1:12">
      <c r="A73" s="33">
        <v>43544</v>
      </c>
      <c r="B73" s="40">
        <v>26183</v>
      </c>
      <c r="C73" s="35" t="s">
        <v>45</v>
      </c>
      <c r="D73" s="36" t="s">
        <v>16</v>
      </c>
      <c r="E73" s="35" t="s">
        <v>17</v>
      </c>
      <c r="F73" s="42">
        <v>7773</v>
      </c>
      <c r="G73" s="42"/>
      <c r="H73" s="12">
        <f t="shared" si="20"/>
        <v>832.82142857142844</v>
      </c>
      <c r="I73" s="12">
        <f t="shared" si="21"/>
        <v>69.401785714285708</v>
      </c>
      <c r="J73" s="12">
        <f t="shared" si="22"/>
        <v>0</v>
      </c>
      <c r="K73" s="14">
        <f t="shared" si="19"/>
        <v>7703.5982142857147</v>
      </c>
    </row>
    <row r="74" spans="1:12">
      <c r="A74" s="33">
        <v>43544</v>
      </c>
      <c r="B74" s="40">
        <v>76182</v>
      </c>
      <c r="C74" s="35" t="s">
        <v>45</v>
      </c>
      <c r="D74" s="36" t="s">
        <v>16</v>
      </c>
      <c r="E74" s="35" t="s">
        <v>17</v>
      </c>
      <c r="F74" s="42">
        <v>6541</v>
      </c>
      <c r="G74" s="42"/>
      <c r="H74" s="12">
        <f t="shared" si="20"/>
        <v>700.82142857142844</v>
      </c>
      <c r="I74" s="12">
        <f t="shared" si="21"/>
        <v>58.401785714285708</v>
      </c>
      <c r="J74" s="12">
        <f t="shared" si="22"/>
        <v>0</v>
      </c>
      <c r="K74" s="14">
        <f t="shared" si="19"/>
        <v>6482.5982142857147</v>
      </c>
    </row>
    <row r="75" spans="1:12">
      <c r="A75" s="33"/>
      <c r="B75" s="40"/>
      <c r="C75" s="35"/>
      <c r="D75" s="36"/>
      <c r="E75" s="35"/>
      <c r="F75" s="42"/>
      <c r="G75" s="42"/>
      <c r="H75" s="12">
        <f t="shared" si="20"/>
        <v>0</v>
      </c>
      <c r="I75" s="12">
        <f t="shared" si="21"/>
        <v>0</v>
      </c>
      <c r="J75" s="12">
        <f t="shared" si="22"/>
        <v>0</v>
      </c>
      <c r="K75" s="14">
        <f t="shared" si="19"/>
        <v>0</v>
      </c>
    </row>
    <row r="76" spans="1:12" ht="12" customHeight="1">
      <c r="A76" s="33"/>
      <c r="B76" s="40"/>
      <c r="C76" s="35"/>
      <c r="D76" s="36"/>
      <c r="E76" s="35"/>
      <c r="F76" s="42"/>
      <c r="G76" s="42"/>
      <c r="H76" s="12">
        <f t="shared" si="20"/>
        <v>0</v>
      </c>
      <c r="I76" s="12">
        <f t="shared" si="21"/>
        <v>0</v>
      </c>
      <c r="J76" s="12">
        <f t="shared" si="22"/>
        <v>0</v>
      </c>
      <c r="K76" s="14">
        <f t="shared" si="15"/>
        <v>0</v>
      </c>
    </row>
    <row r="77" spans="1:12">
      <c r="A77" s="33"/>
      <c r="B77" s="40"/>
      <c r="C77" s="35"/>
      <c r="D77" s="36"/>
      <c r="E77" s="35"/>
      <c r="F77" s="42"/>
      <c r="G77" s="42"/>
      <c r="H77" s="12">
        <f t="shared" si="20"/>
        <v>0</v>
      </c>
      <c r="I77" s="12">
        <f t="shared" si="21"/>
        <v>0</v>
      </c>
      <c r="J77" s="12">
        <f t="shared" si="22"/>
        <v>0</v>
      </c>
      <c r="K77" s="14">
        <f t="shared" ref="K77" si="23">+F77+G77-I77-J77</f>
        <v>0</v>
      </c>
    </row>
    <row r="78" spans="1:12">
      <c r="A78" s="33"/>
      <c r="B78" s="40"/>
      <c r="C78" s="35"/>
      <c r="D78" s="36"/>
      <c r="E78" s="35"/>
      <c r="F78" s="42"/>
      <c r="G78" s="42"/>
      <c r="H78" s="12">
        <f t="shared" ref="H78" si="24">+F78/1.12*0.12</f>
        <v>0</v>
      </c>
      <c r="I78" s="12">
        <f t="shared" ref="I78" si="25">+F78/1.12*0.01</f>
        <v>0</v>
      </c>
      <c r="J78" s="12">
        <f t="shared" ref="J78" si="26">+G78*0.01</f>
        <v>0</v>
      </c>
      <c r="K78" s="14">
        <f t="shared" ref="K78" si="27">+F78+G78-I78-J78</f>
        <v>0</v>
      </c>
    </row>
    <row r="79" spans="1:12">
      <c r="A79" s="37"/>
      <c r="B79" s="34"/>
      <c r="C79" s="35"/>
      <c r="D79" s="36"/>
      <c r="E79" s="35"/>
      <c r="F79" s="45"/>
      <c r="G79" s="46"/>
      <c r="H79" s="12">
        <f t="shared" ref="H79" si="28">+F79/1.12*0.12</f>
        <v>0</v>
      </c>
      <c r="I79" s="12">
        <f t="shared" ref="I79" si="29">+F79/1.12*0.01</f>
        <v>0</v>
      </c>
      <c r="J79" s="12">
        <f t="shared" ref="J79" si="30">+G79*0.01</f>
        <v>0</v>
      </c>
      <c r="K79" s="14">
        <f t="shared" ref="K79" si="31">+F79+G79-I79-J79</f>
        <v>0</v>
      </c>
      <c r="L79" s="16"/>
    </row>
    <row r="80" spans="1:12" ht="16.5" thickBot="1">
      <c r="A80" s="24" t="s">
        <v>15</v>
      </c>
      <c r="B80" s="26"/>
      <c r="C80" s="26"/>
      <c r="D80" s="26"/>
      <c r="E80" s="26"/>
      <c r="F80" s="29">
        <f t="shared" ref="F80:K80" si="32">+SUM(F6:F78)</f>
        <v>222144.96</v>
      </c>
      <c r="G80" s="29">
        <f t="shared" si="32"/>
        <v>88729.4</v>
      </c>
      <c r="H80" s="29">
        <f t="shared" si="32"/>
        <v>23801.245714285709</v>
      </c>
      <c r="I80" s="29">
        <f t="shared" si="32"/>
        <v>1983.437142857143</v>
      </c>
      <c r="J80" s="29">
        <f t="shared" si="32"/>
        <v>887.29400000000021</v>
      </c>
      <c r="K80" s="29">
        <f t="shared" si="32"/>
        <v>308003.62885714282</v>
      </c>
    </row>
    <row r="81" spans="1:13" s="10" customFormat="1" ht="16.5" thickBot="1">
      <c r="A81" s="23"/>
      <c r="B81" s="25"/>
      <c r="C81" s="25"/>
      <c r="D81" s="25"/>
      <c r="E81" s="27"/>
      <c r="F81" s="28"/>
      <c r="G81" s="28"/>
      <c r="H81" s="31"/>
      <c r="I81" s="31"/>
      <c r="J81" s="31"/>
      <c r="K81" s="32"/>
      <c r="M81" s="11"/>
    </row>
    <row r="82" spans="1:13">
      <c r="A82"/>
      <c r="B82"/>
      <c r="C82"/>
      <c r="D82"/>
      <c r="E82"/>
      <c r="F82" s="9"/>
      <c r="G82" s="9"/>
      <c r="H82" s="9"/>
      <c r="I82" s="9"/>
      <c r="J82" s="9"/>
      <c r="K82"/>
    </row>
    <row r="83" spans="1:13">
      <c r="A83"/>
      <c r="B83"/>
      <c r="C83"/>
      <c r="D83"/>
      <c r="E83"/>
      <c r="F83" s="9"/>
      <c r="G83" s="9"/>
      <c r="H83" s="9"/>
      <c r="I83" s="9"/>
      <c r="J83" s="9"/>
      <c r="K83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>
        <f>H87*0.01</f>
        <v>0</v>
      </c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/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2019-04-02T01:47:08Z</dcterms:modified>
</cp:coreProperties>
</file>