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1355" windowHeight="8400" tabRatio="610"/>
  </bookViews>
  <sheets>
    <sheet name="Summary" sheetId="13" r:id="rId1"/>
    <sheet name="Dec" sheetId="14" r:id="rId2"/>
  </sheets>
  <calcPr calcId="124519"/>
</workbook>
</file>

<file path=xl/calcChain.xml><?xml version="1.0" encoding="utf-8"?>
<calcChain xmlns="http://schemas.openxmlformats.org/spreadsheetml/2006/main">
  <c r="I71" i="13"/>
  <c r="G64"/>
  <c r="F64"/>
  <c r="J63"/>
  <c r="I63"/>
  <c r="H63"/>
  <c r="J62"/>
  <c r="I62"/>
  <c r="K62" s="1"/>
  <c r="H62"/>
  <c r="J61"/>
  <c r="I61"/>
  <c r="H61"/>
  <c r="J60"/>
  <c r="I60"/>
  <c r="K60" s="1"/>
  <c r="H60"/>
  <c r="J59"/>
  <c r="I59"/>
  <c r="H59"/>
  <c r="J58"/>
  <c r="I58"/>
  <c r="K58" s="1"/>
  <c r="H58"/>
  <c r="J57"/>
  <c r="I57"/>
  <c r="H57"/>
  <c r="J56"/>
  <c r="I56"/>
  <c r="K56" s="1"/>
  <c r="H56"/>
  <c r="J55"/>
  <c r="I55"/>
  <c r="H55"/>
  <c r="J54"/>
  <c r="I54"/>
  <c r="K54" s="1"/>
  <c r="H54"/>
  <c r="J53"/>
  <c r="I53"/>
  <c r="H53"/>
  <c r="J52"/>
  <c r="I52"/>
  <c r="K52" s="1"/>
  <c r="H52"/>
  <c r="J51"/>
  <c r="I51"/>
  <c r="H51"/>
  <c r="J50"/>
  <c r="I50"/>
  <c r="K50" s="1"/>
  <c r="H50"/>
  <c r="J49"/>
  <c r="I49"/>
  <c r="H49"/>
  <c r="J48"/>
  <c r="I48"/>
  <c r="K48" s="1"/>
  <c r="H48"/>
  <c r="J47"/>
  <c r="I47"/>
  <c r="H47"/>
  <c r="J46"/>
  <c r="I46"/>
  <c r="K46" s="1"/>
  <c r="H46"/>
  <c r="J45"/>
  <c r="I45"/>
  <c r="H45"/>
  <c r="J44"/>
  <c r="I44"/>
  <c r="K44" s="1"/>
  <c r="H44"/>
  <c r="J43"/>
  <c r="I43"/>
  <c r="H43"/>
  <c r="J42"/>
  <c r="I42"/>
  <c r="K42" s="1"/>
  <c r="H42"/>
  <c r="J41"/>
  <c r="I41"/>
  <c r="H41"/>
  <c r="J40"/>
  <c r="I40"/>
  <c r="K40" s="1"/>
  <c r="H40"/>
  <c r="J39"/>
  <c r="I39"/>
  <c r="H39"/>
  <c r="J38"/>
  <c r="I38"/>
  <c r="K38" s="1"/>
  <c r="H38"/>
  <c r="J37"/>
  <c r="I37"/>
  <c r="H37"/>
  <c r="J36"/>
  <c r="I36"/>
  <c r="K36" s="1"/>
  <c r="H36"/>
  <c r="J35"/>
  <c r="I35"/>
  <c r="H35"/>
  <c r="J34"/>
  <c r="I34"/>
  <c r="K34" s="1"/>
  <c r="H34"/>
  <c r="J33"/>
  <c r="I33"/>
  <c r="H33"/>
  <c r="J32"/>
  <c r="I32"/>
  <c r="K32" s="1"/>
  <c r="H32"/>
  <c r="J31"/>
  <c r="I31"/>
  <c r="H31"/>
  <c r="J30"/>
  <c r="I30"/>
  <c r="K30" s="1"/>
  <c r="H30"/>
  <c r="J29"/>
  <c r="I29"/>
  <c r="H29"/>
  <c r="J28"/>
  <c r="I28"/>
  <c r="K28" s="1"/>
  <c r="H28"/>
  <c r="J27"/>
  <c r="I27"/>
  <c r="H27"/>
  <c r="J26"/>
  <c r="I26"/>
  <c r="H26"/>
  <c r="J25"/>
  <c r="I25"/>
  <c r="H25"/>
  <c r="J24"/>
  <c r="I24"/>
  <c r="H24"/>
  <c r="J23"/>
  <c r="I23"/>
  <c r="H23"/>
  <c r="J22"/>
  <c r="I22"/>
  <c r="H22"/>
  <c r="J21"/>
  <c r="I21"/>
  <c r="H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K10" s="1"/>
  <c r="H10"/>
  <c r="J9"/>
  <c r="I9"/>
  <c r="H9"/>
  <c r="J8"/>
  <c r="I8"/>
  <c r="K8" s="1"/>
  <c r="H8"/>
  <c r="J7"/>
  <c r="I7"/>
  <c r="H7"/>
  <c r="J6"/>
  <c r="I6"/>
  <c r="I64" s="1"/>
  <c r="H6"/>
  <c r="J62" i="14"/>
  <c r="I62"/>
  <c r="K62" s="1"/>
  <c r="H62"/>
  <c r="K11" i="13" l="1"/>
  <c r="K13"/>
  <c r="K15"/>
  <c r="K17"/>
  <c r="K19"/>
  <c r="K21"/>
  <c r="K23"/>
  <c r="K25"/>
  <c r="K27"/>
  <c r="K63"/>
  <c r="H64"/>
  <c r="J64"/>
  <c r="K7"/>
  <c r="K9"/>
  <c r="K12"/>
  <c r="K14"/>
  <c r="K16"/>
  <c r="K18"/>
  <c r="K20"/>
  <c r="K22"/>
  <c r="K24"/>
  <c r="K26"/>
  <c r="K29"/>
  <c r="K31"/>
  <c r="K33"/>
  <c r="K35"/>
  <c r="K37"/>
  <c r="K39"/>
  <c r="K41"/>
  <c r="K43"/>
  <c r="K45"/>
  <c r="K47"/>
  <c r="K49"/>
  <c r="K51"/>
  <c r="K53"/>
  <c r="K55"/>
  <c r="K57"/>
  <c r="K59"/>
  <c r="K61"/>
  <c r="K6"/>
  <c r="K64" s="1"/>
  <c r="J60" i="14"/>
  <c r="I60"/>
  <c r="H60"/>
  <c r="J59"/>
  <c r="I59"/>
  <c r="H59"/>
  <c r="J58"/>
  <c r="I58"/>
  <c r="H58"/>
  <c r="J57"/>
  <c r="I57"/>
  <c r="H57"/>
  <c r="J56"/>
  <c r="I56"/>
  <c r="H56"/>
  <c r="J55"/>
  <c r="I55"/>
  <c r="H55"/>
  <c r="J54"/>
  <c r="I54"/>
  <c r="H54"/>
  <c r="J61"/>
  <c r="I61"/>
  <c r="H61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H38"/>
  <c r="I38"/>
  <c r="J38"/>
  <c r="H39"/>
  <c r="I39"/>
  <c r="J39"/>
  <c r="H40"/>
  <c r="I40"/>
  <c r="J40"/>
  <c r="H41"/>
  <c r="I41"/>
  <c r="J41"/>
  <c r="H42"/>
  <c r="I42"/>
  <c r="J42"/>
  <c r="H43"/>
  <c r="I43"/>
  <c r="J43"/>
  <c r="H44"/>
  <c r="I44"/>
  <c r="J44"/>
  <c r="H45"/>
  <c r="I45"/>
  <c r="J45"/>
  <c r="H46"/>
  <c r="I46"/>
  <c r="J46"/>
  <c r="H47"/>
  <c r="I47"/>
  <c r="J47"/>
  <c r="H63"/>
  <c r="I63"/>
  <c r="J63"/>
  <c r="G64"/>
  <c r="I71"/>
  <c r="K63" l="1"/>
  <c r="K52"/>
  <c r="K60"/>
  <c r="K58"/>
  <c r="K54"/>
  <c r="K50"/>
  <c r="K48"/>
  <c r="K45"/>
  <c r="K39"/>
  <c r="K37"/>
  <c r="K31"/>
  <c r="K29"/>
  <c r="K27"/>
  <c r="K51"/>
  <c r="K57"/>
  <c r="K59"/>
  <c r="K61"/>
  <c r="K56"/>
  <c r="K55"/>
  <c r="K53"/>
  <c r="K49"/>
  <c r="K43"/>
  <c r="K41"/>
  <c r="K35"/>
  <c r="K33"/>
  <c r="K28"/>
  <c r="K46"/>
  <c r="K44"/>
  <c r="K40"/>
  <c r="K38"/>
  <c r="K36"/>
  <c r="K34"/>
  <c r="K32"/>
  <c r="K30"/>
  <c r="K26"/>
  <c r="K22"/>
  <c r="K20"/>
  <c r="K16"/>
  <c r="K14"/>
  <c r="K10"/>
  <c r="K8"/>
  <c r="K6"/>
  <c r="K47"/>
  <c r="K42"/>
  <c r="K24"/>
  <c r="K18"/>
  <c r="I64"/>
  <c r="K12"/>
  <c r="K25"/>
  <c r="K23"/>
  <c r="K21"/>
  <c r="K19"/>
  <c r="K17"/>
  <c r="K15"/>
  <c r="K13"/>
  <c r="K11"/>
  <c r="K9"/>
  <c r="K7"/>
  <c r="H64"/>
  <c r="J64"/>
  <c r="F64"/>
  <c r="K64" l="1"/>
</calcChain>
</file>

<file path=xl/sharedStrings.xml><?xml version="1.0" encoding="utf-8"?>
<sst xmlns="http://schemas.openxmlformats.org/spreadsheetml/2006/main" count="372" uniqueCount="81">
  <si>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</si>
  <si>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</si>
  <si>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</si>
  <si>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</si>
  <si>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</si>
  <si>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</si>
  <si>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</si>
  <si>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</si>
  <si>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</si>
  <si>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</si>
  <si>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</si>
  <si>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</si>
  <si>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</si>
  <si>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</si>
  <si>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</si>
  <si>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</si>
  <si>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006-801-328-000</t>
  </si>
  <si>
    <t>E. RODRIGUEZ JR. AVE., BAGUMBAYAN QUEZON CITY</t>
  </si>
  <si>
    <t>FERNANDO SAMPAGA</t>
  </si>
  <si>
    <t>916-578-829-000</t>
  </si>
  <si>
    <t>BANAHAW ST. CUBAO QUEZON CITY</t>
  </si>
  <si>
    <t>JMK SEAFOODS &amp; MEAT DEALER</t>
  </si>
  <si>
    <t>253-085-810-000</t>
  </si>
  <si>
    <t>SAN MARTIN DE PORES CUBAO QUEZON CITY</t>
  </si>
  <si>
    <t>FORTUNE GAS CORPORATION</t>
  </si>
  <si>
    <t>005-314-118-000</t>
  </si>
  <si>
    <t>QUIRINO HI-WAY GULOD NOVALICHES QUEZON CITY</t>
  </si>
  <si>
    <t>SAN MIGUEL BREWERY INC</t>
  </si>
  <si>
    <t>006-807-251-028</t>
  </si>
  <si>
    <t>MANILA BAMBI FOODS COMPANY</t>
  </si>
  <si>
    <t>202-584-709-000</t>
  </si>
  <si>
    <t>674 ZONE 73 DIST V PACO MANILA</t>
  </si>
  <si>
    <t>PAPEROUS ENTERPRISES</t>
  </si>
  <si>
    <t>227-573-178-000</t>
  </si>
  <si>
    <t>DISTRICT 11 CALOOCAN CITY</t>
  </si>
  <si>
    <t>CABUTAD VEGETABLE DEALER</t>
  </si>
  <si>
    <t>115-491-959-000</t>
  </si>
  <si>
    <t>TONDO MANILA</t>
  </si>
  <si>
    <t>PEPSI COLA PRODUCTS PHILIPPINES INC</t>
  </si>
  <si>
    <t>000-168-541-146</t>
  </si>
  <si>
    <t>E RODRIGUEZ AVE., TUNASAN MUNTINLUPA CITY</t>
  </si>
  <si>
    <t>209-926-446-000</t>
  </si>
  <si>
    <t>BEAN &amp; BARLEY MANILA CORP.</t>
  </si>
  <si>
    <t>009-117-802-000</t>
  </si>
  <si>
    <t>PMKS MARKETING</t>
  </si>
  <si>
    <t>215-105-789-000</t>
  </si>
  <si>
    <t>51 L SANTOS ST. TANGOS NAVOTAS CITY</t>
  </si>
  <si>
    <t>WESTAN KING TTRADING</t>
  </si>
  <si>
    <t>ORTIGAS AVENUE GREENHILLS SAN JUAN METRO MANILA</t>
  </si>
  <si>
    <t>KELGENE INTERNATIONAL INC</t>
  </si>
  <si>
    <t>211-612-468-000</t>
  </si>
  <si>
    <t>BRGY 306 QUIAPO MANILA</t>
  </si>
  <si>
    <t>THE ITALIAN FOOD SPECIALIST INC</t>
  </si>
  <si>
    <t>006-917-492-007</t>
  </si>
  <si>
    <t>CHINO ROCES AVE BRGY BANKAL MAKATI CITY</t>
  </si>
  <si>
    <t xml:space="preserve">SOZO EXOUSIA INC. </t>
  </si>
  <si>
    <t>SERMASISON CORPORATION</t>
  </si>
  <si>
    <t>002-929-730-000</t>
  </si>
  <si>
    <t>117 SCOUT FUENTEBELLA ST QUEZON CITY</t>
  </si>
  <si>
    <t>STREETS CORPORATION</t>
  </si>
  <si>
    <t>004-521-952-000</t>
  </si>
  <si>
    <t>MAMBUGAN ANTIPOLO CITY</t>
  </si>
  <si>
    <t>LULUBEE CORPORATION</t>
  </si>
  <si>
    <t>GREENPARK VILLAGE MANGGAHAN PASIG CITY</t>
  </si>
  <si>
    <t>008-190-206-000</t>
  </si>
  <si>
    <t>SANTINI FOOD SPECIALISTS INC</t>
  </si>
  <si>
    <t>005-028-513-000</t>
  </si>
  <si>
    <t>1012 TERESA ST. RIZAL VILLAGE</t>
  </si>
  <si>
    <t>PASEO DE ROXAS SAN LORENZO MAKATI CITY</t>
  </si>
  <si>
    <t>LITE EAST TRADING</t>
  </si>
  <si>
    <t>422-139-331-000</t>
  </si>
  <si>
    <t>245 BANAWASTCOR QUEZON AVE MAKATI CITY</t>
  </si>
  <si>
    <t>1921 M. CAREON ST STA ANA MANILA</t>
  </si>
  <si>
    <t>EVIMERO FOOD INC</t>
  </si>
  <si>
    <t>TOSH CAFE KATIPUNAN</t>
  </si>
  <si>
    <t>EQUILIBRIUM INTERTRADE CORPORATION</t>
  </si>
  <si>
    <t>225-570-714-000</t>
  </si>
  <si>
    <t>TUNASAN MUNTINLUPA CITY</t>
  </si>
  <si>
    <t>LAMBPRINT ADVERTISING SERVICES</t>
  </si>
  <si>
    <t>189-049-864-000</t>
  </si>
  <si>
    <t>27 LABO ST SAN ISIDRO LABRADOR QUEZON CITY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</si>
</sst>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5" fillId="3" borderId="1" xfId="0" applyNumberFormat="1" applyFont="1" applyFill="1" applyBorder="1"/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" xfId="1" applyFont="1" applyFill="1" applyBorder="1"/>
    <xf numFmtId="43" fontId="5" fillId="5" borderId="0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43" fontId="5" fillId="6" borderId="1" xfId="0" applyNumberFormat="1" applyFont="1" applyFill="1" applyBorder="1"/>
    <xf numFmtId="43" fontId="0" fillId="6" borderId="0" xfId="0" applyNumberFormat="1" applyFill="1"/>
    <xf numFmtId="0" fontId="0" fillId="6" borderId="0" xfId="0" applyFill="1"/>
    <xf numFmtId="43" fontId="5" fillId="7" borderId="2" xfId="0" applyNumberFormat="1" applyFont="1" applyFill="1" applyBorder="1"/>
    <xf numFmtId="0" fontId="6" fillId="0" borderId="13" xfId="0" applyFont="1" applyBorder="1" applyAlignment="1">
      <alignment horizontal="center"/>
    </xf>
    <xf numFmtId="0" fontId="5" fillId="4" borderId="11" xfId="0" quotePrefix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9"/>
  <sheetViews>
    <sheetView tabSelected="1" topLeftCell="A58" workbookViewId="0">
      <selection activeCell="C79" sqref="C79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1"/>
      <c r="B5" s="51"/>
      <c r="C5" s="51"/>
      <c r="D5" s="51"/>
      <c r="E5" s="51"/>
      <c r="F5" s="51" t="s">
        <v>12</v>
      </c>
      <c r="G5" s="51" t="s">
        <v>12</v>
      </c>
      <c r="H5" s="51"/>
      <c r="I5" s="51" t="s">
        <v>9</v>
      </c>
      <c r="J5" s="51" t="s">
        <v>10</v>
      </c>
      <c r="K5" s="51"/>
    </row>
    <row r="6" spans="1:12" s="2" customFormat="1">
      <c r="A6" s="33">
        <v>43804</v>
      </c>
      <c r="B6" s="38">
        <v>1966</v>
      </c>
      <c r="C6" s="35" t="s">
        <v>42</v>
      </c>
      <c r="D6" s="36" t="s">
        <v>43</v>
      </c>
      <c r="E6" s="35" t="s">
        <v>68</v>
      </c>
      <c r="F6" s="41">
        <v>7500</v>
      </c>
      <c r="G6" s="41"/>
      <c r="H6" s="30">
        <f>+F6/1.12*0.12</f>
        <v>803.57142857142844</v>
      </c>
      <c r="I6" s="30">
        <f>+F6/1.12*0.01</f>
        <v>66.964285714285708</v>
      </c>
      <c r="J6" s="30">
        <f>+G6*0.01</f>
        <v>0</v>
      </c>
      <c r="K6" s="15">
        <f>+F6+G6-I6-J6</f>
        <v>7433.0357142857147</v>
      </c>
    </row>
    <row r="7" spans="1:12">
      <c r="A7" s="33">
        <v>43801</v>
      </c>
      <c r="B7" s="38">
        <v>28265</v>
      </c>
      <c r="C7" s="35" t="s">
        <v>35</v>
      </c>
      <c r="D7" s="36" t="s">
        <v>36</v>
      </c>
      <c r="E7" s="35" t="s">
        <v>37</v>
      </c>
      <c r="F7" s="41"/>
      <c r="G7" s="41">
        <v>516.5</v>
      </c>
      <c r="H7" s="30">
        <f t="shared" ref="H7:H63" si="0">+F7/1.12*0.12</f>
        <v>0</v>
      </c>
      <c r="I7" s="30">
        <f t="shared" ref="I7:I63" si="1">+F7/1.12*0.01</f>
        <v>0</v>
      </c>
      <c r="J7" s="30">
        <f t="shared" ref="J7:J63" si="2">+G7*0.01</f>
        <v>5.165</v>
      </c>
      <c r="K7" s="15">
        <f t="shared" ref="K7:K63" si="3">+F7+G7-I7-J7</f>
        <v>511.33499999999998</v>
      </c>
    </row>
    <row r="8" spans="1:12" s="20" customFormat="1">
      <c r="A8" s="33">
        <v>43801</v>
      </c>
      <c r="B8" s="36">
        <v>28264</v>
      </c>
      <c r="C8" s="35" t="s">
        <v>35</v>
      </c>
      <c r="D8" s="36" t="s">
        <v>36</v>
      </c>
      <c r="E8" s="35" t="s">
        <v>37</v>
      </c>
      <c r="F8" s="42"/>
      <c r="G8" s="42">
        <v>5544.7</v>
      </c>
      <c r="H8" s="18">
        <f t="shared" si="0"/>
        <v>0</v>
      </c>
      <c r="I8" s="18">
        <f t="shared" si="1"/>
        <v>0</v>
      </c>
      <c r="J8" s="18">
        <f t="shared" si="2"/>
        <v>55.447000000000003</v>
      </c>
      <c r="K8" s="14">
        <f t="shared" si="3"/>
        <v>5489.2529999999997</v>
      </c>
      <c r="L8" s="19"/>
    </row>
    <row r="9" spans="1:12" s="20" customFormat="1">
      <c r="A9" s="33">
        <v>43810</v>
      </c>
      <c r="B9" s="36">
        <v>28620</v>
      </c>
      <c r="C9" s="35" t="s">
        <v>35</v>
      </c>
      <c r="D9" s="36" t="s">
        <v>36</v>
      </c>
      <c r="E9" s="35" t="s">
        <v>37</v>
      </c>
      <c r="F9" s="42"/>
      <c r="G9" s="42">
        <v>1780</v>
      </c>
      <c r="H9" s="12">
        <f t="shared" si="0"/>
        <v>0</v>
      </c>
      <c r="I9" s="12">
        <f t="shared" si="1"/>
        <v>0</v>
      </c>
      <c r="J9" s="12">
        <f t="shared" si="2"/>
        <v>17.8</v>
      </c>
      <c r="K9" s="14">
        <f t="shared" si="3"/>
        <v>1762.2</v>
      </c>
    </row>
    <row r="10" spans="1:12">
      <c r="A10" s="33">
        <v>43808</v>
      </c>
      <c r="B10" s="36">
        <v>28544</v>
      </c>
      <c r="C10" s="35" t="s">
        <v>35</v>
      </c>
      <c r="D10" s="36" t="s">
        <v>36</v>
      </c>
      <c r="E10" s="35" t="s">
        <v>37</v>
      </c>
      <c r="F10" s="42"/>
      <c r="G10" s="42">
        <v>545</v>
      </c>
      <c r="H10" s="8">
        <f t="shared" si="0"/>
        <v>0</v>
      </c>
      <c r="I10" s="8">
        <f t="shared" si="1"/>
        <v>0</v>
      </c>
      <c r="J10" s="8">
        <f t="shared" si="2"/>
        <v>5.45</v>
      </c>
      <c r="K10" s="14">
        <f t="shared" si="3"/>
        <v>539.54999999999995</v>
      </c>
    </row>
    <row r="11" spans="1:12">
      <c r="A11" s="33">
        <v>43808</v>
      </c>
      <c r="B11" s="36">
        <v>28542</v>
      </c>
      <c r="C11" s="35" t="s">
        <v>35</v>
      </c>
      <c r="D11" s="36" t="s">
        <v>36</v>
      </c>
      <c r="E11" s="35" t="s">
        <v>37</v>
      </c>
      <c r="F11" s="42"/>
      <c r="G11" s="42">
        <v>6420.95</v>
      </c>
      <c r="H11" s="12">
        <f t="shared" si="0"/>
        <v>0</v>
      </c>
      <c r="I11" s="12">
        <f t="shared" si="1"/>
        <v>0</v>
      </c>
      <c r="J11" s="12">
        <f t="shared" si="2"/>
        <v>64.209500000000006</v>
      </c>
      <c r="K11" s="14">
        <f t="shared" si="3"/>
        <v>6356.7404999999999</v>
      </c>
    </row>
    <row r="12" spans="1:12">
      <c r="A12" s="33">
        <v>43812</v>
      </c>
      <c r="B12" s="36">
        <v>28686</v>
      </c>
      <c r="C12" s="35" t="s">
        <v>35</v>
      </c>
      <c r="D12" s="36" t="s">
        <v>36</v>
      </c>
      <c r="E12" s="35" t="s">
        <v>37</v>
      </c>
      <c r="F12" s="42"/>
      <c r="G12" s="42">
        <v>900</v>
      </c>
      <c r="H12" s="12">
        <f t="shared" si="0"/>
        <v>0</v>
      </c>
      <c r="I12" s="12">
        <f t="shared" si="1"/>
        <v>0</v>
      </c>
      <c r="J12" s="12">
        <f t="shared" si="2"/>
        <v>9</v>
      </c>
      <c r="K12" s="14">
        <f t="shared" si="3"/>
        <v>891</v>
      </c>
    </row>
    <row r="13" spans="1:12">
      <c r="A13" s="33">
        <v>43818</v>
      </c>
      <c r="B13" s="36">
        <v>28893</v>
      </c>
      <c r="C13" s="35" t="s">
        <v>35</v>
      </c>
      <c r="D13" s="36" t="s">
        <v>36</v>
      </c>
      <c r="E13" s="35" t="s">
        <v>37</v>
      </c>
      <c r="F13" s="42"/>
      <c r="G13" s="42">
        <v>2035</v>
      </c>
      <c r="H13" s="12">
        <f t="shared" si="0"/>
        <v>0</v>
      </c>
      <c r="I13" s="12">
        <f t="shared" si="1"/>
        <v>0</v>
      </c>
      <c r="J13" s="12">
        <f t="shared" si="2"/>
        <v>20.350000000000001</v>
      </c>
      <c r="K13" s="14">
        <f t="shared" si="3"/>
        <v>2014.65</v>
      </c>
    </row>
    <row r="14" spans="1:12">
      <c r="A14" s="33">
        <v>43822</v>
      </c>
      <c r="B14" s="36">
        <v>27519</v>
      </c>
      <c r="C14" s="35" t="s">
        <v>35</v>
      </c>
      <c r="D14" s="36" t="s">
        <v>36</v>
      </c>
      <c r="E14" s="35" t="s">
        <v>37</v>
      </c>
      <c r="F14" s="42"/>
      <c r="G14" s="42">
        <v>4511.1000000000004</v>
      </c>
      <c r="H14" s="12">
        <f>+F14/1.12*0.12</f>
        <v>0</v>
      </c>
      <c r="I14" s="12">
        <f>+F14/1.12*0.01</f>
        <v>0</v>
      </c>
      <c r="J14" s="12">
        <f>+G14*0.01</f>
        <v>45.111000000000004</v>
      </c>
      <c r="K14" s="14">
        <f>+F14+G14-I14-J14</f>
        <v>4465.9890000000005</v>
      </c>
      <c r="L14" s="1"/>
    </row>
    <row r="15" spans="1:12" s="20" customFormat="1">
      <c r="A15" s="33">
        <v>43815</v>
      </c>
      <c r="B15" s="39">
        <v>28484</v>
      </c>
      <c r="C15" s="35" t="s">
        <v>35</v>
      </c>
      <c r="D15" s="36" t="s">
        <v>36</v>
      </c>
      <c r="E15" s="35" t="s">
        <v>37</v>
      </c>
      <c r="F15" s="42"/>
      <c r="G15" s="42">
        <v>385.5</v>
      </c>
      <c r="H15" s="12">
        <f t="shared" si="0"/>
        <v>0</v>
      </c>
      <c r="I15" s="12">
        <f t="shared" si="1"/>
        <v>0</v>
      </c>
      <c r="J15" s="12">
        <f t="shared" si="2"/>
        <v>3.855</v>
      </c>
      <c r="K15" s="14">
        <f t="shared" si="3"/>
        <v>381.64499999999998</v>
      </c>
      <c r="L15" s="19"/>
    </row>
    <row r="16" spans="1:12" s="13" customFormat="1">
      <c r="A16" s="33">
        <v>43815</v>
      </c>
      <c r="B16" s="39">
        <v>28783</v>
      </c>
      <c r="C16" s="35" t="s">
        <v>35</v>
      </c>
      <c r="D16" s="36" t="s">
        <v>36</v>
      </c>
      <c r="E16" s="35" t="s">
        <v>37</v>
      </c>
      <c r="F16" s="42"/>
      <c r="G16" s="42">
        <v>6091.8</v>
      </c>
      <c r="H16" s="8">
        <f t="shared" si="0"/>
        <v>0</v>
      </c>
      <c r="I16" s="8">
        <f t="shared" si="1"/>
        <v>0</v>
      </c>
      <c r="J16" s="8">
        <f t="shared" si="2"/>
        <v>60.918000000000006</v>
      </c>
      <c r="K16" s="14">
        <f t="shared" si="3"/>
        <v>6030.8820000000005</v>
      </c>
      <c r="L16" s="16"/>
    </row>
    <row r="17" spans="1:14" s="13" customFormat="1">
      <c r="A17" s="33">
        <v>43809</v>
      </c>
      <c r="B17" s="36">
        <v>209827</v>
      </c>
      <c r="C17" s="35" t="s">
        <v>75</v>
      </c>
      <c r="D17" s="36" t="s">
        <v>76</v>
      </c>
      <c r="E17" s="35" t="s">
        <v>77</v>
      </c>
      <c r="F17" s="42">
        <v>4324.08</v>
      </c>
      <c r="G17" s="42"/>
      <c r="H17" s="12">
        <f t="shared" si="0"/>
        <v>463.29428571428565</v>
      </c>
      <c r="I17" s="12">
        <f t="shared" si="1"/>
        <v>38.607857142857135</v>
      </c>
      <c r="J17" s="12">
        <f t="shared" si="2"/>
        <v>0</v>
      </c>
      <c r="K17" s="14">
        <f t="shared" si="3"/>
        <v>4285.4721428571429</v>
      </c>
      <c r="L17" s="16"/>
    </row>
    <row r="18" spans="1:14" s="13" customFormat="1">
      <c r="A18" s="33">
        <v>43810</v>
      </c>
      <c r="B18" s="36"/>
      <c r="C18" s="35" t="s">
        <v>73</v>
      </c>
      <c r="D18" s="36"/>
      <c r="E18" s="35" t="s">
        <v>74</v>
      </c>
      <c r="F18" s="42"/>
      <c r="G18" s="42">
        <v>4027</v>
      </c>
      <c r="H18" s="12">
        <f t="shared" si="0"/>
        <v>0</v>
      </c>
      <c r="I18" s="12">
        <f t="shared" si="1"/>
        <v>0</v>
      </c>
      <c r="J18" s="12">
        <f t="shared" si="2"/>
        <v>40.270000000000003</v>
      </c>
      <c r="K18" s="14">
        <f t="shared" si="3"/>
        <v>3986.73</v>
      </c>
      <c r="L18" s="16"/>
    </row>
    <row r="19" spans="1:14" s="13" customFormat="1">
      <c r="A19" s="33">
        <v>43816</v>
      </c>
      <c r="B19" s="39"/>
      <c r="C19" s="35" t="s">
        <v>73</v>
      </c>
      <c r="D19" s="36"/>
      <c r="E19" s="35" t="s">
        <v>74</v>
      </c>
      <c r="F19" s="42"/>
      <c r="G19" s="42">
        <v>5054</v>
      </c>
      <c r="H19" s="12">
        <f t="shared" si="0"/>
        <v>0</v>
      </c>
      <c r="I19" s="12">
        <f t="shared" si="1"/>
        <v>0</v>
      </c>
      <c r="J19" s="12">
        <f t="shared" si="2"/>
        <v>50.54</v>
      </c>
      <c r="K19" s="14">
        <f t="shared" si="3"/>
        <v>5003.46</v>
      </c>
      <c r="L19" s="16"/>
    </row>
    <row r="20" spans="1:14">
      <c r="A20" s="33">
        <v>43801</v>
      </c>
      <c r="B20" s="39"/>
      <c r="C20" s="35" t="s">
        <v>73</v>
      </c>
      <c r="D20" s="36"/>
      <c r="E20" s="35" t="s">
        <v>74</v>
      </c>
      <c r="F20" s="42"/>
      <c r="G20" s="42">
        <v>3327</v>
      </c>
      <c r="H20" s="12">
        <f t="shared" si="0"/>
        <v>0</v>
      </c>
      <c r="I20" s="12">
        <f t="shared" si="1"/>
        <v>0</v>
      </c>
      <c r="J20" s="12">
        <f t="shared" si="2"/>
        <v>33.270000000000003</v>
      </c>
      <c r="K20" s="14">
        <f t="shared" si="3"/>
        <v>3293.73</v>
      </c>
      <c r="L20" s="1"/>
    </row>
    <row r="21" spans="1:14">
      <c r="A21" s="33">
        <v>43811</v>
      </c>
      <c r="B21" s="36">
        <v>75329</v>
      </c>
      <c r="C21" s="35" t="s">
        <v>18</v>
      </c>
      <c r="D21" s="36" t="s">
        <v>19</v>
      </c>
      <c r="E21" s="35" t="s">
        <v>20</v>
      </c>
      <c r="F21" s="42"/>
      <c r="G21" s="42">
        <v>1120</v>
      </c>
      <c r="H21" s="12">
        <f>+F21/1.12*0.12</f>
        <v>0</v>
      </c>
      <c r="I21" s="12">
        <f t="shared" si="1"/>
        <v>0</v>
      </c>
      <c r="J21" s="12">
        <f t="shared" si="2"/>
        <v>11.200000000000001</v>
      </c>
      <c r="K21" s="14">
        <f t="shared" si="3"/>
        <v>1108.8</v>
      </c>
      <c r="L21" s="1"/>
    </row>
    <row r="22" spans="1:14" s="13" customFormat="1">
      <c r="A22" s="33">
        <v>43801</v>
      </c>
      <c r="B22" s="38">
        <v>75328</v>
      </c>
      <c r="C22" s="35" t="s">
        <v>18</v>
      </c>
      <c r="D22" s="36" t="s">
        <v>19</v>
      </c>
      <c r="E22" s="35" t="s">
        <v>20</v>
      </c>
      <c r="F22" s="42"/>
      <c r="G22" s="42">
        <v>5310</v>
      </c>
      <c r="H22" s="12">
        <f t="shared" si="0"/>
        <v>0</v>
      </c>
      <c r="I22" s="12">
        <f t="shared" si="1"/>
        <v>0</v>
      </c>
      <c r="J22" s="12">
        <f>+G22*0.01</f>
        <v>53.1</v>
      </c>
      <c r="K22" s="14">
        <f>+F22+G22-I22-J22</f>
        <v>5256.9</v>
      </c>
      <c r="L22" s="16"/>
    </row>
    <row r="23" spans="1:14" s="13" customFormat="1">
      <c r="A23" s="33">
        <v>43808</v>
      </c>
      <c r="B23" s="38">
        <v>25331</v>
      </c>
      <c r="C23" s="35" t="s">
        <v>18</v>
      </c>
      <c r="D23" s="36" t="s">
        <v>19</v>
      </c>
      <c r="E23" s="35" t="s">
        <v>20</v>
      </c>
      <c r="F23" s="43"/>
      <c r="G23" s="43">
        <v>8586</v>
      </c>
      <c r="H23" s="12">
        <f>+F23/1.12*0.12</f>
        <v>0</v>
      </c>
      <c r="I23" s="12">
        <f>+F23/1.12*0.01</f>
        <v>0</v>
      </c>
      <c r="J23" s="12">
        <f t="shared" si="2"/>
        <v>85.86</v>
      </c>
      <c r="K23" s="14">
        <f>+F23+G23-I23-J23</f>
        <v>8500.14</v>
      </c>
      <c r="L23" s="16"/>
    </row>
    <row r="24" spans="1:14" s="49" customFormat="1">
      <c r="A24" s="33">
        <v>43808</v>
      </c>
      <c r="B24" s="38">
        <v>75330</v>
      </c>
      <c r="C24" s="35" t="s">
        <v>18</v>
      </c>
      <c r="D24" s="36" t="s">
        <v>19</v>
      </c>
      <c r="E24" s="35" t="s">
        <v>20</v>
      </c>
      <c r="F24" s="42"/>
      <c r="G24" s="42">
        <v>2930</v>
      </c>
      <c r="H24" s="47">
        <f t="shared" si="0"/>
        <v>0</v>
      </c>
      <c r="I24" s="47">
        <f t="shared" si="1"/>
        <v>0</v>
      </c>
      <c r="J24" s="47">
        <f t="shared" si="2"/>
        <v>29.3</v>
      </c>
      <c r="K24" s="50">
        <f t="shared" si="3"/>
        <v>2900.7</v>
      </c>
      <c r="L24" s="48"/>
    </row>
    <row r="25" spans="1:14">
      <c r="A25" s="33">
        <v>43822</v>
      </c>
      <c r="B25" s="38">
        <v>75335</v>
      </c>
      <c r="C25" s="35" t="s">
        <v>18</v>
      </c>
      <c r="D25" s="36" t="s">
        <v>19</v>
      </c>
      <c r="E25" s="35" t="s">
        <v>20</v>
      </c>
      <c r="F25" s="42"/>
      <c r="G25" s="42">
        <v>1240</v>
      </c>
      <c r="H25" s="18">
        <f t="shared" si="0"/>
        <v>0</v>
      </c>
      <c r="I25" s="18">
        <f t="shared" si="1"/>
        <v>0</v>
      </c>
      <c r="J25" s="18">
        <f t="shared" si="2"/>
        <v>12.4</v>
      </c>
      <c r="K25" s="14">
        <f t="shared" si="3"/>
        <v>1227.5999999999999</v>
      </c>
      <c r="L25" s="16"/>
      <c r="M25" s="13"/>
      <c r="N25" s="13"/>
    </row>
    <row r="26" spans="1:14">
      <c r="A26" s="33">
        <v>43822</v>
      </c>
      <c r="B26" s="38">
        <v>75334</v>
      </c>
      <c r="C26" s="35" t="s">
        <v>18</v>
      </c>
      <c r="D26" s="36" t="s">
        <v>19</v>
      </c>
      <c r="E26" s="35" t="s">
        <v>20</v>
      </c>
      <c r="F26" s="42"/>
      <c r="G26" s="42">
        <v>4920</v>
      </c>
      <c r="H26" s="12">
        <f t="shared" si="0"/>
        <v>0</v>
      </c>
      <c r="I26" s="12">
        <f t="shared" si="1"/>
        <v>0</v>
      </c>
      <c r="J26" s="12">
        <f t="shared" si="2"/>
        <v>49.2</v>
      </c>
      <c r="K26" s="14">
        <f t="shared" si="3"/>
        <v>4870.8</v>
      </c>
      <c r="L26" s="16"/>
      <c r="M26" s="13"/>
      <c r="N26" s="13"/>
    </row>
    <row r="27" spans="1:14">
      <c r="A27" s="33">
        <v>43815</v>
      </c>
      <c r="B27" s="40">
        <v>75333</v>
      </c>
      <c r="C27" s="35" t="s">
        <v>18</v>
      </c>
      <c r="D27" s="36" t="s">
        <v>19</v>
      </c>
      <c r="E27" s="35" t="s">
        <v>20</v>
      </c>
      <c r="F27" s="42"/>
      <c r="G27" s="42">
        <v>1418</v>
      </c>
      <c r="H27" s="8">
        <f t="shared" si="0"/>
        <v>0</v>
      </c>
      <c r="I27" s="8">
        <f t="shared" si="1"/>
        <v>0</v>
      </c>
      <c r="J27" s="8">
        <f t="shared" si="2"/>
        <v>14.18</v>
      </c>
      <c r="K27" s="14">
        <f t="shared" si="3"/>
        <v>1403.82</v>
      </c>
    </row>
    <row r="28" spans="1:14">
      <c r="A28" s="33">
        <v>43815</v>
      </c>
      <c r="B28" s="40">
        <v>75332</v>
      </c>
      <c r="C28" s="35" t="s">
        <v>18</v>
      </c>
      <c r="D28" s="36" t="s">
        <v>19</v>
      </c>
      <c r="E28" s="35" t="s">
        <v>20</v>
      </c>
      <c r="F28" s="42"/>
      <c r="G28" s="42">
        <v>8865</v>
      </c>
      <c r="H28" s="12">
        <f t="shared" si="0"/>
        <v>0</v>
      </c>
      <c r="I28" s="12">
        <f t="shared" si="1"/>
        <v>0</v>
      </c>
      <c r="J28" s="12">
        <f t="shared" si="2"/>
        <v>88.65</v>
      </c>
      <c r="K28" s="14">
        <f t="shared" si="3"/>
        <v>8776.35</v>
      </c>
    </row>
    <row r="29" spans="1:14">
      <c r="A29" s="33">
        <v>43826</v>
      </c>
      <c r="B29" s="40">
        <v>75572</v>
      </c>
      <c r="C29" s="35" t="s">
        <v>18</v>
      </c>
      <c r="D29" s="36" t="s">
        <v>19</v>
      </c>
      <c r="E29" s="35" t="s">
        <v>20</v>
      </c>
      <c r="F29" s="42"/>
      <c r="G29" s="42">
        <v>1260</v>
      </c>
      <c r="H29" s="12">
        <f t="shared" si="0"/>
        <v>0</v>
      </c>
      <c r="I29" s="12">
        <f t="shared" si="1"/>
        <v>0</v>
      </c>
      <c r="J29" s="12">
        <f t="shared" si="2"/>
        <v>12.6</v>
      </c>
      <c r="K29" s="14">
        <f t="shared" si="3"/>
        <v>1247.4000000000001</v>
      </c>
    </row>
    <row r="30" spans="1:14">
      <c r="A30" s="33">
        <v>43802</v>
      </c>
      <c r="B30" s="38">
        <v>267132</v>
      </c>
      <c r="C30" s="35" t="s">
        <v>24</v>
      </c>
      <c r="D30" s="36" t="s">
        <v>25</v>
      </c>
      <c r="E30" s="35" t="s">
        <v>26</v>
      </c>
      <c r="F30" s="42">
        <v>4551.1000000000004</v>
      </c>
      <c r="G30" s="42"/>
      <c r="H30" s="8">
        <f t="shared" si="0"/>
        <v>487.61785714285708</v>
      </c>
      <c r="I30" s="8">
        <f t="shared" si="1"/>
        <v>40.634821428571428</v>
      </c>
      <c r="J30" s="8">
        <f t="shared" si="2"/>
        <v>0</v>
      </c>
      <c r="K30" s="14">
        <f t="shared" si="3"/>
        <v>4510.4651785714286</v>
      </c>
    </row>
    <row r="31" spans="1:14">
      <c r="A31" s="33">
        <v>43815</v>
      </c>
      <c r="B31" s="40">
        <v>269252</v>
      </c>
      <c r="C31" s="35" t="s">
        <v>24</v>
      </c>
      <c r="D31" s="36" t="s">
        <v>25</v>
      </c>
      <c r="E31" s="35" t="s">
        <v>26</v>
      </c>
      <c r="F31" s="42">
        <v>3941.53</v>
      </c>
      <c r="G31" s="42"/>
      <c r="H31" s="12">
        <f t="shared" si="0"/>
        <v>422.3067857142857</v>
      </c>
      <c r="I31" s="12">
        <f t="shared" si="1"/>
        <v>35.192232142857144</v>
      </c>
      <c r="J31" s="12">
        <f t="shared" si="2"/>
        <v>0</v>
      </c>
      <c r="K31" s="14">
        <f t="shared" si="3"/>
        <v>3906.3377678571433</v>
      </c>
    </row>
    <row r="32" spans="1:14">
      <c r="A32" s="33">
        <v>43806</v>
      </c>
      <c r="B32" s="38">
        <v>180525</v>
      </c>
      <c r="C32" s="35" t="s">
        <v>21</v>
      </c>
      <c r="D32" s="36" t="s">
        <v>22</v>
      </c>
      <c r="E32" s="35" t="s">
        <v>23</v>
      </c>
      <c r="F32" s="44"/>
      <c r="G32" s="42">
        <v>2500</v>
      </c>
      <c r="H32" s="12">
        <f t="shared" si="0"/>
        <v>0</v>
      </c>
      <c r="I32" s="12">
        <f t="shared" si="1"/>
        <v>0</v>
      </c>
      <c r="J32" s="12">
        <f t="shared" si="2"/>
        <v>25</v>
      </c>
      <c r="K32" s="14">
        <f t="shared" si="3"/>
        <v>2475</v>
      </c>
    </row>
    <row r="33" spans="1:12">
      <c r="A33" s="33">
        <v>43801</v>
      </c>
      <c r="B33" s="52">
        <v>180130</v>
      </c>
      <c r="C33" s="35" t="s">
        <v>21</v>
      </c>
      <c r="D33" s="36" t="s">
        <v>22</v>
      </c>
      <c r="E33" s="35" t="s">
        <v>23</v>
      </c>
      <c r="F33" s="42"/>
      <c r="G33" s="42">
        <v>2450</v>
      </c>
      <c r="H33" s="12">
        <f t="shared" si="0"/>
        <v>0</v>
      </c>
      <c r="I33" s="12">
        <f t="shared" si="1"/>
        <v>0</v>
      </c>
      <c r="J33" s="12">
        <f t="shared" si="2"/>
        <v>24.5</v>
      </c>
      <c r="K33" s="14">
        <f t="shared" si="3"/>
        <v>2425.5</v>
      </c>
      <c r="L33" s="1"/>
    </row>
    <row r="34" spans="1:12">
      <c r="A34" s="33">
        <v>43810</v>
      </c>
      <c r="B34" s="38">
        <v>180855</v>
      </c>
      <c r="C34" s="35" t="s">
        <v>21</v>
      </c>
      <c r="D34" s="36" t="s">
        <v>22</v>
      </c>
      <c r="E34" s="35" t="s">
        <v>23</v>
      </c>
      <c r="F34" s="42"/>
      <c r="G34" s="42">
        <v>3350</v>
      </c>
      <c r="H34" s="12">
        <f t="shared" si="0"/>
        <v>0</v>
      </c>
      <c r="I34" s="12">
        <f t="shared" si="1"/>
        <v>0</v>
      </c>
      <c r="J34" s="12">
        <f t="shared" si="2"/>
        <v>33.5</v>
      </c>
      <c r="K34" s="14">
        <f t="shared" si="3"/>
        <v>3316.5</v>
      </c>
      <c r="L34" s="1"/>
    </row>
    <row r="35" spans="1:12">
      <c r="A35" s="33">
        <v>43808</v>
      </c>
      <c r="B35" s="38">
        <v>180785</v>
      </c>
      <c r="C35" s="35" t="s">
        <v>21</v>
      </c>
      <c r="D35" s="36" t="s">
        <v>22</v>
      </c>
      <c r="E35" s="35" t="s">
        <v>23</v>
      </c>
      <c r="F35" s="42"/>
      <c r="G35" s="42">
        <v>2400</v>
      </c>
      <c r="H35" s="12">
        <f t="shared" si="0"/>
        <v>0</v>
      </c>
      <c r="I35" s="12">
        <f t="shared" si="1"/>
        <v>0</v>
      </c>
      <c r="J35" s="12">
        <f t="shared" si="2"/>
        <v>24</v>
      </c>
      <c r="K35" s="14">
        <f t="shared" si="3"/>
        <v>2376</v>
      </c>
      <c r="L35" s="1"/>
    </row>
    <row r="36" spans="1:12">
      <c r="A36" s="33">
        <v>43822</v>
      </c>
      <c r="B36" s="38">
        <v>182033</v>
      </c>
      <c r="C36" s="35" t="s">
        <v>21</v>
      </c>
      <c r="D36" s="36" t="s">
        <v>22</v>
      </c>
      <c r="E36" s="35" t="s">
        <v>23</v>
      </c>
      <c r="F36" s="42"/>
      <c r="G36" s="42">
        <v>950</v>
      </c>
      <c r="H36" s="12">
        <f t="shared" si="0"/>
        <v>0</v>
      </c>
      <c r="I36" s="12">
        <f t="shared" si="1"/>
        <v>0</v>
      </c>
      <c r="J36" s="12">
        <f t="shared" si="2"/>
        <v>9.5</v>
      </c>
      <c r="K36" s="14">
        <f t="shared" si="3"/>
        <v>940.5</v>
      </c>
      <c r="L36" s="1"/>
    </row>
    <row r="37" spans="1:12">
      <c r="A37" s="33">
        <v>43817</v>
      </c>
      <c r="B37" s="40">
        <v>181530</v>
      </c>
      <c r="C37" s="35" t="s">
        <v>21</v>
      </c>
      <c r="D37" s="36" t="s">
        <v>22</v>
      </c>
      <c r="E37" s="35" t="s">
        <v>23</v>
      </c>
      <c r="F37" s="42"/>
      <c r="G37" s="42">
        <v>1200</v>
      </c>
      <c r="H37" s="12">
        <f t="shared" si="0"/>
        <v>0</v>
      </c>
      <c r="I37" s="12">
        <f t="shared" si="1"/>
        <v>0</v>
      </c>
      <c r="J37" s="12">
        <f t="shared" si="2"/>
        <v>12</v>
      </c>
      <c r="K37" s="14">
        <f t="shared" si="3"/>
        <v>1188</v>
      </c>
      <c r="L37" s="1"/>
    </row>
    <row r="38" spans="1:12">
      <c r="A38" s="33">
        <v>43815</v>
      </c>
      <c r="B38" s="40">
        <v>181299</v>
      </c>
      <c r="C38" s="35" t="s">
        <v>21</v>
      </c>
      <c r="D38" s="36" t="s">
        <v>22</v>
      </c>
      <c r="E38" s="35" t="s">
        <v>23</v>
      </c>
      <c r="F38" s="42"/>
      <c r="G38" s="42">
        <v>3650</v>
      </c>
      <c r="H38" s="12">
        <f t="shared" si="0"/>
        <v>0</v>
      </c>
      <c r="I38" s="12">
        <f t="shared" si="1"/>
        <v>0</v>
      </c>
      <c r="J38" s="12">
        <f t="shared" si="2"/>
        <v>36.5</v>
      </c>
      <c r="K38" s="14">
        <f t="shared" si="3"/>
        <v>3613.5</v>
      </c>
      <c r="L38" s="1"/>
    </row>
    <row r="39" spans="1:12">
      <c r="A39" s="33">
        <v>43808</v>
      </c>
      <c r="B39" s="38">
        <v>4306</v>
      </c>
      <c r="C39" s="35" t="s">
        <v>49</v>
      </c>
      <c r="D39" s="36" t="s">
        <v>50</v>
      </c>
      <c r="E39" s="35" t="s">
        <v>51</v>
      </c>
      <c r="F39" s="42">
        <v>16289</v>
      </c>
      <c r="G39" s="42"/>
      <c r="H39" s="12">
        <f t="shared" si="0"/>
        <v>1745.2499999999998</v>
      </c>
      <c r="I39" s="12">
        <f t="shared" si="1"/>
        <v>145.43749999999997</v>
      </c>
      <c r="J39" s="12">
        <f t="shared" si="2"/>
        <v>0</v>
      </c>
      <c r="K39" s="14">
        <f t="shared" si="3"/>
        <v>16143.5625</v>
      </c>
      <c r="L39" s="1"/>
    </row>
    <row r="40" spans="1:12">
      <c r="A40" s="33">
        <v>43817</v>
      </c>
      <c r="B40" s="38">
        <v>7845</v>
      </c>
      <c r="C40" s="35" t="s">
        <v>78</v>
      </c>
      <c r="D40" s="36" t="s">
        <v>79</v>
      </c>
      <c r="E40" s="35" t="s">
        <v>80</v>
      </c>
      <c r="F40" s="42">
        <v>5150</v>
      </c>
      <c r="G40" s="42"/>
      <c r="H40" s="12">
        <f t="shared" si="0"/>
        <v>551.78571428571422</v>
      </c>
      <c r="I40" s="12">
        <f t="shared" si="1"/>
        <v>45.982142857142854</v>
      </c>
      <c r="J40" s="12">
        <f t="shared" si="2"/>
        <v>0</v>
      </c>
      <c r="K40" s="14">
        <f t="shared" si="3"/>
        <v>5104.0178571428569</v>
      </c>
      <c r="L40" s="1"/>
    </row>
    <row r="41" spans="1:12">
      <c r="A41" s="33">
        <v>43809</v>
      </c>
      <c r="B41" s="38">
        <v>7820</v>
      </c>
      <c r="C41" s="35" t="s">
        <v>69</v>
      </c>
      <c r="D41" s="36" t="s">
        <v>70</v>
      </c>
      <c r="E41" s="35" t="s">
        <v>71</v>
      </c>
      <c r="F41" s="42">
        <v>2635</v>
      </c>
      <c r="G41" s="42"/>
      <c r="H41" s="12">
        <f t="shared" si="0"/>
        <v>282.3214285714285</v>
      </c>
      <c r="I41" s="12">
        <f t="shared" si="1"/>
        <v>23.526785714285712</v>
      </c>
      <c r="J41" s="12">
        <f t="shared" si="2"/>
        <v>0</v>
      </c>
      <c r="K41" s="14">
        <f t="shared" si="3"/>
        <v>2611.4732142857142</v>
      </c>
      <c r="L41" s="1"/>
    </row>
    <row r="42" spans="1:12">
      <c r="A42" s="33">
        <v>43827</v>
      </c>
      <c r="B42" s="40">
        <v>8055</v>
      </c>
      <c r="C42" s="35" t="s">
        <v>69</v>
      </c>
      <c r="D42" s="36" t="s">
        <v>70</v>
      </c>
      <c r="E42" s="35" t="s">
        <v>20</v>
      </c>
      <c r="F42" s="42"/>
      <c r="G42" s="42">
        <v>2935</v>
      </c>
      <c r="H42" s="12">
        <f t="shared" si="0"/>
        <v>0</v>
      </c>
      <c r="I42" s="12">
        <f t="shared" si="1"/>
        <v>0</v>
      </c>
      <c r="J42" s="12">
        <f t="shared" si="2"/>
        <v>29.35</v>
      </c>
      <c r="K42" s="14">
        <f t="shared" si="3"/>
        <v>2905.65</v>
      </c>
      <c r="L42" s="1"/>
    </row>
    <row r="43" spans="1:12">
      <c r="A43" s="33">
        <v>44182</v>
      </c>
      <c r="B43" s="40">
        <v>6772</v>
      </c>
      <c r="C43" s="35" t="s">
        <v>62</v>
      </c>
      <c r="D43" s="36" t="s">
        <v>64</v>
      </c>
      <c r="E43" s="35" t="s">
        <v>63</v>
      </c>
      <c r="F43" s="42">
        <v>2600</v>
      </c>
      <c r="G43" s="42"/>
      <c r="H43" s="12">
        <f t="shared" si="0"/>
        <v>278.5714285714285</v>
      </c>
      <c r="I43" s="12">
        <f t="shared" si="1"/>
        <v>23.214285714285712</v>
      </c>
      <c r="J43" s="12">
        <f t="shared" si="2"/>
        <v>0</v>
      </c>
      <c r="K43" s="14">
        <f t="shared" si="3"/>
        <v>2576.7857142857142</v>
      </c>
    </row>
    <row r="44" spans="1:12">
      <c r="A44" s="33">
        <v>43801</v>
      </c>
      <c r="B44" s="38">
        <v>30426</v>
      </c>
      <c r="C44" s="35" t="s">
        <v>29</v>
      </c>
      <c r="D44" s="36" t="s">
        <v>30</v>
      </c>
      <c r="E44" s="35" t="s">
        <v>31</v>
      </c>
      <c r="F44" s="42">
        <v>2540</v>
      </c>
      <c r="G44" s="42"/>
      <c r="H44" s="12">
        <f t="shared" si="0"/>
        <v>272.14285714285711</v>
      </c>
      <c r="I44" s="12">
        <f t="shared" si="1"/>
        <v>22.678571428571427</v>
      </c>
      <c r="J44" s="12">
        <f t="shared" si="2"/>
        <v>0</v>
      </c>
      <c r="K44" s="14">
        <f t="shared" si="3"/>
        <v>2517.3214285714284</v>
      </c>
    </row>
    <row r="45" spans="1:12">
      <c r="A45" s="33">
        <v>43809</v>
      </c>
      <c r="B45" s="38">
        <v>32766</v>
      </c>
      <c r="C45" s="35" t="s">
        <v>32</v>
      </c>
      <c r="D45" s="36" t="s">
        <v>33</v>
      </c>
      <c r="E45" s="35" t="s">
        <v>34</v>
      </c>
      <c r="F45" s="42">
        <v>3155</v>
      </c>
      <c r="G45" s="42"/>
      <c r="H45" s="12">
        <f t="shared" si="0"/>
        <v>338.03571428571422</v>
      </c>
      <c r="I45" s="12">
        <f t="shared" si="1"/>
        <v>28.169642857142854</v>
      </c>
      <c r="J45" s="12">
        <f t="shared" si="2"/>
        <v>0</v>
      </c>
      <c r="K45" s="14">
        <f t="shared" si="3"/>
        <v>3126.8303571428573</v>
      </c>
    </row>
    <row r="46" spans="1:12">
      <c r="A46" s="33">
        <v>43817</v>
      </c>
      <c r="B46" s="40">
        <v>32816</v>
      </c>
      <c r="C46" s="35" t="s">
        <v>32</v>
      </c>
      <c r="D46" s="36" t="s">
        <v>33</v>
      </c>
      <c r="E46" s="35" t="s">
        <v>34</v>
      </c>
      <c r="F46" s="42">
        <v>1617.5</v>
      </c>
      <c r="G46" s="42"/>
      <c r="H46" s="12">
        <f t="shared" si="0"/>
        <v>173.30357142857142</v>
      </c>
      <c r="I46" s="12">
        <f t="shared" si="1"/>
        <v>14.441964285714285</v>
      </c>
      <c r="J46" s="12">
        <f t="shared" si="2"/>
        <v>0</v>
      </c>
      <c r="K46" s="14">
        <f t="shared" si="3"/>
        <v>1603.0580357142858</v>
      </c>
    </row>
    <row r="47" spans="1:12">
      <c r="A47" s="33">
        <v>43811</v>
      </c>
      <c r="B47" s="38">
        <v>1404204</v>
      </c>
      <c r="C47" s="35" t="s">
        <v>38</v>
      </c>
      <c r="D47" s="36" t="s">
        <v>39</v>
      </c>
      <c r="E47" s="35" t="s">
        <v>40</v>
      </c>
      <c r="F47" s="42">
        <v>3409.02</v>
      </c>
      <c r="G47" s="42"/>
      <c r="H47" s="12">
        <f t="shared" si="0"/>
        <v>365.25214285714281</v>
      </c>
      <c r="I47" s="12">
        <f t="shared" si="1"/>
        <v>30.43767857142857</v>
      </c>
      <c r="J47" s="12">
        <f t="shared" si="2"/>
        <v>0</v>
      </c>
      <c r="K47" s="14">
        <f t="shared" si="3"/>
        <v>3378.5823214285715</v>
      </c>
    </row>
    <row r="48" spans="1:12">
      <c r="A48" s="33">
        <v>43804</v>
      </c>
      <c r="B48" s="40">
        <v>353</v>
      </c>
      <c r="C48" s="35" t="s">
        <v>44</v>
      </c>
      <c r="D48" s="36" t="s">
        <v>45</v>
      </c>
      <c r="E48" s="35" t="s">
        <v>46</v>
      </c>
      <c r="F48" s="42"/>
      <c r="G48" s="42">
        <v>17952</v>
      </c>
      <c r="H48" s="12">
        <f t="shared" si="0"/>
        <v>0</v>
      </c>
      <c r="I48" s="12">
        <f t="shared" si="1"/>
        <v>0</v>
      </c>
      <c r="J48" s="12">
        <f t="shared" si="2"/>
        <v>179.52</v>
      </c>
      <c r="K48" s="14">
        <f t="shared" si="3"/>
        <v>17772.48</v>
      </c>
    </row>
    <row r="49" spans="1:12">
      <c r="A49" s="33">
        <v>43811</v>
      </c>
      <c r="B49" s="38">
        <v>1453</v>
      </c>
      <c r="C49" s="35" t="s">
        <v>44</v>
      </c>
      <c r="D49" s="36" t="s">
        <v>45</v>
      </c>
      <c r="E49" s="35" t="s">
        <v>46</v>
      </c>
      <c r="F49" s="42"/>
      <c r="G49" s="42">
        <v>18595.900000000001</v>
      </c>
      <c r="H49" s="12">
        <f t="shared" si="0"/>
        <v>0</v>
      </c>
      <c r="I49" s="12">
        <f t="shared" si="1"/>
        <v>0</v>
      </c>
      <c r="J49" s="12">
        <f t="shared" si="2"/>
        <v>185.95900000000003</v>
      </c>
      <c r="K49" s="14">
        <f t="shared" si="3"/>
        <v>18409.941000000003</v>
      </c>
    </row>
    <row r="50" spans="1:12">
      <c r="A50" s="33">
        <v>43818</v>
      </c>
      <c r="B50" s="40">
        <v>601</v>
      </c>
      <c r="C50" s="35" t="s">
        <v>44</v>
      </c>
      <c r="D50" s="36" t="s">
        <v>45</v>
      </c>
      <c r="E50" s="35" t="s">
        <v>46</v>
      </c>
      <c r="F50" s="42"/>
      <c r="G50" s="42">
        <v>18463.5</v>
      </c>
      <c r="H50" s="12">
        <f t="shared" si="0"/>
        <v>0</v>
      </c>
      <c r="I50" s="12">
        <f t="shared" si="1"/>
        <v>0</v>
      </c>
      <c r="J50" s="12">
        <f t="shared" si="2"/>
        <v>184.63499999999999</v>
      </c>
      <c r="K50" s="14">
        <f t="shared" si="3"/>
        <v>18278.865000000002</v>
      </c>
    </row>
    <row r="51" spans="1:12">
      <c r="A51" s="33">
        <v>43805</v>
      </c>
      <c r="B51" s="38">
        <v>511987133</v>
      </c>
      <c r="C51" s="35" t="s">
        <v>27</v>
      </c>
      <c r="D51" s="36" t="s">
        <v>28</v>
      </c>
      <c r="E51" s="35" t="s">
        <v>72</v>
      </c>
      <c r="F51" s="42">
        <v>6688</v>
      </c>
      <c r="G51" s="42"/>
      <c r="H51" s="12">
        <f t="shared" si="0"/>
        <v>716.57142857142844</v>
      </c>
      <c r="I51" s="12">
        <f t="shared" si="1"/>
        <v>59.714285714285708</v>
      </c>
      <c r="J51" s="12">
        <f t="shared" si="2"/>
        <v>0</v>
      </c>
      <c r="K51" s="14">
        <f t="shared" si="3"/>
        <v>6628.2857142857147</v>
      </c>
    </row>
    <row r="52" spans="1:12">
      <c r="A52" s="33">
        <v>43804</v>
      </c>
      <c r="B52" s="40">
        <v>413975</v>
      </c>
      <c r="C52" s="35" t="s">
        <v>65</v>
      </c>
      <c r="D52" s="36" t="s">
        <v>66</v>
      </c>
      <c r="E52" s="35" t="s">
        <v>67</v>
      </c>
      <c r="F52" s="42">
        <v>3200</v>
      </c>
      <c r="G52" s="42"/>
      <c r="H52" s="12">
        <f t="shared" si="0"/>
        <v>342.85714285714283</v>
      </c>
      <c r="I52" s="12">
        <f t="shared" si="1"/>
        <v>28.571428571428569</v>
      </c>
      <c r="J52" s="12">
        <f t="shared" si="2"/>
        <v>0</v>
      </c>
      <c r="K52" s="14">
        <f t="shared" si="3"/>
        <v>3171.4285714285716</v>
      </c>
    </row>
    <row r="53" spans="1:12">
      <c r="A53" s="33">
        <v>43815</v>
      </c>
      <c r="B53" s="40">
        <v>134413</v>
      </c>
      <c r="C53" s="35" t="s">
        <v>56</v>
      </c>
      <c r="D53" s="36" t="s">
        <v>57</v>
      </c>
      <c r="E53" s="35" t="s">
        <v>58</v>
      </c>
      <c r="F53" s="42">
        <v>6144</v>
      </c>
      <c r="G53" s="42"/>
      <c r="H53" s="12">
        <f t="shared" si="0"/>
        <v>658.28571428571422</v>
      </c>
      <c r="I53" s="12">
        <f t="shared" si="1"/>
        <v>54.857142857142854</v>
      </c>
      <c r="J53" s="12">
        <f t="shared" si="2"/>
        <v>0</v>
      </c>
      <c r="K53" s="14">
        <f t="shared" si="3"/>
        <v>6089.1428571428569</v>
      </c>
    </row>
    <row r="54" spans="1:12">
      <c r="A54" s="33">
        <v>43804</v>
      </c>
      <c r="B54" s="38">
        <v>24438</v>
      </c>
      <c r="C54" s="35" t="s">
        <v>55</v>
      </c>
      <c r="D54" s="36" t="s">
        <v>16</v>
      </c>
      <c r="E54" s="35" t="s">
        <v>17</v>
      </c>
      <c r="F54" s="42">
        <v>11235</v>
      </c>
      <c r="G54" s="42"/>
      <c r="H54" s="12">
        <f t="shared" si="0"/>
        <v>1203.7499999999998</v>
      </c>
      <c r="I54" s="12">
        <f t="shared" si="1"/>
        <v>100.31249999999999</v>
      </c>
      <c r="J54" s="12">
        <f t="shared" si="2"/>
        <v>0</v>
      </c>
      <c r="K54" s="14">
        <f t="shared" si="3"/>
        <v>11134.6875</v>
      </c>
    </row>
    <row r="55" spans="1:12">
      <c r="A55" s="33">
        <v>43804</v>
      </c>
      <c r="B55" s="38">
        <v>24439</v>
      </c>
      <c r="C55" s="35" t="s">
        <v>55</v>
      </c>
      <c r="D55" s="36" t="s">
        <v>16</v>
      </c>
      <c r="E55" s="35" t="s">
        <v>17</v>
      </c>
      <c r="F55" s="42">
        <v>3240</v>
      </c>
      <c r="G55" s="42"/>
      <c r="H55" s="12">
        <f t="shared" si="0"/>
        <v>347.14285714285711</v>
      </c>
      <c r="I55" s="12">
        <f t="shared" si="1"/>
        <v>28.928571428571427</v>
      </c>
      <c r="J55" s="12">
        <f t="shared" si="2"/>
        <v>0</v>
      </c>
      <c r="K55" s="14">
        <f t="shared" si="3"/>
        <v>3211.0714285714284</v>
      </c>
    </row>
    <row r="56" spans="1:12">
      <c r="A56" s="33">
        <v>43810</v>
      </c>
      <c r="B56" s="38">
        <v>24489</v>
      </c>
      <c r="C56" s="35" t="s">
        <v>55</v>
      </c>
      <c r="D56" s="36" t="s">
        <v>16</v>
      </c>
      <c r="E56" s="35" t="s">
        <v>17</v>
      </c>
      <c r="F56" s="42">
        <v>3635</v>
      </c>
      <c r="G56" s="42"/>
      <c r="H56" s="12">
        <f t="shared" si="0"/>
        <v>389.46428571428567</v>
      </c>
      <c r="I56" s="12">
        <f t="shared" si="1"/>
        <v>32.455357142857139</v>
      </c>
      <c r="J56" s="12">
        <f t="shared" si="2"/>
        <v>0</v>
      </c>
      <c r="K56" s="14">
        <f t="shared" si="3"/>
        <v>3602.5446428571427</v>
      </c>
    </row>
    <row r="57" spans="1:12">
      <c r="A57" s="33">
        <v>43828</v>
      </c>
      <c r="B57" s="40">
        <v>24614</v>
      </c>
      <c r="C57" s="35" t="s">
        <v>55</v>
      </c>
      <c r="D57" s="36" t="s">
        <v>16</v>
      </c>
      <c r="E57" s="35" t="s">
        <v>17</v>
      </c>
      <c r="F57" s="42"/>
      <c r="G57" s="42">
        <v>15975</v>
      </c>
      <c r="H57" s="12">
        <f t="shared" si="0"/>
        <v>0</v>
      </c>
      <c r="I57" s="12">
        <f t="shared" si="1"/>
        <v>0</v>
      </c>
      <c r="J57" s="12">
        <f t="shared" si="2"/>
        <v>159.75</v>
      </c>
      <c r="K57" s="14">
        <f t="shared" si="3"/>
        <v>15815.25</v>
      </c>
    </row>
    <row r="58" spans="1:12">
      <c r="A58" s="33">
        <v>43828</v>
      </c>
      <c r="B58" s="40">
        <v>24614</v>
      </c>
      <c r="C58" s="35" t="s">
        <v>55</v>
      </c>
      <c r="D58" s="36" t="s">
        <v>16</v>
      </c>
      <c r="E58" s="35" t="s">
        <v>17</v>
      </c>
      <c r="F58" s="42"/>
      <c r="G58" s="42">
        <v>7090</v>
      </c>
      <c r="H58" s="12">
        <f t="shared" si="0"/>
        <v>0</v>
      </c>
      <c r="I58" s="12">
        <f t="shared" si="1"/>
        <v>0</v>
      </c>
      <c r="J58" s="12">
        <f t="shared" si="2"/>
        <v>70.900000000000006</v>
      </c>
      <c r="K58" s="14">
        <f t="shared" si="3"/>
        <v>7019.1</v>
      </c>
    </row>
    <row r="59" spans="1:12">
      <c r="A59" s="33">
        <v>43801</v>
      </c>
      <c r="B59" s="38">
        <v>80275</v>
      </c>
      <c r="C59" s="35" t="s">
        <v>59</v>
      </c>
      <c r="D59" s="36" t="s">
        <v>60</v>
      </c>
      <c r="E59" s="35" t="s">
        <v>61</v>
      </c>
      <c r="F59" s="42">
        <v>1412.07</v>
      </c>
      <c r="G59" s="42"/>
      <c r="H59" s="12">
        <f t="shared" si="0"/>
        <v>151.29321428571427</v>
      </c>
      <c r="I59" s="12">
        <f t="shared" si="1"/>
        <v>12.607767857142855</v>
      </c>
      <c r="J59" s="12">
        <f t="shared" si="2"/>
        <v>0</v>
      </c>
      <c r="K59" s="14">
        <f t="shared" si="3"/>
        <v>1399.4622321428571</v>
      </c>
    </row>
    <row r="60" spans="1:12">
      <c r="A60" s="33">
        <v>43811</v>
      </c>
      <c r="B60" s="38">
        <v>8903</v>
      </c>
      <c r="C60" s="35" t="s">
        <v>52</v>
      </c>
      <c r="D60" s="36" t="s">
        <v>53</v>
      </c>
      <c r="E60" s="35" t="s">
        <v>54</v>
      </c>
      <c r="F60" s="42">
        <v>4778.5</v>
      </c>
      <c r="G60" s="42"/>
      <c r="H60" s="12">
        <f t="shared" si="0"/>
        <v>511.98214285714283</v>
      </c>
      <c r="I60" s="12">
        <f t="shared" si="1"/>
        <v>42.665178571428569</v>
      </c>
      <c r="J60" s="12">
        <f t="shared" si="2"/>
        <v>0</v>
      </c>
      <c r="K60" s="14">
        <f t="shared" si="3"/>
        <v>4735.8348214285716</v>
      </c>
    </row>
    <row r="61" spans="1:12">
      <c r="A61" s="33">
        <v>43804</v>
      </c>
      <c r="B61" s="38">
        <v>46629</v>
      </c>
      <c r="C61" s="35" t="s">
        <v>47</v>
      </c>
      <c r="D61" s="36" t="s">
        <v>41</v>
      </c>
      <c r="E61" s="35" t="s">
        <v>48</v>
      </c>
      <c r="F61" s="42"/>
      <c r="G61" s="42">
        <v>9306.2000000000007</v>
      </c>
      <c r="H61" s="12">
        <f t="shared" si="0"/>
        <v>0</v>
      </c>
      <c r="I61" s="12">
        <f t="shared" si="1"/>
        <v>0</v>
      </c>
      <c r="J61" s="12">
        <f t="shared" si="2"/>
        <v>93.062000000000012</v>
      </c>
      <c r="K61" s="14">
        <f t="shared" si="3"/>
        <v>9213.1380000000008</v>
      </c>
    </row>
    <row r="62" spans="1:12">
      <c r="A62" s="33">
        <v>43817</v>
      </c>
      <c r="B62" s="40">
        <v>46782</v>
      </c>
      <c r="C62" s="35" t="s">
        <v>47</v>
      </c>
      <c r="D62" s="36" t="s">
        <v>41</v>
      </c>
      <c r="E62" s="35" t="s">
        <v>48</v>
      </c>
      <c r="F62" s="42"/>
      <c r="G62" s="42">
        <v>7540</v>
      </c>
      <c r="H62" s="12">
        <f t="shared" si="0"/>
        <v>0</v>
      </c>
      <c r="I62" s="12">
        <f t="shared" si="1"/>
        <v>0</v>
      </c>
      <c r="J62" s="12">
        <f t="shared" si="2"/>
        <v>75.400000000000006</v>
      </c>
      <c r="K62" s="14">
        <f t="shared" si="3"/>
        <v>7464.6</v>
      </c>
    </row>
    <row r="63" spans="1:12">
      <c r="A63" s="37"/>
      <c r="B63" s="34"/>
      <c r="C63" s="35"/>
      <c r="D63" s="36"/>
      <c r="E63" s="35"/>
      <c r="F63" s="45"/>
      <c r="G63" s="46"/>
      <c r="H63" s="12">
        <f t="shared" si="0"/>
        <v>0</v>
      </c>
      <c r="I63" s="12">
        <f t="shared" si="1"/>
        <v>0</v>
      </c>
      <c r="J63" s="12">
        <f t="shared" si="2"/>
        <v>0</v>
      </c>
      <c r="K63" s="14">
        <f t="shared" si="3"/>
        <v>0</v>
      </c>
      <c r="L63" s="16"/>
    </row>
    <row r="64" spans="1:12" ht="16.5" thickBot="1">
      <c r="A64" s="24" t="s">
        <v>15</v>
      </c>
      <c r="B64" s="26"/>
      <c r="C64" s="26"/>
      <c r="D64" s="26"/>
      <c r="E64" s="26"/>
      <c r="F64" s="29">
        <f t="shared" ref="F64:K64" si="4">+SUM(F6:F61)</f>
        <v>98044.800000000003</v>
      </c>
      <c r="G64" s="29">
        <f t="shared" si="4"/>
        <v>183605.15000000002</v>
      </c>
      <c r="H64" s="29">
        <f t="shared" si="4"/>
        <v>10504.8</v>
      </c>
      <c r="I64" s="29">
        <f t="shared" si="4"/>
        <v>875.39999999999986</v>
      </c>
      <c r="J64" s="29">
        <f t="shared" si="4"/>
        <v>1836.0515</v>
      </c>
      <c r="K64" s="29">
        <f t="shared" si="4"/>
        <v>278938.49849999999</v>
      </c>
    </row>
    <row r="65" spans="1:13" s="10" customFormat="1" ht="16.5" thickBot="1">
      <c r="A65" s="23"/>
      <c r="B65" s="25"/>
      <c r="C65" s="25"/>
      <c r="D65" s="25"/>
      <c r="E65" s="27"/>
      <c r="F65" s="28"/>
      <c r="G65" s="28"/>
      <c r="H65" s="31"/>
      <c r="I65" s="31"/>
      <c r="J65" s="31"/>
      <c r="K65" s="32"/>
      <c r="M65" s="11"/>
    </row>
    <row r="66" spans="1:13">
      <c r="A66"/>
      <c r="B66"/>
      <c r="C66"/>
      <c r="D66"/>
      <c r="E66"/>
      <c r="F66" s="9"/>
      <c r="G66" s="9"/>
      <c r="H66" s="9"/>
      <c r="I66" s="9"/>
      <c r="J66" s="9"/>
      <c r="K66"/>
    </row>
    <row r="67" spans="1:13">
      <c r="A67"/>
      <c r="B67"/>
      <c r="C67"/>
      <c r="D67"/>
      <c r="E67"/>
      <c r="F67" s="9"/>
      <c r="G67" s="9"/>
      <c r="H67" s="9"/>
      <c r="I67" s="9"/>
      <c r="J67" s="9"/>
      <c r="K67"/>
    </row>
    <row r="68" spans="1:13">
      <c r="A68"/>
      <c r="B68"/>
      <c r="C68"/>
      <c r="D68"/>
      <c r="E68"/>
      <c r="F68" s="9"/>
      <c r="G68" s="9"/>
      <c r="H68" s="9"/>
      <c r="I68" s="9"/>
      <c r="J68" s="9"/>
      <c r="K68"/>
    </row>
    <row r="69" spans="1:13">
      <c r="A69"/>
      <c r="B69"/>
      <c r="C69"/>
      <c r="D69"/>
      <c r="E69"/>
      <c r="F69" s="9"/>
      <c r="G69" s="9"/>
      <c r="H69" s="9"/>
      <c r="I69" s="9"/>
      <c r="J69" s="9"/>
      <c r="K69"/>
    </row>
    <row r="70" spans="1:13">
      <c r="A70"/>
      <c r="B70"/>
      <c r="C70"/>
      <c r="D70"/>
      <c r="E70"/>
      <c r="F70" s="9"/>
      <c r="G70" s="9"/>
      <c r="H70" s="9"/>
      <c r="I70" s="9"/>
      <c r="J70" s="9"/>
      <c r="K70"/>
    </row>
    <row r="71" spans="1:13">
      <c r="A71"/>
      <c r="B71"/>
      <c r="C71"/>
      <c r="D71"/>
      <c r="E71"/>
      <c r="F71" s="9"/>
      <c r="G71" s="9"/>
      <c r="H71" s="9"/>
      <c r="I71" s="9">
        <f>H71*0.01</f>
        <v>0</v>
      </c>
      <c r="J71" s="9"/>
      <c r="K71"/>
    </row>
    <row r="72" spans="1:13">
      <c r="A72"/>
      <c r="B72"/>
      <c r="C72"/>
      <c r="D72"/>
      <c r="E72"/>
      <c r="F72" s="9"/>
      <c r="G72" s="9"/>
      <c r="H72" s="9"/>
      <c r="I72" s="9"/>
      <c r="J72" s="9"/>
      <c r="K72"/>
    </row>
    <row r="73" spans="1:13">
      <c r="A73"/>
      <c r="B73"/>
      <c r="C73"/>
      <c r="D73"/>
      <c r="E73"/>
      <c r="F73" s="9"/>
      <c r="G73" s="9"/>
      <c r="H73" s="9"/>
      <c r="I73" s="9"/>
      <c r="J73" s="9"/>
      <c r="K73"/>
    </row>
    <row r="74" spans="1:13">
      <c r="A74"/>
      <c r="B74"/>
      <c r="C74"/>
      <c r="D74"/>
      <c r="E74"/>
      <c r="F74" s="9"/>
      <c r="G74" s="9"/>
      <c r="H74" s="9"/>
      <c r="I74" s="9"/>
      <c r="J74" s="9"/>
      <c r="K74"/>
    </row>
    <row r="75" spans="1:13">
      <c r="A75"/>
      <c r="B75"/>
      <c r="C75"/>
      <c r="D75"/>
      <c r="E75"/>
      <c r="F75" s="9"/>
      <c r="G75" s="9"/>
      <c r="H75" s="9"/>
      <c r="I75" s="9"/>
      <c r="J75" s="9"/>
      <c r="K75"/>
    </row>
    <row r="76" spans="1:13">
      <c r="A76"/>
      <c r="B76"/>
      <c r="C76"/>
      <c r="D76"/>
      <c r="E76"/>
      <c r="F76" s="9"/>
      <c r="G76" s="9"/>
      <c r="H76" s="9"/>
      <c r="I76" s="9"/>
      <c r="J76" s="9"/>
      <c r="K76"/>
    </row>
    <row r="77" spans="1:13">
      <c r="A77"/>
      <c r="B77"/>
      <c r="C77"/>
      <c r="D77"/>
      <c r="E77"/>
      <c r="F77" s="9"/>
      <c r="G77" s="9"/>
      <c r="H77" s="9"/>
      <c r="I77" s="9"/>
      <c r="J77" s="9"/>
      <c r="K77"/>
    </row>
    <row r="78" spans="1:13">
      <c r="A78"/>
      <c r="B78"/>
      <c r="C78"/>
      <c r="D78"/>
      <c r="E78"/>
      <c r="F78" s="9"/>
      <c r="G78" s="9"/>
      <c r="H78" s="9"/>
      <c r="I78" s="9"/>
      <c r="J78" s="9"/>
      <c r="K78"/>
    </row>
    <row r="79" spans="1:13">
      <c r="A79"/>
      <c r="B79"/>
      <c r="C79"/>
      <c r="D79"/>
      <c r="E79"/>
      <c r="F79" s="9"/>
      <c r="G79" s="9"/>
      <c r="H79" s="9"/>
      <c r="I79" s="9"/>
      <c r="J79" s="9"/>
      <c r="K79"/>
    </row>
    <row r="80" spans="1:13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</sheetData>
  <sortState ref="A6:G62">
    <sortCondition ref="C6:C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9"/>
  <sheetViews>
    <sheetView workbookViewId="0">
      <pane ySplit="5" topLeftCell="A48" activePane="bottomLeft" state="frozen"/>
      <selection pane="bottomLeft" activeCell="C68" sqref="C68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1"/>
      <c r="B5" s="51"/>
      <c r="C5" s="51"/>
      <c r="D5" s="51"/>
      <c r="E5" s="51"/>
      <c r="F5" s="51" t="s">
        <v>12</v>
      </c>
      <c r="G5" s="51" t="s">
        <v>12</v>
      </c>
      <c r="H5" s="51"/>
      <c r="I5" s="51" t="s">
        <v>9</v>
      </c>
      <c r="J5" s="51" t="s">
        <v>10</v>
      </c>
      <c r="K5" s="51"/>
    </row>
    <row r="6" spans="1:12" s="2" customFormat="1">
      <c r="A6" s="33">
        <v>43806</v>
      </c>
      <c r="B6" s="38">
        <v>180525</v>
      </c>
      <c r="C6" s="35" t="s">
        <v>21</v>
      </c>
      <c r="D6" s="36" t="s">
        <v>22</v>
      </c>
      <c r="E6" s="35" t="s">
        <v>23</v>
      </c>
      <c r="F6" s="41"/>
      <c r="G6" s="41">
        <v>2500</v>
      </c>
      <c r="H6" s="30">
        <f>+F6/1.12*0.12</f>
        <v>0</v>
      </c>
      <c r="I6" s="30">
        <f>+F6/1.12*0.01</f>
        <v>0</v>
      </c>
      <c r="J6" s="30">
        <f>+G6*0.01</f>
        <v>25</v>
      </c>
      <c r="K6" s="15">
        <f>+F6+G6-I6-J6</f>
        <v>2475</v>
      </c>
    </row>
    <row r="7" spans="1:12">
      <c r="A7" s="33">
        <v>43805</v>
      </c>
      <c r="B7" s="38">
        <v>511987133</v>
      </c>
      <c r="C7" s="35" t="s">
        <v>27</v>
      </c>
      <c r="D7" s="36" t="s">
        <v>28</v>
      </c>
      <c r="E7" s="35" t="s">
        <v>72</v>
      </c>
      <c r="F7" s="41">
        <v>6688</v>
      </c>
      <c r="G7" s="41"/>
      <c r="H7" s="30">
        <f t="shared" ref="H7:H45" si="0">+F7/1.12*0.12</f>
        <v>716.57142857142844</v>
      </c>
      <c r="I7" s="30">
        <f t="shared" ref="I7:I45" si="1">+F7/1.12*0.01</f>
        <v>59.714285714285708</v>
      </c>
      <c r="J7" s="30">
        <f t="shared" ref="J7:J45" si="2">+G7*0.01</f>
        <v>0</v>
      </c>
      <c r="K7" s="15">
        <f t="shared" ref="K7:K45" si="3">+F7+G7-I7-J7</f>
        <v>6628.2857142857147</v>
      </c>
    </row>
    <row r="8" spans="1:12" s="20" customFormat="1">
      <c r="A8" s="33">
        <v>43804</v>
      </c>
      <c r="B8" s="36">
        <v>24438</v>
      </c>
      <c r="C8" s="35" t="s">
        <v>55</v>
      </c>
      <c r="D8" s="36" t="s">
        <v>16</v>
      </c>
      <c r="E8" s="35" t="s">
        <v>17</v>
      </c>
      <c r="F8" s="42">
        <v>11235</v>
      </c>
      <c r="G8" s="42"/>
      <c r="H8" s="18">
        <f t="shared" si="0"/>
        <v>1203.7499999999998</v>
      </c>
      <c r="I8" s="18">
        <f t="shared" si="1"/>
        <v>100.31249999999999</v>
      </c>
      <c r="J8" s="18">
        <f t="shared" si="2"/>
        <v>0</v>
      </c>
      <c r="K8" s="14">
        <f t="shared" si="3"/>
        <v>11134.6875</v>
      </c>
      <c r="L8" s="19"/>
    </row>
    <row r="9" spans="1:12" s="20" customFormat="1">
      <c r="A9" s="33">
        <v>43804</v>
      </c>
      <c r="B9" s="36">
        <v>24439</v>
      </c>
      <c r="C9" s="35" t="s">
        <v>55</v>
      </c>
      <c r="D9" s="36" t="s">
        <v>16</v>
      </c>
      <c r="E9" s="35" t="s">
        <v>17</v>
      </c>
      <c r="F9" s="42">
        <v>3240</v>
      </c>
      <c r="G9" s="42"/>
      <c r="H9" s="12">
        <f t="shared" si="0"/>
        <v>347.14285714285711</v>
      </c>
      <c r="I9" s="12">
        <f t="shared" si="1"/>
        <v>28.928571428571427</v>
      </c>
      <c r="J9" s="12">
        <f t="shared" si="2"/>
        <v>0</v>
      </c>
      <c r="K9" s="14">
        <f t="shared" si="3"/>
        <v>3211.0714285714284</v>
      </c>
    </row>
    <row r="10" spans="1:12">
      <c r="A10" s="33">
        <v>43810</v>
      </c>
      <c r="B10" s="36"/>
      <c r="C10" s="35" t="s">
        <v>73</v>
      </c>
      <c r="D10" s="36"/>
      <c r="E10" s="35" t="s">
        <v>74</v>
      </c>
      <c r="F10" s="42"/>
      <c r="G10" s="42">
        <v>4027</v>
      </c>
      <c r="H10" s="8">
        <f t="shared" si="0"/>
        <v>0</v>
      </c>
      <c r="I10" s="8">
        <f t="shared" si="1"/>
        <v>0</v>
      </c>
      <c r="J10" s="8">
        <f t="shared" si="2"/>
        <v>40.270000000000003</v>
      </c>
      <c r="K10" s="14">
        <f t="shared" si="3"/>
        <v>3986.73</v>
      </c>
    </row>
    <row r="11" spans="1:12">
      <c r="A11" s="33">
        <v>43804</v>
      </c>
      <c r="B11" s="39">
        <v>353</v>
      </c>
      <c r="C11" s="35" t="s">
        <v>44</v>
      </c>
      <c r="D11" s="36" t="s">
        <v>45</v>
      </c>
      <c r="E11" s="35" t="s">
        <v>46</v>
      </c>
      <c r="F11" s="42"/>
      <c r="G11" s="42">
        <v>17952</v>
      </c>
      <c r="H11" s="12">
        <f t="shared" si="0"/>
        <v>0</v>
      </c>
      <c r="I11" s="12">
        <f t="shared" si="1"/>
        <v>0</v>
      </c>
      <c r="J11" s="12">
        <f t="shared" si="2"/>
        <v>179.52</v>
      </c>
      <c r="K11" s="14">
        <f t="shared" si="3"/>
        <v>17772.48</v>
      </c>
    </row>
    <row r="12" spans="1:12">
      <c r="A12" s="33">
        <v>43804</v>
      </c>
      <c r="B12" s="39">
        <v>413975</v>
      </c>
      <c r="C12" s="35" t="s">
        <v>65</v>
      </c>
      <c r="D12" s="36" t="s">
        <v>66</v>
      </c>
      <c r="E12" s="35" t="s">
        <v>67</v>
      </c>
      <c r="F12" s="42">
        <v>3200</v>
      </c>
      <c r="G12" s="42"/>
      <c r="H12" s="12">
        <f t="shared" si="0"/>
        <v>342.85714285714283</v>
      </c>
      <c r="I12" s="12">
        <f t="shared" si="1"/>
        <v>28.571428571428569</v>
      </c>
      <c r="J12" s="12">
        <f t="shared" si="2"/>
        <v>0</v>
      </c>
      <c r="K12" s="14">
        <f t="shared" si="3"/>
        <v>3171.4285714285716</v>
      </c>
    </row>
    <row r="13" spans="1:12">
      <c r="A13" s="33">
        <v>43804</v>
      </c>
      <c r="B13" s="36">
        <v>46629</v>
      </c>
      <c r="C13" s="35" t="s">
        <v>47</v>
      </c>
      <c r="D13" s="36" t="s">
        <v>41</v>
      </c>
      <c r="E13" s="35" t="s">
        <v>48</v>
      </c>
      <c r="F13" s="42"/>
      <c r="G13" s="42">
        <v>9306.2000000000007</v>
      </c>
      <c r="H13" s="12">
        <f t="shared" si="0"/>
        <v>0</v>
      </c>
      <c r="I13" s="12">
        <f t="shared" si="1"/>
        <v>0</v>
      </c>
      <c r="J13" s="12">
        <f t="shared" si="2"/>
        <v>93.062000000000012</v>
      </c>
      <c r="K13" s="14">
        <f t="shared" si="3"/>
        <v>9213.1380000000008</v>
      </c>
    </row>
    <row r="14" spans="1:12">
      <c r="A14" s="33">
        <v>43801</v>
      </c>
      <c r="B14" s="36">
        <v>30426</v>
      </c>
      <c r="C14" s="35" t="s">
        <v>29</v>
      </c>
      <c r="D14" s="36" t="s">
        <v>30</v>
      </c>
      <c r="E14" s="35" t="s">
        <v>31</v>
      </c>
      <c r="F14" s="42">
        <v>2540</v>
      </c>
      <c r="G14" s="42"/>
      <c r="H14" s="12">
        <f>+F14/1.12*0.12</f>
        <v>272.14285714285711</v>
      </c>
      <c r="I14" s="12">
        <f>+F14/1.12*0.01</f>
        <v>22.678571428571427</v>
      </c>
      <c r="J14" s="12">
        <f>+G14*0.01</f>
        <v>0</v>
      </c>
      <c r="K14" s="14">
        <f>+F14+G14-I14-J14</f>
        <v>2517.3214285714284</v>
      </c>
      <c r="L14" s="1"/>
    </row>
    <row r="15" spans="1:12" s="20" customFormat="1">
      <c r="A15" s="33">
        <v>43801</v>
      </c>
      <c r="B15" s="36">
        <v>80275</v>
      </c>
      <c r="C15" s="35" t="s">
        <v>59</v>
      </c>
      <c r="D15" s="36" t="s">
        <v>60</v>
      </c>
      <c r="E15" s="35" t="s">
        <v>61</v>
      </c>
      <c r="F15" s="42">
        <v>1412.07</v>
      </c>
      <c r="G15" s="42"/>
      <c r="H15" s="12">
        <f t="shared" si="0"/>
        <v>151.29321428571427</v>
      </c>
      <c r="I15" s="12">
        <f t="shared" si="1"/>
        <v>12.607767857142855</v>
      </c>
      <c r="J15" s="12">
        <f t="shared" si="2"/>
        <v>0</v>
      </c>
      <c r="K15" s="14">
        <f t="shared" si="3"/>
        <v>1399.4622321428571</v>
      </c>
      <c r="L15" s="19"/>
    </row>
    <row r="16" spans="1:12" s="13" customFormat="1">
      <c r="A16" s="33">
        <v>43802</v>
      </c>
      <c r="B16" s="36">
        <v>267132</v>
      </c>
      <c r="C16" s="35" t="s">
        <v>24</v>
      </c>
      <c r="D16" s="36" t="s">
        <v>25</v>
      </c>
      <c r="E16" s="35" t="s">
        <v>26</v>
      </c>
      <c r="F16" s="42">
        <v>4551.1000000000004</v>
      </c>
      <c r="G16" s="42"/>
      <c r="H16" s="8">
        <f t="shared" si="0"/>
        <v>487.61785714285708</v>
      </c>
      <c r="I16" s="8">
        <f t="shared" si="1"/>
        <v>40.634821428571428</v>
      </c>
      <c r="J16" s="8">
        <f t="shared" si="2"/>
        <v>0</v>
      </c>
      <c r="K16" s="14">
        <f t="shared" si="3"/>
        <v>4510.4651785714286</v>
      </c>
      <c r="L16" s="16"/>
    </row>
    <row r="17" spans="1:14" s="13" customFormat="1">
      <c r="A17" s="33">
        <v>43801</v>
      </c>
      <c r="B17" s="36">
        <v>28265</v>
      </c>
      <c r="C17" s="35" t="s">
        <v>35</v>
      </c>
      <c r="D17" s="36" t="s">
        <v>36</v>
      </c>
      <c r="E17" s="35" t="s">
        <v>37</v>
      </c>
      <c r="F17" s="42"/>
      <c r="G17" s="42">
        <v>516.5</v>
      </c>
      <c r="H17" s="12">
        <f t="shared" si="0"/>
        <v>0</v>
      </c>
      <c r="I17" s="12">
        <f t="shared" si="1"/>
        <v>0</v>
      </c>
      <c r="J17" s="12">
        <f t="shared" si="2"/>
        <v>5.165</v>
      </c>
      <c r="K17" s="14">
        <f t="shared" si="3"/>
        <v>511.33499999999998</v>
      </c>
      <c r="L17" s="16"/>
    </row>
    <row r="18" spans="1:14" s="13" customFormat="1">
      <c r="A18" s="33">
        <v>43801</v>
      </c>
      <c r="B18" s="36">
        <v>28264</v>
      </c>
      <c r="C18" s="35" t="s">
        <v>35</v>
      </c>
      <c r="D18" s="36" t="s">
        <v>36</v>
      </c>
      <c r="E18" s="35" t="s">
        <v>37</v>
      </c>
      <c r="F18" s="42"/>
      <c r="G18" s="42">
        <v>5544.7</v>
      </c>
      <c r="H18" s="12">
        <f t="shared" si="0"/>
        <v>0</v>
      </c>
      <c r="I18" s="12">
        <f t="shared" si="1"/>
        <v>0</v>
      </c>
      <c r="J18" s="12">
        <f t="shared" si="2"/>
        <v>55.447000000000003</v>
      </c>
      <c r="K18" s="14">
        <f t="shared" si="3"/>
        <v>5489.2529999999997</v>
      </c>
      <c r="L18" s="16"/>
    </row>
    <row r="19" spans="1:14" s="13" customFormat="1">
      <c r="A19" s="33">
        <v>43811</v>
      </c>
      <c r="B19" s="36">
        <v>75329</v>
      </c>
      <c r="C19" s="35" t="s">
        <v>18</v>
      </c>
      <c r="D19" s="36" t="s">
        <v>19</v>
      </c>
      <c r="E19" s="35" t="s">
        <v>20</v>
      </c>
      <c r="F19" s="42"/>
      <c r="G19" s="42">
        <v>1120</v>
      </c>
      <c r="H19" s="12">
        <f t="shared" si="0"/>
        <v>0</v>
      </c>
      <c r="I19" s="12">
        <f t="shared" si="1"/>
        <v>0</v>
      </c>
      <c r="J19" s="12">
        <f t="shared" si="2"/>
        <v>11.200000000000001</v>
      </c>
      <c r="K19" s="14">
        <f t="shared" si="3"/>
        <v>1108.8</v>
      </c>
      <c r="L19" s="16"/>
    </row>
    <row r="20" spans="1:14">
      <c r="A20" s="33">
        <v>43801</v>
      </c>
      <c r="B20" s="36">
        <v>75328</v>
      </c>
      <c r="C20" s="35" t="s">
        <v>18</v>
      </c>
      <c r="D20" s="36" t="s">
        <v>19</v>
      </c>
      <c r="E20" s="35" t="s">
        <v>20</v>
      </c>
      <c r="F20" s="42"/>
      <c r="G20" s="42">
        <v>5310</v>
      </c>
      <c r="H20" s="12">
        <f t="shared" si="0"/>
        <v>0</v>
      </c>
      <c r="I20" s="12">
        <f t="shared" si="1"/>
        <v>0</v>
      </c>
      <c r="J20" s="12">
        <f t="shared" si="2"/>
        <v>53.1</v>
      </c>
      <c r="K20" s="14">
        <f t="shared" si="3"/>
        <v>5256.9</v>
      </c>
      <c r="L20" s="1"/>
    </row>
    <row r="21" spans="1:14">
      <c r="A21" s="33">
        <v>43801</v>
      </c>
      <c r="B21" s="34">
        <v>180130</v>
      </c>
      <c r="C21" s="35" t="s">
        <v>21</v>
      </c>
      <c r="D21" s="36" t="s">
        <v>22</v>
      </c>
      <c r="E21" s="35" t="s">
        <v>23</v>
      </c>
      <c r="F21" s="42"/>
      <c r="G21" s="42">
        <v>2450</v>
      </c>
      <c r="H21" s="12">
        <f>+F21/1.12*0.12</f>
        <v>0</v>
      </c>
      <c r="I21" s="12">
        <f t="shared" si="1"/>
        <v>0</v>
      </c>
      <c r="J21" s="12">
        <f t="shared" si="2"/>
        <v>24.5</v>
      </c>
      <c r="K21" s="14">
        <f t="shared" si="3"/>
        <v>2425.5</v>
      </c>
      <c r="L21" s="1"/>
    </row>
    <row r="22" spans="1:14" s="13" customFormat="1">
      <c r="A22" s="33">
        <v>43810</v>
      </c>
      <c r="B22" s="38">
        <v>28620</v>
      </c>
      <c r="C22" s="35" t="s">
        <v>35</v>
      </c>
      <c r="D22" s="36" t="s">
        <v>36</v>
      </c>
      <c r="E22" s="35" t="s">
        <v>37</v>
      </c>
      <c r="F22" s="42"/>
      <c r="G22" s="42">
        <v>1780</v>
      </c>
      <c r="H22" s="12">
        <f t="shared" si="0"/>
        <v>0</v>
      </c>
      <c r="I22" s="12">
        <f t="shared" si="1"/>
        <v>0</v>
      </c>
      <c r="J22" s="12">
        <f>+G22*0.01</f>
        <v>17.8</v>
      </c>
      <c r="K22" s="14">
        <f>+F22+G22-I22-J22</f>
        <v>1762.2</v>
      </c>
      <c r="L22" s="16"/>
    </row>
    <row r="23" spans="1:14" s="13" customFormat="1">
      <c r="A23" s="33">
        <v>43810</v>
      </c>
      <c r="B23" s="38">
        <v>180855</v>
      </c>
      <c r="C23" s="35" t="s">
        <v>21</v>
      </c>
      <c r="D23" s="36" t="s">
        <v>22</v>
      </c>
      <c r="E23" s="35" t="s">
        <v>23</v>
      </c>
      <c r="F23" s="42"/>
      <c r="G23" s="42">
        <v>3350</v>
      </c>
      <c r="H23" s="12">
        <f>+F23/1.12*0.12</f>
        <v>0</v>
      </c>
      <c r="I23" s="12">
        <f>+F23/1.12*0.01</f>
        <v>0</v>
      </c>
      <c r="J23" s="12">
        <f t="shared" si="2"/>
        <v>33.5</v>
      </c>
      <c r="K23" s="14">
        <f>+F23+G23-I23-J23</f>
        <v>3316.5</v>
      </c>
      <c r="L23" s="16"/>
    </row>
    <row r="24" spans="1:14" s="49" customFormat="1">
      <c r="A24" s="33">
        <v>43809</v>
      </c>
      <c r="B24" s="38">
        <v>209827</v>
      </c>
      <c r="C24" s="35" t="s">
        <v>75</v>
      </c>
      <c r="D24" s="36" t="s">
        <v>76</v>
      </c>
      <c r="E24" s="35" t="s">
        <v>77</v>
      </c>
      <c r="F24" s="42">
        <v>4324.08</v>
      </c>
      <c r="G24" s="42"/>
      <c r="H24" s="47">
        <f t="shared" si="0"/>
        <v>463.29428571428565</v>
      </c>
      <c r="I24" s="47">
        <f t="shared" si="1"/>
        <v>38.607857142857135</v>
      </c>
      <c r="J24" s="47">
        <f t="shared" si="2"/>
        <v>0</v>
      </c>
      <c r="K24" s="50">
        <f t="shared" si="3"/>
        <v>4285.4721428571429</v>
      </c>
      <c r="L24" s="48"/>
    </row>
    <row r="25" spans="1:14">
      <c r="A25" s="33">
        <v>43809</v>
      </c>
      <c r="B25" s="38">
        <v>32766</v>
      </c>
      <c r="C25" s="35" t="s">
        <v>32</v>
      </c>
      <c r="D25" s="36" t="s">
        <v>33</v>
      </c>
      <c r="E25" s="35" t="s">
        <v>34</v>
      </c>
      <c r="F25" s="42">
        <v>3155</v>
      </c>
      <c r="G25" s="42"/>
      <c r="H25" s="18">
        <f t="shared" si="0"/>
        <v>338.03571428571422</v>
      </c>
      <c r="I25" s="18">
        <f t="shared" si="1"/>
        <v>28.169642857142854</v>
      </c>
      <c r="J25" s="18">
        <f t="shared" si="2"/>
        <v>0</v>
      </c>
      <c r="K25" s="14">
        <f t="shared" si="3"/>
        <v>3126.8303571428573</v>
      </c>
      <c r="L25" s="16"/>
      <c r="M25" s="13"/>
      <c r="N25" s="13"/>
    </row>
    <row r="26" spans="1:14">
      <c r="A26" s="33">
        <v>43809</v>
      </c>
      <c r="B26" s="38">
        <v>7820</v>
      </c>
      <c r="C26" s="35" t="s">
        <v>69</v>
      </c>
      <c r="D26" s="36" t="s">
        <v>70</v>
      </c>
      <c r="E26" s="35" t="s">
        <v>71</v>
      </c>
      <c r="F26" s="42">
        <v>2635</v>
      </c>
      <c r="G26" s="42"/>
      <c r="H26" s="12">
        <f t="shared" si="0"/>
        <v>282.3214285714285</v>
      </c>
      <c r="I26" s="12">
        <f t="shared" si="1"/>
        <v>23.526785714285712</v>
      </c>
      <c r="J26" s="12">
        <f t="shared" si="2"/>
        <v>0</v>
      </c>
      <c r="K26" s="14">
        <f t="shared" si="3"/>
        <v>2611.4732142857142</v>
      </c>
      <c r="L26" s="16"/>
      <c r="M26" s="13"/>
      <c r="N26" s="13"/>
    </row>
    <row r="27" spans="1:14">
      <c r="A27" s="33">
        <v>43808</v>
      </c>
      <c r="B27" s="38">
        <v>4306</v>
      </c>
      <c r="C27" s="35" t="s">
        <v>49</v>
      </c>
      <c r="D27" s="36" t="s">
        <v>50</v>
      </c>
      <c r="E27" s="35" t="s">
        <v>51</v>
      </c>
      <c r="F27" s="42">
        <v>16289</v>
      </c>
      <c r="G27" s="42"/>
      <c r="H27" s="8">
        <f t="shared" si="0"/>
        <v>1745.2499999999998</v>
      </c>
      <c r="I27" s="8">
        <f t="shared" si="1"/>
        <v>145.43749999999997</v>
      </c>
      <c r="J27" s="8">
        <f t="shared" si="2"/>
        <v>0</v>
      </c>
      <c r="K27" s="14">
        <f t="shared" si="3"/>
        <v>16143.5625</v>
      </c>
    </row>
    <row r="28" spans="1:14">
      <c r="A28" s="33">
        <v>43808</v>
      </c>
      <c r="B28" s="38">
        <v>28544</v>
      </c>
      <c r="C28" s="35" t="s">
        <v>35</v>
      </c>
      <c r="D28" s="36" t="s">
        <v>36</v>
      </c>
      <c r="E28" s="35" t="s">
        <v>37</v>
      </c>
      <c r="F28" s="42"/>
      <c r="G28" s="42">
        <v>545</v>
      </c>
      <c r="H28" s="12">
        <f t="shared" si="0"/>
        <v>0</v>
      </c>
      <c r="I28" s="12">
        <f t="shared" si="1"/>
        <v>0</v>
      </c>
      <c r="J28" s="12">
        <f t="shared" si="2"/>
        <v>5.45</v>
      </c>
      <c r="K28" s="14">
        <f t="shared" si="3"/>
        <v>539.54999999999995</v>
      </c>
    </row>
    <row r="29" spans="1:14">
      <c r="A29" s="33">
        <v>43808</v>
      </c>
      <c r="B29" s="38">
        <v>28542</v>
      </c>
      <c r="C29" s="35" t="s">
        <v>35</v>
      </c>
      <c r="D29" s="36" t="s">
        <v>36</v>
      </c>
      <c r="E29" s="35" t="s">
        <v>37</v>
      </c>
      <c r="F29" s="42"/>
      <c r="G29" s="42">
        <v>6420.95</v>
      </c>
      <c r="H29" s="12">
        <f t="shared" si="0"/>
        <v>0</v>
      </c>
      <c r="I29" s="12">
        <f t="shared" si="1"/>
        <v>0</v>
      </c>
      <c r="J29" s="12">
        <f t="shared" si="2"/>
        <v>64.209500000000006</v>
      </c>
      <c r="K29" s="14">
        <f t="shared" si="3"/>
        <v>6356.7404999999999</v>
      </c>
    </row>
    <row r="30" spans="1:14">
      <c r="A30" s="33">
        <v>43808</v>
      </c>
      <c r="B30" s="38">
        <v>25331</v>
      </c>
      <c r="C30" s="35" t="s">
        <v>18</v>
      </c>
      <c r="D30" s="36" t="s">
        <v>19</v>
      </c>
      <c r="E30" s="35" t="s">
        <v>20</v>
      </c>
      <c r="F30" s="43"/>
      <c r="G30" s="43">
        <v>8586</v>
      </c>
      <c r="H30" s="8">
        <f t="shared" si="0"/>
        <v>0</v>
      </c>
      <c r="I30" s="8">
        <f t="shared" si="1"/>
        <v>0</v>
      </c>
      <c r="J30" s="8">
        <f t="shared" si="2"/>
        <v>85.86</v>
      </c>
      <c r="K30" s="14">
        <f t="shared" si="3"/>
        <v>8500.14</v>
      </c>
    </row>
    <row r="31" spans="1:14">
      <c r="A31" s="33">
        <v>43808</v>
      </c>
      <c r="B31" s="38">
        <v>75330</v>
      </c>
      <c r="C31" s="35" t="s">
        <v>18</v>
      </c>
      <c r="D31" s="36" t="s">
        <v>19</v>
      </c>
      <c r="E31" s="35" t="s">
        <v>20</v>
      </c>
      <c r="F31" s="42"/>
      <c r="G31" s="42">
        <v>2930</v>
      </c>
      <c r="H31" s="12">
        <f t="shared" si="0"/>
        <v>0</v>
      </c>
      <c r="I31" s="12">
        <f t="shared" si="1"/>
        <v>0</v>
      </c>
      <c r="J31" s="12">
        <f t="shared" si="2"/>
        <v>29.3</v>
      </c>
      <c r="K31" s="14">
        <f t="shared" si="3"/>
        <v>2900.7</v>
      </c>
    </row>
    <row r="32" spans="1:14">
      <c r="A32" s="33">
        <v>43808</v>
      </c>
      <c r="B32" s="38">
        <v>180785</v>
      </c>
      <c r="C32" s="35" t="s">
        <v>21</v>
      </c>
      <c r="D32" s="36" t="s">
        <v>22</v>
      </c>
      <c r="E32" s="35" t="s">
        <v>23</v>
      </c>
      <c r="F32" s="44"/>
      <c r="G32" s="42">
        <v>2400</v>
      </c>
      <c r="H32" s="12">
        <f t="shared" si="0"/>
        <v>0</v>
      </c>
      <c r="I32" s="12">
        <f t="shared" si="1"/>
        <v>0</v>
      </c>
      <c r="J32" s="12">
        <f t="shared" si="2"/>
        <v>24</v>
      </c>
      <c r="K32" s="14">
        <f t="shared" si="3"/>
        <v>2376</v>
      </c>
    </row>
    <row r="33" spans="1:12">
      <c r="A33" s="33">
        <v>43810</v>
      </c>
      <c r="B33" s="38">
        <v>24489</v>
      </c>
      <c r="C33" s="35" t="s">
        <v>55</v>
      </c>
      <c r="D33" s="36" t="s">
        <v>16</v>
      </c>
      <c r="E33" s="35" t="s">
        <v>17</v>
      </c>
      <c r="F33" s="42">
        <v>3635</v>
      </c>
      <c r="G33" s="42"/>
      <c r="H33" s="12">
        <f t="shared" si="0"/>
        <v>389.46428571428567</v>
      </c>
      <c r="I33" s="12">
        <f t="shared" si="1"/>
        <v>32.455357142857139</v>
      </c>
      <c r="J33" s="12">
        <f t="shared" si="2"/>
        <v>0</v>
      </c>
      <c r="K33" s="14">
        <f t="shared" si="3"/>
        <v>3602.5446428571427</v>
      </c>
      <c r="L33" s="1"/>
    </row>
    <row r="34" spans="1:12">
      <c r="A34" s="33">
        <v>43812</v>
      </c>
      <c r="B34" s="38">
        <v>28686</v>
      </c>
      <c r="C34" s="35" t="s">
        <v>35</v>
      </c>
      <c r="D34" s="36" t="s">
        <v>36</v>
      </c>
      <c r="E34" s="35" t="s">
        <v>37</v>
      </c>
      <c r="F34" s="42"/>
      <c r="G34" s="42">
        <v>900</v>
      </c>
      <c r="H34" s="12">
        <f t="shared" ref="H34:H43" si="4">+F34/1.12*0.12</f>
        <v>0</v>
      </c>
      <c r="I34" s="12">
        <f t="shared" ref="I34:I43" si="5">+F34/1.12*0.01</f>
        <v>0</v>
      </c>
      <c r="J34" s="12">
        <f t="shared" ref="J34:J43" si="6">+G34*0.01</f>
        <v>9</v>
      </c>
      <c r="K34" s="14">
        <f t="shared" ref="K34:K43" si="7">+F34+G34-I34-J34</f>
        <v>891</v>
      </c>
      <c r="L34" s="1"/>
    </row>
    <row r="35" spans="1:12">
      <c r="A35" s="33">
        <v>43811</v>
      </c>
      <c r="B35" s="38">
        <v>1453</v>
      </c>
      <c r="C35" s="35" t="s">
        <v>44</v>
      </c>
      <c r="D35" s="36" t="s">
        <v>45</v>
      </c>
      <c r="E35" s="35" t="s">
        <v>46</v>
      </c>
      <c r="F35" s="42"/>
      <c r="G35" s="42">
        <v>18595.900000000001</v>
      </c>
      <c r="H35" s="12">
        <f t="shared" si="4"/>
        <v>0</v>
      </c>
      <c r="I35" s="12">
        <f t="shared" si="5"/>
        <v>0</v>
      </c>
      <c r="J35" s="12">
        <f t="shared" si="6"/>
        <v>185.95900000000003</v>
      </c>
      <c r="K35" s="14">
        <f t="shared" si="7"/>
        <v>18409.941000000003</v>
      </c>
      <c r="L35" s="1"/>
    </row>
    <row r="36" spans="1:12">
      <c r="A36" s="33">
        <v>43811</v>
      </c>
      <c r="B36" s="38">
        <v>1404204</v>
      </c>
      <c r="C36" s="35" t="s">
        <v>38</v>
      </c>
      <c r="D36" s="36" t="s">
        <v>39</v>
      </c>
      <c r="E36" s="35" t="s">
        <v>40</v>
      </c>
      <c r="F36" s="42">
        <v>3409.02</v>
      </c>
      <c r="G36" s="42"/>
      <c r="H36" s="12">
        <f t="shared" si="4"/>
        <v>365.25214285714281</v>
      </c>
      <c r="I36" s="12">
        <f t="shared" si="5"/>
        <v>30.43767857142857</v>
      </c>
      <c r="J36" s="12">
        <f t="shared" si="6"/>
        <v>0</v>
      </c>
      <c r="K36" s="14">
        <f t="shared" si="7"/>
        <v>3378.5823214285715</v>
      </c>
      <c r="L36" s="1"/>
    </row>
    <row r="37" spans="1:12">
      <c r="A37" s="33">
        <v>43804</v>
      </c>
      <c r="B37" s="38">
        <v>1966</v>
      </c>
      <c r="C37" s="35" t="s">
        <v>42</v>
      </c>
      <c r="D37" s="36" t="s">
        <v>43</v>
      </c>
      <c r="E37" s="35" t="s">
        <v>68</v>
      </c>
      <c r="F37" s="42">
        <v>7500</v>
      </c>
      <c r="G37" s="42"/>
      <c r="H37" s="12">
        <f t="shared" si="4"/>
        <v>803.57142857142844</v>
      </c>
      <c r="I37" s="12">
        <f t="shared" si="5"/>
        <v>66.964285714285708</v>
      </c>
      <c r="J37" s="12">
        <f t="shared" si="6"/>
        <v>0</v>
      </c>
      <c r="K37" s="14">
        <f t="shared" si="7"/>
        <v>7433.0357142857147</v>
      </c>
      <c r="L37" s="1"/>
    </row>
    <row r="38" spans="1:12">
      <c r="A38" s="33">
        <v>43811</v>
      </c>
      <c r="B38" s="38">
        <v>8903</v>
      </c>
      <c r="C38" s="35" t="s">
        <v>52</v>
      </c>
      <c r="D38" s="36" t="s">
        <v>53</v>
      </c>
      <c r="E38" s="35" t="s">
        <v>54</v>
      </c>
      <c r="F38" s="42">
        <v>4778.5</v>
      </c>
      <c r="G38" s="42"/>
      <c r="H38" s="12">
        <f t="shared" si="4"/>
        <v>511.98214285714283</v>
      </c>
      <c r="I38" s="12">
        <f t="shared" si="5"/>
        <v>42.665178571428569</v>
      </c>
      <c r="J38" s="12">
        <f t="shared" si="6"/>
        <v>0</v>
      </c>
      <c r="K38" s="14">
        <f t="shared" si="7"/>
        <v>4735.8348214285716</v>
      </c>
      <c r="L38" s="1"/>
    </row>
    <row r="39" spans="1:12">
      <c r="A39" s="33">
        <v>43817</v>
      </c>
      <c r="B39" s="38">
        <v>7845</v>
      </c>
      <c r="C39" s="35" t="s">
        <v>78</v>
      </c>
      <c r="D39" s="36" t="s">
        <v>79</v>
      </c>
      <c r="E39" s="35" t="s">
        <v>80</v>
      </c>
      <c r="F39" s="42">
        <v>5150</v>
      </c>
      <c r="G39" s="42"/>
      <c r="H39" s="12">
        <f t="shared" si="4"/>
        <v>551.78571428571422</v>
      </c>
      <c r="I39" s="12">
        <f t="shared" si="5"/>
        <v>45.982142857142854</v>
      </c>
      <c r="J39" s="12">
        <f t="shared" si="6"/>
        <v>0</v>
      </c>
      <c r="K39" s="14">
        <f t="shared" si="7"/>
        <v>5104.0178571428569</v>
      </c>
      <c r="L39" s="1"/>
    </row>
    <row r="40" spans="1:12">
      <c r="A40" s="33">
        <v>43818</v>
      </c>
      <c r="B40" s="38">
        <v>28893</v>
      </c>
      <c r="C40" s="35" t="s">
        <v>35</v>
      </c>
      <c r="D40" s="36" t="s">
        <v>36</v>
      </c>
      <c r="E40" s="35" t="s">
        <v>37</v>
      </c>
      <c r="F40" s="42"/>
      <c r="G40" s="42">
        <v>2035</v>
      </c>
      <c r="H40" s="12">
        <f t="shared" si="4"/>
        <v>0</v>
      </c>
      <c r="I40" s="12">
        <f t="shared" si="5"/>
        <v>0</v>
      </c>
      <c r="J40" s="12">
        <f t="shared" si="6"/>
        <v>20.350000000000001</v>
      </c>
      <c r="K40" s="14">
        <f t="shared" si="7"/>
        <v>2014.65</v>
      </c>
      <c r="L40" s="1"/>
    </row>
    <row r="41" spans="1:12">
      <c r="A41" s="33">
        <v>43822</v>
      </c>
      <c r="B41" s="38">
        <v>27519</v>
      </c>
      <c r="C41" s="35" t="s">
        <v>35</v>
      </c>
      <c r="D41" s="36" t="s">
        <v>36</v>
      </c>
      <c r="E41" s="35" t="s">
        <v>37</v>
      </c>
      <c r="F41" s="42"/>
      <c r="G41" s="42">
        <v>4511.1000000000004</v>
      </c>
      <c r="H41" s="12">
        <f t="shared" si="4"/>
        <v>0</v>
      </c>
      <c r="I41" s="12">
        <f t="shared" si="5"/>
        <v>0</v>
      </c>
      <c r="J41" s="12">
        <f t="shared" si="6"/>
        <v>45.111000000000004</v>
      </c>
      <c r="K41" s="14">
        <f t="shared" si="7"/>
        <v>4465.9890000000005</v>
      </c>
      <c r="L41" s="1"/>
    </row>
    <row r="42" spans="1:12">
      <c r="A42" s="33">
        <v>43822</v>
      </c>
      <c r="B42" s="38">
        <v>182033</v>
      </c>
      <c r="C42" s="35" t="s">
        <v>21</v>
      </c>
      <c r="D42" s="36" t="s">
        <v>22</v>
      </c>
      <c r="E42" s="35" t="s">
        <v>23</v>
      </c>
      <c r="F42" s="42"/>
      <c r="G42" s="42">
        <v>950</v>
      </c>
      <c r="H42" s="12">
        <f t="shared" si="4"/>
        <v>0</v>
      </c>
      <c r="I42" s="12">
        <f t="shared" si="5"/>
        <v>0</v>
      </c>
      <c r="J42" s="12">
        <f t="shared" si="6"/>
        <v>9.5</v>
      </c>
      <c r="K42" s="14">
        <f t="shared" si="7"/>
        <v>940.5</v>
      </c>
      <c r="L42" s="1"/>
    </row>
    <row r="43" spans="1:12">
      <c r="A43" s="33">
        <v>43822</v>
      </c>
      <c r="B43" s="38">
        <v>75335</v>
      </c>
      <c r="C43" s="35" t="s">
        <v>18</v>
      </c>
      <c r="D43" s="36" t="s">
        <v>19</v>
      </c>
      <c r="E43" s="35" t="s">
        <v>20</v>
      </c>
      <c r="F43" s="42"/>
      <c r="G43" s="42">
        <v>1240</v>
      </c>
      <c r="H43" s="12">
        <f t="shared" si="4"/>
        <v>0</v>
      </c>
      <c r="I43" s="12">
        <f t="shared" si="5"/>
        <v>0</v>
      </c>
      <c r="J43" s="12">
        <f t="shared" si="6"/>
        <v>12.4</v>
      </c>
      <c r="K43" s="14">
        <f t="shared" si="7"/>
        <v>1227.5999999999999</v>
      </c>
    </row>
    <row r="44" spans="1:12">
      <c r="A44" s="33">
        <v>43822</v>
      </c>
      <c r="B44" s="38">
        <v>75334</v>
      </c>
      <c r="C44" s="35" t="s">
        <v>18</v>
      </c>
      <c r="D44" s="36" t="s">
        <v>19</v>
      </c>
      <c r="E44" s="35" t="s">
        <v>20</v>
      </c>
      <c r="F44" s="42"/>
      <c r="G44" s="42">
        <v>4920</v>
      </c>
      <c r="H44" s="12">
        <f t="shared" si="0"/>
        <v>0</v>
      </c>
      <c r="I44" s="12">
        <f t="shared" si="1"/>
        <v>0</v>
      </c>
      <c r="J44" s="12">
        <f t="shared" si="2"/>
        <v>49.2</v>
      </c>
      <c r="K44" s="14">
        <f t="shared" si="3"/>
        <v>4870.8</v>
      </c>
    </row>
    <row r="45" spans="1:12">
      <c r="A45" s="33">
        <v>43818</v>
      </c>
      <c r="B45" s="40">
        <v>601</v>
      </c>
      <c r="C45" s="35" t="s">
        <v>44</v>
      </c>
      <c r="D45" s="36" t="s">
        <v>45</v>
      </c>
      <c r="E45" s="35" t="s">
        <v>46</v>
      </c>
      <c r="F45" s="42"/>
      <c r="G45" s="42">
        <v>18463.5</v>
      </c>
      <c r="H45" s="12">
        <f t="shared" si="0"/>
        <v>0</v>
      </c>
      <c r="I45" s="12">
        <f t="shared" si="1"/>
        <v>0</v>
      </c>
      <c r="J45" s="12">
        <f t="shared" si="2"/>
        <v>184.63499999999999</v>
      </c>
      <c r="K45" s="14">
        <f t="shared" si="3"/>
        <v>18278.865000000002</v>
      </c>
    </row>
    <row r="46" spans="1:12">
      <c r="A46" s="33">
        <v>43817</v>
      </c>
      <c r="B46" s="40">
        <v>32816</v>
      </c>
      <c r="C46" s="35" t="s">
        <v>32</v>
      </c>
      <c r="D46" s="36" t="s">
        <v>33</v>
      </c>
      <c r="E46" s="35" t="s">
        <v>34</v>
      </c>
      <c r="F46" s="42">
        <v>1617.5</v>
      </c>
      <c r="G46" s="42"/>
      <c r="H46" s="12">
        <f t="shared" ref="H46:H47" si="8">+F46/1.12*0.12</f>
        <v>173.30357142857142</v>
      </c>
      <c r="I46" s="12">
        <f t="shared" ref="I46:I47" si="9">+F46/1.12*0.01</f>
        <v>14.441964285714285</v>
      </c>
      <c r="J46" s="12">
        <f t="shared" ref="J46:J47" si="10">+G46*0.01</f>
        <v>0</v>
      </c>
      <c r="K46" s="14">
        <f t="shared" ref="K46:K47" si="11">+F46+G46-I46-J46</f>
        <v>1603.0580357142858</v>
      </c>
    </row>
    <row r="47" spans="1:12">
      <c r="A47" s="33">
        <v>43817</v>
      </c>
      <c r="B47" s="40">
        <v>181530</v>
      </c>
      <c r="C47" s="35" t="s">
        <v>21</v>
      </c>
      <c r="D47" s="36" t="s">
        <v>22</v>
      </c>
      <c r="E47" s="35" t="s">
        <v>23</v>
      </c>
      <c r="F47" s="42"/>
      <c r="G47" s="42">
        <v>1200</v>
      </c>
      <c r="H47" s="12">
        <f t="shared" si="8"/>
        <v>0</v>
      </c>
      <c r="I47" s="12">
        <f t="shared" si="9"/>
        <v>0</v>
      </c>
      <c r="J47" s="12">
        <f t="shared" si="10"/>
        <v>12</v>
      </c>
      <c r="K47" s="14">
        <f t="shared" si="11"/>
        <v>1188</v>
      </c>
    </row>
    <row r="48" spans="1:12">
      <c r="A48" s="33">
        <v>43817</v>
      </c>
      <c r="B48" s="40">
        <v>46782</v>
      </c>
      <c r="C48" s="35" t="s">
        <v>47</v>
      </c>
      <c r="D48" s="36" t="s">
        <v>41</v>
      </c>
      <c r="E48" s="35" t="s">
        <v>48</v>
      </c>
      <c r="F48" s="42"/>
      <c r="G48" s="42">
        <v>7540</v>
      </c>
      <c r="H48" s="12">
        <f t="shared" ref="H48:H52" si="12">+F48/1.12*0.12</f>
        <v>0</v>
      </c>
      <c r="I48" s="12">
        <f t="shared" ref="I48:I52" si="13">+F48/1.12*0.01</f>
        <v>0</v>
      </c>
      <c r="J48" s="12">
        <f t="shared" ref="J48:J52" si="14">+G48*0.01</f>
        <v>75.400000000000006</v>
      </c>
      <c r="K48" s="14">
        <f t="shared" ref="K48:K52" si="15">+F48+G48-I48-J48</f>
        <v>7464.6</v>
      </c>
    </row>
    <row r="49" spans="1:12">
      <c r="A49" s="33">
        <v>44182</v>
      </c>
      <c r="B49" s="40">
        <v>6772</v>
      </c>
      <c r="C49" s="35" t="s">
        <v>62</v>
      </c>
      <c r="D49" s="36" t="s">
        <v>64</v>
      </c>
      <c r="E49" s="35" t="s">
        <v>63</v>
      </c>
      <c r="F49" s="42">
        <v>2600</v>
      </c>
      <c r="G49" s="42"/>
      <c r="H49" s="12">
        <f t="shared" si="12"/>
        <v>278.5714285714285</v>
      </c>
      <c r="I49" s="12">
        <f t="shared" si="13"/>
        <v>23.214285714285712</v>
      </c>
      <c r="J49" s="12">
        <f t="shared" si="14"/>
        <v>0</v>
      </c>
      <c r="K49" s="14">
        <f t="shared" si="15"/>
        <v>2576.7857142857142</v>
      </c>
    </row>
    <row r="50" spans="1:12">
      <c r="A50" s="33">
        <v>43815</v>
      </c>
      <c r="B50" s="40">
        <v>181299</v>
      </c>
      <c r="C50" s="35" t="s">
        <v>21</v>
      </c>
      <c r="D50" s="36" t="s">
        <v>22</v>
      </c>
      <c r="E50" s="35" t="s">
        <v>23</v>
      </c>
      <c r="F50" s="42"/>
      <c r="G50" s="42">
        <v>3650</v>
      </c>
      <c r="H50" s="12">
        <f t="shared" si="12"/>
        <v>0</v>
      </c>
      <c r="I50" s="12">
        <f t="shared" si="13"/>
        <v>0</v>
      </c>
      <c r="J50" s="12">
        <f t="shared" si="14"/>
        <v>36.5</v>
      </c>
      <c r="K50" s="14">
        <f t="shared" si="15"/>
        <v>3613.5</v>
      </c>
    </row>
    <row r="51" spans="1:12">
      <c r="A51" s="33">
        <v>43815</v>
      </c>
      <c r="B51" s="40">
        <v>269252</v>
      </c>
      <c r="C51" s="35" t="s">
        <v>24</v>
      </c>
      <c r="D51" s="36" t="s">
        <v>25</v>
      </c>
      <c r="E51" s="35" t="s">
        <v>26</v>
      </c>
      <c r="F51" s="42">
        <v>3941.53</v>
      </c>
      <c r="G51" s="42"/>
      <c r="H51" s="12">
        <f t="shared" si="12"/>
        <v>422.3067857142857</v>
      </c>
      <c r="I51" s="12">
        <f t="shared" si="13"/>
        <v>35.192232142857144</v>
      </c>
      <c r="J51" s="12">
        <f t="shared" si="14"/>
        <v>0</v>
      </c>
      <c r="K51" s="14">
        <f t="shared" si="15"/>
        <v>3906.3377678571433</v>
      </c>
    </row>
    <row r="52" spans="1:12">
      <c r="A52" s="33">
        <v>43815</v>
      </c>
      <c r="B52" s="40">
        <v>28484</v>
      </c>
      <c r="C52" s="35" t="s">
        <v>35</v>
      </c>
      <c r="D52" s="36" t="s">
        <v>36</v>
      </c>
      <c r="E52" s="35" t="s">
        <v>37</v>
      </c>
      <c r="F52" s="42"/>
      <c r="G52" s="42">
        <v>385.5</v>
      </c>
      <c r="H52" s="12">
        <f t="shared" si="12"/>
        <v>0</v>
      </c>
      <c r="I52" s="12">
        <f t="shared" si="13"/>
        <v>0</v>
      </c>
      <c r="J52" s="12">
        <f t="shared" si="14"/>
        <v>3.855</v>
      </c>
      <c r="K52" s="14">
        <f t="shared" si="15"/>
        <v>381.64499999999998</v>
      </c>
    </row>
    <row r="53" spans="1:12">
      <c r="A53" s="33">
        <v>43815</v>
      </c>
      <c r="B53" s="40">
        <v>28783</v>
      </c>
      <c r="C53" s="35" t="s">
        <v>35</v>
      </c>
      <c r="D53" s="36" t="s">
        <v>36</v>
      </c>
      <c r="E53" s="35" t="s">
        <v>37</v>
      </c>
      <c r="F53" s="42"/>
      <c r="G53" s="42">
        <v>6091.8</v>
      </c>
      <c r="H53" s="12">
        <f t="shared" ref="H53:H61" si="16">+F53/1.12*0.12</f>
        <v>0</v>
      </c>
      <c r="I53" s="12">
        <f t="shared" ref="I53:I61" si="17">+F53/1.12*0.01</f>
        <v>0</v>
      </c>
      <c r="J53" s="12">
        <f t="shared" ref="J53:J61" si="18">+G53*0.01</f>
        <v>60.918000000000006</v>
      </c>
      <c r="K53" s="14">
        <f t="shared" ref="K53:K61" si="19">+F53+G53-I53-J53</f>
        <v>6030.8820000000005</v>
      </c>
    </row>
    <row r="54" spans="1:12">
      <c r="A54" s="33">
        <v>43815</v>
      </c>
      <c r="B54" s="40">
        <v>75333</v>
      </c>
      <c r="C54" s="35" t="s">
        <v>18</v>
      </c>
      <c r="D54" s="36" t="s">
        <v>19</v>
      </c>
      <c r="E54" s="35" t="s">
        <v>20</v>
      </c>
      <c r="F54" s="42"/>
      <c r="G54" s="42">
        <v>1418</v>
      </c>
      <c r="H54" s="12">
        <f t="shared" ref="H54:H60" si="20">+F54/1.12*0.12</f>
        <v>0</v>
      </c>
      <c r="I54" s="12">
        <f t="shared" ref="I54:I60" si="21">+F54/1.12*0.01</f>
        <v>0</v>
      </c>
      <c r="J54" s="12">
        <f t="shared" ref="J54:J60" si="22">+G54*0.01</f>
        <v>14.18</v>
      </c>
      <c r="K54" s="14">
        <f t="shared" ref="K54:K60" si="23">+F54+G54-I54-J54</f>
        <v>1403.82</v>
      </c>
    </row>
    <row r="55" spans="1:12">
      <c r="A55" s="33">
        <v>43815</v>
      </c>
      <c r="B55" s="40">
        <v>75332</v>
      </c>
      <c r="C55" s="35" t="s">
        <v>18</v>
      </c>
      <c r="D55" s="36" t="s">
        <v>19</v>
      </c>
      <c r="E55" s="35" t="s">
        <v>20</v>
      </c>
      <c r="F55" s="42"/>
      <c r="G55" s="42">
        <v>8865</v>
      </c>
      <c r="H55" s="12">
        <f t="shared" si="20"/>
        <v>0</v>
      </c>
      <c r="I55" s="12">
        <f t="shared" si="21"/>
        <v>0</v>
      </c>
      <c r="J55" s="12">
        <f t="shared" si="22"/>
        <v>88.65</v>
      </c>
      <c r="K55" s="14">
        <f t="shared" si="23"/>
        <v>8776.35</v>
      </c>
    </row>
    <row r="56" spans="1:12">
      <c r="A56" s="33">
        <v>43815</v>
      </c>
      <c r="B56" s="40">
        <v>134413</v>
      </c>
      <c r="C56" s="35" t="s">
        <v>56</v>
      </c>
      <c r="D56" s="36" t="s">
        <v>57</v>
      </c>
      <c r="E56" s="35" t="s">
        <v>58</v>
      </c>
      <c r="F56" s="42">
        <v>6144</v>
      </c>
      <c r="G56" s="42"/>
      <c r="H56" s="12">
        <f t="shared" si="20"/>
        <v>658.28571428571422</v>
      </c>
      <c r="I56" s="12">
        <f t="shared" si="21"/>
        <v>54.857142857142854</v>
      </c>
      <c r="J56" s="12">
        <f t="shared" si="22"/>
        <v>0</v>
      </c>
      <c r="K56" s="14">
        <f t="shared" si="23"/>
        <v>6089.1428571428569</v>
      </c>
    </row>
    <row r="57" spans="1:12">
      <c r="A57" s="33">
        <v>43826</v>
      </c>
      <c r="B57" s="40">
        <v>75572</v>
      </c>
      <c r="C57" s="35" t="s">
        <v>18</v>
      </c>
      <c r="D57" s="36" t="s">
        <v>19</v>
      </c>
      <c r="E57" s="35" t="s">
        <v>20</v>
      </c>
      <c r="F57" s="42"/>
      <c r="G57" s="42">
        <v>1260</v>
      </c>
      <c r="H57" s="12">
        <f t="shared" si="20"/>
        <v>0</v>
      </c>
      <c r="I57" s="12">
        <f t="shared" si="21"/>
        <v>0</v>
      </c>
      <c r="J57" s="12">
        <f t="shared" si="22"/>
        <v>12.6</v>
      </c>
      <c r="K57" s="14">
        <f t="shared" si="23"/>
        <v>1247.4000000000001</v>
      </c>
    </row>
    <row r="58" spans="1:12">
      <c r="A58" s="33">
        <v>43816</v>
      </c>
      <c r="B58" s="40"/>
      <c r="C58" s="35" t="s">
        <v>73</v>
      </c>
      <c r="D58" s="36"/>
      <c r="E58" s="35" t="s">
        <v>74</v>
      </c>
      <c r="F58" s="42"/>
      <c r="G58" s="42">
        <v>5054</v>
      </c>
      <c r="H58" s="12">
        <f t="shared" si="20"/>
        <v>0</v>
      </c>
      <c r="I58" s="12">
        <f t="shared" si="21"/>
        <v>0</v>
      </c>
      <c r="J58" s="12">
        <f t="shared" si="22"/>
        <v>50.54</v>
      </c>
      <c r="K58" s="14">
        <f t="shared" si="23"/>
        <v>5003.46</v>
      </c>
    </row>
    <row r="59" spans="1:12">
      <c r="A59" s="33">
        <v>43801</v>
      </c>
      <c r="B59" s="40"/>
      <c r="C59" s="35" t="s">
        <v>73</v>
      </c>
      <c r="D59" s="36"/>
      <c r="E59" s="35" t="s">
        <v>74</v>
      </c>
      <c r="F59" s="42"/>
      <c r="G59" s="42">
        <v>3327</v>
      </c>
      <c r="H59" s="12">
        <f t="shared" si="20"/>
        <v>0</v>
      </c>
      <c r="I59" s="12">
        <f t="shared" si="21"/>
        <v>0</v>
      </c>
      <c r="J59" s="12">
        <f t="shared" si="22"/>
        <v>33.270000000000003</v>
      </c>
      <c r="K59" s="14">
        <f t="shared" si="23"/>
        <v>3293.73</v>
      </c>
    </row>
    <row r="60" spans="1:12">
      <c r="A60" s="33">
        <v>43827</v>
      </c>
      <c r="B60" s="40">
        <v>8055</v>
      </c>
      <c r="C60" s="35" t="s">
        <v>69</v>
      </c>
      <c r="D60" s="36" t="s">
        <v>70</v>
      </c>
      <c r="E60" s="35" t="s">
        <v>20</v>
      </c>
      <c r="F60" s="42"/>
      <c r="G60" s="42">
        <v>2935</v>
      </c>
      <c r="H60" s="12">
        <f t="shared" si="20"/>
        <v>0</v>
      </c>
      <c r="I60" s="12">
        <f t="shared" si="21"/>
        <v>0</v>
      </c>
      <c r="J60" s="12">
        <f t="shared" si="22"/>
        <v>29.35</v>
      </c>
      <c r="K60" s="14">
        <f t="shared" si="23"/>
        <v>2905.65</v>
      </c>
    </row>
    <row r="61" spans="1:12">
      <c r="A61" s="33">
        <v>43828</v>
      </c>
      <c r="B61" s="40">
        <v>24614</v>
      </c>
      <c r="C61" s="35" t="s">
        <v>55</v>
      </c>
      <c r="D61" s="36" t="s">
        <v>16</v>
      </c>
      <c r="E61" s="35" t="s">
        <v>17</v>
      </c>
      <c r="F61" s="42"/>
      <c r="G61" s="42">
        <v>15975</v>
      </c>
      <c r="H61" s="12">
        <f t="shared" si="16"/>
        <v>0</v>
      </c>
      <c r="I61" s="12">
        <f t="shared" si="17"/>
        <v>0</v>
      </c>
      <c r="J61" s="12">
        <f t="shared" si="18"/>
        <v>159.75</v>
      </c>
      <c r="K61" s="14">
        <f t="shared" si="19"/>
        <v>15815.25</v>
      </c>
    </row>
    <row r="62" spans="1:12">
      <c r="A62" s="33">
        <v>43828</v>
      </c>
      <c r="B62" s="40">
        <v>24614</v>
      </c>
      <c r="C62" s="35" t="s">
        <v>55</v>
      </c>
      <c r="D62" s="36" t="s">
        <v>16</v>
      </c>
      <c r="E62" s="35" t="s">
        <v>17</v>
      </c>
      <c r="F62" s="42"/>
      <c r="G62" s="42">
        <v>7090</v>
      </c>
      <c r="H62" s="12">
        <f t="shared" ref="H62" si="24">+F62/1.12*0.12</f>
        <v>0</v>
      </c>
      <c r="I62" s="12">
        <f t="shared" ref="I62" si="25">+F62/1.12*0.01</f>
        <v>0</v>
      </c>
      <c r="J62" s="12">
        <f t="shared" ref="J62" si="26">+G62*0.01</f>
        <v>70.900000000000006</v>
      </c>
      <c r="K62" s="14">
        <f t="shared" ref="K62" si="27">+F62+G62-I62-J62</f>
        <v>7019.1</v>
      </c>
    </row>
    <row r="63" spans="1:12">
      <c r="A63" s="37"/>
      <c r="B63" s="34"/>
      <c r="C63" s="35"/>
      <c r="D63" s="36"/>
      <c r="E63" s="35"/>
      <c r="F63" s="45"/>
      <c r="G63" s="46"/>
      <c r="H63" s="12">
        <f t="shared" ref="H63" si="28">+F63/1.12*0.12</f>
        <v>0</v>
      </c>
      <c r="I63" s="12">
        <f t="shared" ref="I63" si="29">+F63/1.12*0.01</f>
        <v>0</v>
      </c>
      <c r="J63" s="12">
        <f t="shared" ref="J63" si="30">+G63*0.01</f>
        <v>0</v>
      </c>
      <c r="K63" s="14">
        <f t="shared" ref="K63" si="31">+F63+G63-I63-J63</f>
        <v>0</v>
      </c>
      <c r="L63" s="16"/>
    </row>
    <row r="64" spans="1:12" ht="16.5" thickBot="1">
      <c r="A64" s="24" t="s">
        <v>15</v>
      </c>
      <c r="B64" s="26"/>
      <c r="C64" s="26"/>
      <c r="D64" s="26"/>
      <c r="E64" s="26"/>
      <c r="F64" s="29">
        <f t="shared" ref="F64:K64" si="32">+SUM(F6:F61)</f>
        <v>98044.800000000003</v>
      </c>
      <c r="G64" s="29">
        <f t="shared" si="32"/>
        <v>184055.15</v>
      </c>
      <c r="H64" s="29">
        <f t="shared" si="32"/>
        <v>10504.799999999997</v>
      </c>
      <c r="I64" s="29">
        <f t="shared" si="32"/>
        <v>875.39999999999986</v>
      </c>
      <c r="J64" s="29">
        <f t="shared" si="32"/>
        <v>1840.5515000000003</v>
      </c>
      <c r="K64" s="29">
        <f t="shared" si="32"/>
        <v>279383.99850000005</v>
      </c>
    </row>
    <row r="65" spans="1:13" s="10" customFormat="1" ht="16.5" thickBot="1">
      <c r="A65" s="23"/>
      <c r="B65" s="25"/>
      <c r="C65" s="25"/>
      <c r="D65" s="25"/>
      <c r="E65" s="27"/>
      <c r="F65" s="28"/>
      <c r="G65" s="28"/>
      <c r="H65" s="31"/>
      <c r="I65" s="31"/>
      <c r="J65" s="31"/>
      <c r="K65" s="32"/>
      <c r="M65" s="11"/>
    </row>
    <row r="66" spans="1:13">
      <c r="A66"/>
      <c r="B66"/>
      <c r="C66"/>
      <c r="D66"/>
      <c r="E66"/>
      <c r="F66" s="9"/>
      <c r="G66" s="9"/>
      <c r="H66" s="9"/>
      <c r="I66" s="9"/>
      <c r="J66" s="9"/>
      <c r="K66"/>
    </row>
    <row r="67" spans="1:13">
      <c r="A67"/>
      <c r="B67"/>
      <c r="C67"/>
      <c r="D67"/>
      <c r="E67"/>
      <c r="F67" s="9"/>
      <c r="G67" s="9"/>
      <c r="H67" s="9"/>
      <c r="I67" s="9"/>
      <c r="J67" s="9"/>
      <c r="K67"/>
    </row>
    <row r="68" spans="1:13">
      <c r="A68"/>
      <c r="B68"/>
      <c r="C68"/>
      <c r="D68"/>
      <c r="E68"/>
      <c r="F68" s="9"/>
      <c r="G68" s="9"/>
      <c r="H68" s="9"/>
      <c r="I68" s="9"/>
      <c r="J68" s="9"/>
      <c r="K68"/>
    </row>
    <row r="69" spans="1:13">
      <c r="A69"/>
      <c r="B69"/>
      <c r="C69"/>
      <c r="D69"/>
      <c r="E69"/>
      <c r="F69" s="9"/>
      <c r="G69" s="9"/>
      <c r="H69" s="9"/>
      <c r="I69" s="9"/>
      <c r="J69" s="9"/>
      <c r="K69"/>
    </row>
    <row r="70" spans="1:13">
      <c r="A70"/>
      <c r="B70"/>
      <c r="C70"/>
      <c r="D70"/>
      <c r="E70"/>
      <c r="F70" s="9"/>
      <c r="G70" s="9"/>
      <c r="H70" s="9"/>
      <c r="I70" s="9"/>
      <c r="J70" s="9"/>
      <c r="K70"/>
    </row>
    <row r="71" spans="1:13">
      <c r="A71"/>
      <c r="B71"/>
      <c r="C71"/>
      <c r="D71"/>
      <c r="E71"/>
      <c r="F71" s="9"/>
      <c r="G71" s="9"/>
      <c r="H71" s="9"/>
      <c r="I71" s="9">
        <f>H71*0.01</f>
        <v>0</v>
      </c>
      <c r="J71" s="9"/>
      <c r="K71"/>
    </row>
    <row r="72" spans="1:13">
      <c r="A72"/>
      <c r="B72"/>
      <c r="C72"/>
      <c r="D72"/>
      <c r="E72"/>
      <c r="F72" s="9"/>
      <c r="G72" s="9"/>
      <c r="H72" s="9"/>
      <c r="I72" s="9"/>
      <c r="J72" s="9"/>
      <c r="K72"/>
    </row>
    <row r="73" spans="1:13">
      <c r="A73"/>
      <c r="B73"/>
      <c r="C73"/>
      <c r="D73"/>
      <c r="E73"/>
      <c r="F73" s="9"/>
      <c r="G73" s="9"/>
      <c r="H73" s="9"/>
      <c r="I73" s="9"/>
      <c r="J73" s="9"/>
      <c r="K73"/>
    </row>
    <row r="74" spans="1:13">
      <c r="A74"/>
      <c r="B74"/>
      <c r="C74"/>
      <c r="D74"/>
      <c r="E74"/>
      <c r="F74" s="9"/>
      <c r="G74" s="9"/>
      <c r="H74" s="9"/>
      <c r="I74" s="9"/>
      <c r="J74" s="9"/>
      <c r="K74"/>
    </row>
    <row r="75" spans="1:13">
      <c r="A75"/>
      <c r="B75"/>
      <c r="C75"/>
      <c r="D75"/>
      <c r="E75"/>
      <c r="F75" s="9"/>
      <c r="G75" s="9"/>
      <c r="H75" s="9"/>
      <c r="I75" s="9"/>
      <c r="J75" s="9"/>
      <c r="K75"/>
    </row>
    <row r="76" spans="1:13">
      <c r="A76"/>
      <c r="B76"/>
      <c r="C76"/>
      <c r="D76"/>
      <c r="E76"/>
      <c r="F76" s="9"/>
      <c r="G76" s="9"/>
      <c r="H76" s="9"/>
      <c r="I76" s="9"/>
      <c r="J76" s="9"/>
      <c r="K76"/>
    </row>
    <row r="77" spans="1:13">
      <c r="A77"/>
      <c r="B77"/>
      <c r="C77"/>
      <c r="D77"/>
      <c r="E77"/>
      <c r="F77" s="9"/>
      <c r="G77" s="9"/>
      <c r="H77" s="9"/>
      <c r="I77" s="9"/>
      <c r="J77" s="9"/>
      <c r="K77"/>
    </row>
    <row r="78" spans="1:13">
      <c r="A78"/>
      <c r="B78"/>
      <c r="C78"/>
      <c r="D78"/>
      <c r="E78"/>
      <c r="F78" s="9"/>
      <c r="G78" s="9"/>
      <c r="H78" s="9"/>
      <c r="I78" s="9"/>
      <c r="J78" s="9"/>
      <c r="K78"/>
    </row>
    <row r="79" spans="1:13">
      <c r="A79"/>
      <c r="B79"/>
      <c r="C79"/>
      <c r="D79"/>
      <c r="E79"/>
      <c r="F79" s="9"/>
      <c r="G79" s="9"/>
      <c r="H79" s="9"/>
      <c r="I79" s="9"/>
      <c r="J79" s="9"/>
      <c r="K79"/>
    </row>
    <row r="80" spans="1:13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admin</cp:lastModifiedBy>
  <cp:lastPrinted>2015-06-03T07:37:13Z</cp:lastPrinted>
  <dcterms:created xsi:type="dcterms:W3CDTF">2009-06-09T07:13:51Z</dcterms:created>
  <dcterms:modified xsi:type="dcterms:W3CDTF">2020-01-04T09:30:12Z</dcterms:modified>
</cp:coreProperties>
</file>