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March" sheetId="14" r:id="rId2"/>
  </sheets>
  <calcPr calcId="124519"/>
</workbook>
</file>

<file path=xl/calcChain.xml><?xml version="1.0" encoding="utf-8"?>
<calcChain xmlns="http://schemas.openxmlformats.org/spreadsheetml/2006/main">
  <c r="I52" i="13"/>
  <c r="G45"/>
  <c r="F45"/>
  <c r="J44"/>
  <c r="I44"/>
  <c r="K44" s="1"/>
  <c r="H44"/>
  <c r="J43"/>
  <c r="I43"/>
  <c r="K43" s="1"/>
  <c r="H43"/>
  <c r="J42"/>
  <c r="I42"/>
  <c r="H42"/>
  <c r="J41"/>
  <c r="I41"/>
  <c r="K41" s="1"/>
  <c r="H41"/>
  <c r="J40"/>
  <c r="I40"/>
  <c r="H40"/>
  <c r="J39"/>
  <c r="I39"/>
  <c r="K39" s="1"/>
  <c r="H39"/>
  <c r="J38"/>
  <c r="I38"/>
  <c r="H38"/>
  <c r="J37"/>
  <c r="I37"/>
  <c r="K37" s="1"/>
  <c r="H37"/>
  <c r="J36"/>
  <c r="I36"/>
  <c r="H36"/>
  <c r="J35"/>
  <c r="I35"/>
  <c r="K35" s="1"/>
  <c r="H35"/>
  <c r="J34"/>
  <c r="I34"/>
  <c r="H34"/>
  <c r="J33"/>
  <c r="I33"/>
  <c r="K33" s="1"/>
  <c r="H33"/>
  <c r="J32"/>
  <c r="I32"/>
  <c r="H32"/>
  <c r="J31"/>
  <c r="I31"/>
  <c r="K31" s="1"/>
  <c r="H31"/>
  <c r="J30"/>
  <c r="I30"/>
  <c r="H30"/>
  <c r="J29"/>
  <c r="I29"/>
  <c r="K29" s="1"/>
  <c r="H29"/>
  <c r="J28"/>
  <c r="I28"/>
  <c r="H28"/>
  <c r="J27"/>
  <c r="I27"/>
  <c r="K27" s="1"/>
  <c r="H27"/>
  <c r="J26"/>
  <c r="I26"/>
  <c r="H26"/>
  <c r="J25"/>
  <c r="I25"/>
  <c r="K25" s="1"/>
  <c r="H25"/>
  <c r="J24"/>
  <c r="I24"/>
  <c r="H24"/>
  <c r="J23"/>
  <c r="I23"/>
  <c r="K23" s="1"/>
  <c r="H23"/>
  <c r="J22"/>
  <c r="I22"/>
  <c r="K22" s="1"/>
  <c r="H22"/>
  <c r="J21"/>
  <c r="I21"/>
  <c r="K21" s="1"/>
  <c r="H21"/>
  <c r="J20"/>
  <c r="I20"/>
  <c r="H20"/>
  <c r="J19"/>
  <c r="I19"/>
  <c r="K19" s="1"/>
  <c r="H19"/>
  <c r="J18"/>
  <c r="I18"/>
  <c r="K18" s="1"/>
  <c r="H18"/>
  <c r="J17"/>
  <c r="I17"/>
  <c r="H17"/>
  <c r="J16"/>
  <c r="I16"/>
  <c r="K16" s="1"/>
  <c r="H16"/>
  <c r="J15"/>
  <c r="I15"/>
  <c r="K15" s="1"/>
  <c r="H15"/>
  <c r="J14"/>
  <c r="I14"/>
  <c r="H14"/>
  <c r="J13"/>
  <c r="I13"/>
  <c r="K13" s="1"/>
  <c r="H13"/>
  <c r="J12"/>
  <c r="I12"/>
  <c r="H12"/>
  <c r="J11"/>
  <c r="I11"/>
  <c r="K11" s="1"/>
  <c r="H11"/>
  <c r="J10"/>
  <c r="I10"/>
  <c r="K10" s="1"/>
  <c r="H10"/>
  <c r="J9"/>
  <c r="I9"/>
  <c r="H9"/>
  <c r="J8"/>
  <c r="I8"/>
  <c r="K8" s="1"/>
  <c r="H8"/>
  <c r="J7"/>
  <c r="I7"/>
  <c r="K7" s="1"/>
  <c r="H7"/>
  <c r="J6"/>
  <c r="J45" s="1"/>
  <c r="I6"/>
  <c r="H6"/>
  <c r="H45" s="1"/>
  <c r="H24" i="14"/>
  <c r="I45" i="13" l="1"/>
  <c r="K9"/>
  <c r="K12"/>
  <c r="K14"/>
  <c r="K17"/>
  <c r="K20"/>
  <c r="K24"/>
  <c r="K26"/>
  <c r="K28"/>
  <c r="K30"/>
  <c r="K32"/>
  <c r="K34"/>
  <c r="K36"/>
  <c r="K38"/>
  <c r="K40"/>
  <c r="K42"/>
  <c r="K6"/>
  <c r="H6" i="14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G45"/>
  <c r="I52"/>
  <c r="K45" i="13" l="1"/>
  <c r="K44" i="14"/>
  <c r="K39"/>
  <c r="K37"/>
  <c r="K31"/>
  <c r="K29"/>
  <c r="K27"/>
  <c r="K43"/>
  <c r="K41"/>
  <c r="K35"/>
  <c r="K33"/>
  <c r="K28"/>
  <c r="K40"/>
  <c r="K38"/>
  <c r="K36"/>
  <c r="K34"/>
  <c r="K32"/>
  <c r="K30"/>
  <c r="K26"/>
  <c r="K22"/>
  <c r="K20"/>
  <c r="K16"/>
  <c r="K14"/>
  <c r="K10"/>
  <c r="K8"/>
  <c r="K6"/>
  <c r="K42"/>
  <c r="K24"/>
  <c r="K18"/>
  <c r="I45"/>
  <c r="K12"/>
  <c r="K25"/>
  <c r="K23"/>
  <c r="K21"/>
  <c r="K19"/>
  <c r="K17"/>
  <c r="K15"/>
  <c r="K13"/>
  <c r="K11"/>
  <c r="K9"/>
  <c r="K7"/>
  <c r="H45"/>
  <c r="J45"/>
  <c r="F45"/>
  <c r="K45" l="1"/>
</calcChain>
</file>

<file path=xl/sharedStrings.xml><?xml version="1.0" encoding="utf-8"?>
<sst xmlns="http://schemas.openxmlformats.org/spreadsheetml/2006/main" count="258" uniqueCount="70">
  <si>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</si>
  <si>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</si>
  <si>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</si>
  <si>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</si>
  <si>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</si>
  <si>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</si>
  <si>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</si>
  <si>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</si>
  <si>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</si>
  <si>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</si>
  <si>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</si>
  <si>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</si>
  <si>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</si>
  <si>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</si>
  <si>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</si>
  <si>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</si>
  <si>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</si>
  <si>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</si>
  <si>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</si>
  <si>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</si>
  <si>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</si>
  <si>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</si>
  <si>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</si>
  <si>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</si>
  <si>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</si>
  <si>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</si>
  <si>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</si>
  <si>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</si>
  <si>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</si>
  <si>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</si>
  <si>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</si>
  <si>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</si>
  <si>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</si>
  <si>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</si>
  <si>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</si>
  <si>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PMKS MARKETING</t>
  </si>
  <si>
    <t>215-105-789-000</t>
  </si>
  <si>
    <t>51 L SANTOS ST. TANGOS NAVOTAS CITY</t>
  </si>
  <si>
    <t>KELGENE INTERNATIONAL INC</t>
  </si>
  <si>
    <t>211-612-468-000</t>
  </si>
  <si>
    <t>BRGY 306 QUIAPO MANILA</t>
  </si>
  <si>
    <t>THE ITALIAN FOOD SPECIALIST INC</t>
  </si>
  <si>
    <t>006-917-492-007</t>
  </si>
  <si>
    <t>CHINO ROCES AVE BRGY BANKAL MAKATI CITY</t>
  </si>
  <si>
    <t xml:space="preserve">SOZO EXOUSIA INC. </t>
  </si>
  <si>
    <t>STREETS CORPORATION</t>
  </si>
  <si>
    <t>004-521-952-000</t>
  </si>
  <si>
    <t>MAMBUGAN ANTIPOLO CITY</t>
  </si>
  <si>
    <t>LULUBEE CORPORATION</t>
  </si>
  <si>
    <t>GREENPARK VILLAGE MANGGAHAN PASIG CITY</t>
  </si>
  <si>
    <t>008-190-206-000</t>
  </si>
  <si>
    <t>SANTINI FOOD SPECIALISTS INC</t>
  </si>
  <si>
    <t>005-028-513-000</t>
  </si>
  <si>
    <t>1012 TERESA ST. RIZAL VILLAGE</t>
  </si>
  <si>
    <t>LITE EAST TRADING</t>
  </si>
  <si>
    <t>422-139-331-000</t>
  </si>
  <si>
    <t>245 BANAWASTCOR QUEZON AVE MAKATI CITY</t>
  </si>
  <si>
    <t>1921 M. CAREON ST STA ANA MANILA</t>
  </si>
  <si>
    <t>UNIVERSAL FINEST DISTRIBUTION INC</t>
  </si>
  <si>
    <t>009-804-586-000</t>
  </si>
  <si>
    <t>PHOENIX ROYAL TRADING CO., INC</t>
  </si>
  <si>
    <t>216-218-224-000</t>
  </si>
  <si>
    <t>MERCEDES EXEC VILL SAN ANDRES CAINTA RIZAL</t>
  </si>
  <si>
    <t>29A SANDOVAL AVE PINAGBUHATAN PASIG CITY</t>
  </si>
  <si>
    <t>BOAZ &amp; JACHIN FOOD COMPANY</t>
  </si>
  <si>
    <t>212-963-979-000</t>
  </si>
  <si>
    <t>ANTONIO ARNAIZ AVENUE STA CLARA PASAY CITY</t>
  </si>
  <si>
    <t>FOODZONE INC.</t>
  </si>
  <si>
    <t>004-846-011-000</t>
  </si>
  <si>
    <t>OLD ZUNIGA MANDALUYONG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</si>
</sst>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90"/>
  <sheetViews>
    <sheetView tabSelected="1" topLeftCell="A22" workbookViewId="0">
      <selection activeCell="D47" sqref="D47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1"/>
      <c r="B5" s="51"/>
      <c r="C5" s="51"/>
      <c r="D5" s="51"/>
      <c r="E5" s="51"/>
      <c r="F5" s="51" t="s">
        <v>12</v>
      </c>
      <c r="G5" s="51" t="s">
        <v>12</v>
      </c>
      <c r="H5" s="51"/>
      <c r="I5" s="51" t="s">
        <v>9</v>
      </c>
      <c r="J5" s="51" t="s">
        <v>10</v>
      </c>
      <c r="K5" s="51"/>
    </row>
    <row r="6" spans="1:12" s="2" customFormat="1">
      <c r="A6" s="33">
        <v>43896</v>
      </c>
      <c r="B6" s="38">
        <v>3568</v>
      </c>
      <c r="C6" s="35" t="s">
        <v>64</v>
      </c>
      <c r="D6" s="36" t="s">
        <v>65</v>
      </c>
      <c r="E6" s="35" t="s">
        <v>66</v>
      </c>
      <c r="F6" s="41">
        <v>18620</v>
      </c>
      <c r="G6" s="41"/>
      <c r="H6" s="30">
        <f>+F6/1.12*0.12</f>
        <v>1995</v>
      </c>
      <c r="I6" s="30">
        <f>+F6/1.12*0.01</f>
        <v>166.25</v>
      </c>
      <c r="J6" s="30">
        <f>+G6*0.01</f>
        <v>0</v>
      </c>
      <c r="K6" s="15">
        <f>+F6+G6-I6-J6</f>
        <v>18453.75</v>
      </c>
    </row>
    <row r="7" spans="1:12">
      <c r="A7" s="33">
        <v>43894</v>
      </c>
      <c r="B7" s="40">
        <v>28897</v>
      </c>
      <c r="C7" s="35" t="s">
        <v>29</v>
      </c>
      <c r="D7" s="36" t="s">
        <v>30</v>
      </c>
      <c r="E7" s="35" t="s">
        <v>31</v>
      </c>
      <c r="F7" s="41"/>
      <c r="G7" s="41">
        <v>2766</v>
      </c>
      <c r="H7" s="30">
        <f t="shared" ref="H7:H44" si="0">+F7/1.12*0.12</f>
        <v>0</v>
      </c>
      <c r="I7" s="30">
        <f t="shared" ref="I7:I44" si="1">+F7/1.12*0.01</f>
        <v>0</v>
      </c>
      <c r="J7" s="30">
        <f t="shared" ref="J7:J44" si="2">+G7*0.01</f>
        <v>27.66</v>
      </c>
      <c r="K7" s="15">
        <f t="shared" ref="K7:K44" si="3">+F7+G7-I7-J7</f>
        <v>2738.34</v>
      </c>
    </row>
    <row r="8" spans="1:12" s="20" customFormat="1">
      <c r="A8" s="33">
        <v>43892</v>
      </c>
      <c r="B8" s="36">
        <v>28833</v>
      </c>
      <c r="C8" s="35" t="s">
        <v>29</v>
      </c>
      <c r="D8" s="36" t="s">
        <v>30</v>
      </c>
      <c r="E8" s="35" t="s">
        <v>31</v>
      </c>
      <c r="F8" s="42"/>
      <c r="G8" s="42">
        <v>211.9</v>
      </c>
      <c r="H8" s="18">
        <f t="shared" si="0"/>
        <v>0</v>
      </c>
      <c r="I8" s="18">
        <f t="shared" si="1"/>
        <v>0</v>
      </c>
      <c r="J8" s="18">
        <f t="shared" si="2"/>
        <v>2.1190000000000002</v>
      </c>
      <c r="K8" s="14">
        <f t="shared" si="3"/>
        <v>209.78100000000001</v>
      </c>
      <c r="L8" s="19"/>
    </row>
    <row r="9" spans="1:12" s="20" customFormat="1">
      <c r="A9" s="33">
        <v>43892</v>
      </c>
      <c r="B9" s="36">
        <v>28832</v>
      </c>
      <c r="C9" s="35" t="s">
        <v>29</v>
      </c>
      <c r="D9" s="36" t="s">
        <v>30</v>
      </c>
      <c r="E9" s="35" t="s">
        <v>31</v>
      </c>
      <c r="F9" s="42"/>
      <c r="G9" s="42">
        <v>4890.3</v>
      </c>
      <c r="H9" s="12">
        <f t="shared" si="0"/>
        <v>0</v>
      </c>
      <c r="I9" s="12">
        <f t="shared" si="1"/>
        <v>0</v>
      </c>
      <c r="J9" s="12">
        <f t="shared" si="2"/>
        <v>48.903000000000006</v>
      </c>
      <c r="K9" s="14">
        <f t="shared" si="3"/>
        <v>4841.3969999999999</v>
      </c>
    </row>
    <row r="10" spans="1:12">
      <c r="A10" s="33">
        <v>43892</v>
      </c>
      <c r="B10" s="36">
        <v>28869</v>
      </c>
      <c r="C10" s="35" t="s">
        <v>29</v>
      </c>
      <c r="D10" s="36" t="s">
        <v>30</v>
      </c>
      <c r="E10" s="35" t="s">
        <v>31</v>
      </c>
      <c r="F10" s="42"/>
      <c r="G10" s="42">
        <v>1955</v>
      </c>
      <c r="H10" s="8">
        <f t="shared" si="0"/>
        <v>0</v>
      </c>
      <c r="I10" s="8">
        <f t="shared" si="1"/>
        <v>0</v>
      </c>
      <c r="J10" s="8">
        <f t="shared" si="2"/>
        <v>19.55</v>
      </c>
      <c r="K10" s="14">
        <f t="shared" si="3"/>
        <v>1935.45</v>
      </c>
    </row>
    <row r="11" spans="1:12">
      <c r="A11" s="33">
        <v>43899</v>
      </c>
      <c r="B11" s="36">
        <v>30321</v>
      </c>
      <c r="C11" s="35" t="s">
        <v>29</v>
      </c>
      <c r="D11" s="36" t="s">
        <v>30</v>
      </c>
      <c r="E11" s="35" t="s">
        <v>31</v>
      </c>
      <c r="F11" s="42"/>
      <c r="G11" s="42">
        <v>511.9</v>
      </c>
      <c r="H11" s="12">
        <f t="shared" si="0"/>
        <v>0</v>
      </c>
      <c r="I11" s="12">
        <f t="shared" si="1"/>
        <v>0</v>
      </c>
      <c r="J11" s="12">
        <f t="shared" si="2"/>
        <v>5.1189999999999998</v>
      </c>
      <c r="K11" s="14">
        <f t="shared" si="3"/>
        <v>506.78099999999995</v>
      </c>
    </row>
    <row r="12" spans="1:12">
      <c r="A12" s="33">
        <v>43899</v>
      </c>
      <c r="B12" s="36">
        <v>30320</v>
      </c>
      <c r="C12" s="35" t="s">
        <v>29</v>
      </c>
      <c r="D12" s="36" t="s">
        <v>30</v>
      </c>
      <c r="E12" s="35" t="s">
        <v>31</v>
      </c>
      <c r="F12" s="42"/>
      <c r="G12" s="42">
        <v>5624.5</v>
      </c>
      <c r="H12" s="12">
        <f t="shared" si="0"/>
        <v>0</v>
      </c>
      <c r="I12" s="12">
        <f t="shared" si="1"/>
        <v>0</v>
      </c>
      <c r="J12" s="12">
        <f t="shared" si="2"/>
        <v>56.245000000000005</v>
      </c>
      <c r="K12" s="14">
        <f t="shared" si="3"/>
        <v>5568.2550000000001</v>
      </c>
    </row>
    <row r="13" spans="1:12">
      <c r="A13" s="33">
        <v>43901</v>
      </c>
      <c r="B13" s="36">
        <v>30368</v>
      </c>
      <c r="C13" s="35" t="s">
        <v>29</v>
      </c>
      <c r="D13" s="36" t="s">
        <v>30</v>
      </c>
      <c r="E13" s="35" t="s">
        <v>31</v>
      </c>
      <c r="F13" s="43"/>
      <c r="G13" s="43">
        <v>1050.2</v>
      </c>
      <c r="H13" s="12">
        <f t="shared" si="0"/>
        <v>0</v>
      </c>
      <c r="I13" s="12">
        <f t="shared" si="1"/>
        <v>0</v>
      </c>
      <c r="J13" s="12">
        <f t="shared" si="2"/>
        <v>10.502000000000001</v>
      </c>
      <c r="K13" s="14">
        <f t="shared" si="3"/>
        <v>1039.6980000000001</v>
      </c>
    </row>
    <row r="14" spans="1:12">
      <c r="A14" s="33">
        <v>43906</v>
      </c>
      <c r="B14" s="36">
        <v>30458</v>
      </c>
      <c r="C14" s="35" t="s">
        <v>29</v>
      </c>
      <c r="D14" s="36" t="s">
        <v>30</v>
      </c>
      <c r="E14" s="35" t="s">
        <v>31</v>
      </c>
      <c r="F14" s="42"/>
      <c r="G14" s="42">
        <v>4756.3999999999996</v>
      </c>
      <c r="H14" s="12">
        <f>+F14/1.12*0.12</f>
        <v>0</v>
      </c>
      <c r="I14" s="12">
        <f>+F14/1.12*0.01</f>
        <v>0</v>
      </c>
      <c r="J14" s="12">
        <f>+G14*0.01</f>
        <v>47.564</v>
      </c>
      <c r="K14" s="14">
        <f>+F14+G14-I14-J14</f>
        <v>4708.8359999999993</v>
      </c>
      <c r="L14" s="1"/>
    </row>
    <row r="15" spans="1:12" s="20" customFormat="1">
      <c r="A15" s="33">
        <v>43906</v>
      </c>
      <c r="B15" s="36">
        <v>30459</v>
      </c>
      <c r="C15" s="35" t="s">
        <v>29</v>
      </c>
      <c r="D15" s="36" t="s">
        <v>30</v>
      </c>
      <c r="E15" s="35" t="s">
        <v>31</v>
      </c>
      <c r="F15" s="42"/>
      <c r="G15" s="42">
        <v>1268.4000000000001</v>
      </c>
      <c r="H15" s="12">
        <f t="shared" si="0"/>
        <v>0</v>
      </c>
      <c r="I15" s="12">
        <f t="shared" si="1"/>
        <v>0</v>
      </c>
      <c r="J15" s="12">
        <f t="shared" si="2"/>
        <v>12.684000000000001</v>
      </c>
      <c r="K15" s="14">
        <f t="shared" si="3"/>
        <v>1255.7160000000001</v>
      </c>
      <c r="L15" s="19"/>
    </row>
    <row r="16" spans="1:12" s="13" customFormat="1">
      <c r="A16" s="33">
        <v>43892</v>
      </c>
      <c r="B16" s="36">
        <v>77851</v>
      </c>
      <c r="C16" s="35" t="s">
        <v>18</v>
      </c>
      <c r="D16" s="36" t="s">
        <v>19</v>
      </c>
      <c r="E16" s="35" t="s">
        <v>20</v>
      </c>
      <c r="F16" s="42"/>
      <c r="G16" s="42">
        <v>2402</v>
      </c>
      <c r="H16" s="8">
        <f t="shared" si="0"/>
        <v>0</v>
      </c>
      <c r="I16" s="8">
        <f t="shared" si="1"/>
        <v>0</v>
      </c>
      <c r="J16" s="8">
        <f t="shared" si="2"/>
        <v>24.02</v>
      </c>
      <c r="K16" s="14">
        <f t="shared" si="3"/>
        <v>2377.98</v>
      </c>
      <c r="L16" s="16"/>
    </row>
    <row r="17" spans="1:14" s="13" customFormat="1">
      <c r="A17" s="33">
        <v>43892</v>
      </c>
      <c r="B17" s="36">
        <v>77852</v>
      </c>
      <c r="C17" s="35" t="s">
        <v>18</v>
      </c>
      <c r="D17" s="36" t="s">
        <v>19</v>
      </c>
      <c r="E17" s="35" t="s">
        <v>20</v>
      </c>
      <c r="F17" s="42"/>
      <c r="G17" s="42">
        <v>5300</v>
      </c>
      <c r="H17" s="12">
        <f t="shared" si="0"/>
        <v>0</v>
      </c>
      <c r="I17" s="12">
        <f t="shared" si="1"/>
        <v>0</v>
      </c>
      <c r="J17" s="12">
        <f t="shared" si="2"/>
        <v>53</v>
      </c>
      <c r="K17" s="14">
        <f t="shared" si="3"/>
        <v>5247</v>
      </c>
      <c r="L17" s="16"/>
    </row>
    <row r="18" spans="1:14" s="13" customFormat="1">
      <c r="A18" s="33">
        <v>43899</v>
      </c>
      <c r="B18" s="36">
        <v>77854</v>
      </c>
      <c r="C18" s="35" t="s">
        <v>18</v>
      </c>
      <c r="D18" s="36" t="s">
        <v>19</v>
      </c>
      <c r="E18" s="35" t="s">
        <v>20</v>
      </c>
      <c r="F18" s="42"/>
      <c r="G18" s="42">
        <v>2460</v>
      </c>
      <c r="H18" s="12">
        <f t="shared" si="0"/>
        <v>0</v>
      </c>
      <c r="I18" s="12">
        <f t="shared" si="1"/>
        <v>0</v>
      </c>
      <c r="J18" s="12">
        <f t="shared" si="2"/>
        <v>24.6</v>
      </c>
      <c r="K18" s="14">
        <f t="shared" si="3"/>
        <v>2435.4</v>
      </c>
      <c r="L18" s="16"/>
    </row>
    <row r="19" spans="1:14" s="13" customFormat="1">
      <c r="A19" s="33">
        <v>43899</v>
      </c>
      <c r="B19" s="36">
        <v>77853</v>
      </c>
      <c r="C19" s="35" t="s">
        <v>18</v>
      </c>
      <c r="D19" s="36" t="s">
        <v>19</v>
      </c>
      <c r="E19" s="35" t="s">
        <v>20</v>
      </c>
      <c r="F19" s="42"/>
      <c r="G19" s="42">
        <v>10345</v>
      </c>
      <c r="H19" s="12">
        <f t="shared" si="0"/>
        <v>0</v>
      </c>
      <c r="I19" s="12">
        <f t="shared" si="1"/>
        <v>0</v>
      </c>
      <c r="J19" s="12">
        <f t="shared" si="2"/>
        <v>103.45</v>
      </c>
      <c r="K19" s="14">
        <f t="shared" si="3"/>
        <v>10241.549999999999</v>
      </c>
      <c r="L19" s="16"/>
    </row>
    <row r="20" spans="1:14">
      <c r="A20" s="33">
        <v>43906</v>
      </c>
      <c r="B20" s="36">
        <v>77856</v>
      </c>
      <c r="C20" s="35" t="s">
        <v>18</v>
      </c>
      <c r="D20" s="36" t="s">
        <v>19</v>
      </c>
      <c r="E20" s="35" t="s">
        <v>20</v>
      </c>
      <c r="F20" s="42"/>
      <c r="G20" s="42">
        <v>5775</v>
      </c>
      <c r="H20" s="12">
        <f t="shared" si="0"/>
        <v>0</v>
      </c>
      <c r="I20" s="12">
        <f t="shared" si="1"/>
        <v>0</v>
      </c>
      <c r="J20" s="12">
        <f t="shared" si="2"/>
        <v>57.75</v>
      </c>
      <c r="K20" s="14">
        <f t="shared" si="3"/>
        <v>5717.25</v>
      </c>
      <c r="L20" s="1"/>
    </row>
    <row r="21" spans="1:14">
      <c r="A21" s="33">
        <v>43906</v>
      </c>
      <c r="B21" s="36">
        <v>77856</v>
      </c>
      <c r="C21" s="35" t="s">
        <v>18</v>
      </c>
      <c r="D21" s="36" t="s">
        <v>19</v>
      </c>
      <c r="E21" s="35" t="s">
        <v>20</v>
      </c>
      <c r="F21" s="42"/>
      <c r="G21" s="42">
        <v>880</v>
      </c>
      <c r="H21" s="12">
        <f>+F21/1.12*0.12</f>
        <v>0</v>
      </c>
      <c r="I21" s="12">
        <f t="shared" si="1"/>
        <v>0</v>
      </c>
      <c r="J21" s="12">
        <f t="shared" si="2"/>
        <v>8.8000000000000007</v>
      </c>
      <c r="K21" s="14">
        <f t="shared" si="3"/>
        <v>871.2</v>
      </c>
      <c r="L21" s="1"/>
    </row>
    <row r="22" spans="1:14" s="13" customFormat="1">
      <c r="A22" s="33">
        <v>43901</v>
      </c>
      <c r="B22" s="38">
        <v>122773</v>
      </c>
      <c r="C22" s="35" t="s">
        <v>67</v>
      </c>
      <c r="D22" s="36" t="s">
        <v>68</v>
      </c>
      <c r="E22" s="35" t="s">
        <v>69</v>
      </c>
      <c r="F22" s="42">
        <v>6054.23</v>
      </c>
      <c r="G22" s="42"/>
      <c r="H22" s="12">
        <f t="shared" si="0"/>
        <v>648.6674999999999</v>
      </c>
      <c r="I22" s="12">
        <f t="shared" si="1"/>
        <v>54.055624999999992</v>
      </c>
      <c r="J22" s="12">
        <f>+G22*0.01</f>
        <v>0</v>
      </c>
      <c r="K22" s="14">
        <f>+F22+G22-I22-J22</f>
        <v>6000.1743749999996</v>
      </c>
      <c r="L22" s="16"/>
    </row>
    <row r="23" spans="1:14" s="13" customFormat="1">
      <c r="A23" s="33">
        <v>43900</v>
      </c>
      <c r="B23" s="38">
        <v>277091</v>
      </c>
      <c r="C23" s="35" t="s">
        <v>24</v>
      </c>
      <c r="D23" s="36" t="s">
        <v>25</v>
      </c>
      <c r="E23" s="35" t="s">
        <v>26</v>
      </c>
      <c r="F23" s="42">
        <v>3456.08</v>
      </c>
      <c r="G23" s="42"/>
      <c r="H23" s="12">
        <f>+F23/1.12*0.12</f>
        <v>370.29428571428565</v>
      </c>
      <c r="I23" s="12">
        <f>+F23/1.12*0.01</f>
        <v>30.857857142857139</v>
      </c>
      <c r="J23" s="12">
        <f t="shared" si="2"/>
        <v>0</v>
      </c>
      <c r="K23" s="14">
        <f>+F23+G23-I23-J23</f>
        <v>3425.2221428571429</v>
      </c>
      <c r="L23" s="16"/>
    </row>
    <row r="24" spans="1:14" s="49" customFormat="1">
      <c r="A24" s="33">
        <v>43892</v>
      </c>
      <c r="B24" s="38">
        <v>188286</v>
      </c>
      <c r="C24" s="35" t="s">
        <v>21</v>
      </c>
      <c r="D24" s="36" t="s">
        <v>22</v>
      </c>
      <c r="E24" s="35" t="s">
        <v>23</v>
      </c>
      <c r="F24" s="42"/>
      <c r="G24" s="42">
        <v>3720</v>
      </c>
      <c r="H24" s="47">
        <f t="shared" si="0"/>
        <v>0</v>
      </c>
      <c r="I24" s="47">
        <f t="shared" si="1"/>
        <v>0</v>
      </c>
      <c r="J24" s="47">
        <f t="shared" si="2"/>
        <v>37.200000000000003</v>
      </c>
      <c r="K24" s="50">
        <f t="shared" si="3"/>
        <v>3682.8</v>
      </c>
      <c r="L24" s="48"/>
    </row>
    <row r="25" spans="1:14">
      <c r="A25" s="33">
        <v>43899</v>
      </c>
      <c r="B25" s="38">
        <v>18869</v>
      </c>
      <c r="C25" s="35" t="s">
        <v>21</v>
      </c>
      <c r="D25" s="36" t="s">
        <v>22</v>
      </c>
      <c r="E25" s="35" t="s">
        <v>23</v>
      </c>
      <c r="F25" s="42"/>
      <c r="G25" s="43">
        <v>2400</v>
      </c>
      <c r="H25" s="18">
        <f t="shared" si="0"/>
        <v>0</v>
      </c>
      <c r="I25" s="18">
        <f t="shared" si="1"/>
        <v>0</v>
      </c>
      <c r="J25" s="18">
        <f t="shared" si="2"/>
        <v>24</v>
      </c>
      <c r="K25" s="14">
        <f t="shared" si="3"/>
        <v>2376</v>
      </c>
      <c r="L25" s="16"/>
      <c r="M25" s="13"/>
      <c r="N25" s="13"/>
    </row>
    <row r="26" spans="1:14">
      <c r="A26" s="33">
        <v>43896</v>
      </c>
      <c r="B26" s="38">
        <v>44303</v>
      </c>
      <c r="C26" s="35" t="s">
        <v>38</v>
      </c>
      <c r="D26" s="36" t="s">
        <v>39</v>
      </c>
      <c r="E26" s="35" t="s">
        <v>40</v>
      </c>
      <c r="F26" s="42">
        <v>14026.5</v>
      </c>
      <c r="G26" s="42"/>
      <c r="H26" s="12">
        <f t="shared" si="0"/>
        <v>1502.8392857142856</v>
      </c>
      <c r="I26" s="12">
        <f t="shared" si="1"/>
        <v>125.23660714285714</v>
      </c>
      <c r="J26" s="12">
        <f t="shared" si="2"/>
        <v>0</v>
      </c>
      <c r="K26" s="14">
        <f t="shared" si="3"/>
        <v>13901.263392857143</v>
      </c>
      <c r="L26" s="16"/>
      <c r="M26" s="13"/>
      <c r="N26" s="13"/>
    </row>
    <row r="27" spans="1:14">
      <c r="A27" s="33">
        <v>43896</v>
      </c>
      <c r="B27" s="52">
        <v>44304</v>
      </c>
      <c r="C27" s="35" t="s">
        <v>38</v>
      </c>
      <c r="D27" s="36" t="s">
        <v>39</v>
      </c>
      <c r="E27" s="35" t="s">
        <v>40</v>
      </c>
      <c r="F27" s="42">
        <v>16955</v>
      </c>
      <c r="G27" s="42"/>
      <c r="H27" s="8">
        <f t="shared" si="0"/>
        <v>1816.6071428571424</v>
      </c>
      <c r="I27" s="8">
        <f t="shared" si="1"/>
        <v>151.38392857142856</v>
      </c>
      <c r="J27" s="8">
        <f t="shared" si="2"/>
        <v>0</v>
      </c>
      <c r="K27" s="14">
        <f t="shared" si="3"/>
        <v>16803.616071428572</v>
      </c>
    </row>
    <row r="28" spans="1:14">
      <c r="A28" s="33">
        <v>43895</v>
      </c>
      <c r="B28" s="38">
        <v>8938</v>
      </c>
      <c r="C28" s="35" t="s">
        <v>54</v>
      </c>
      <c r="D28" s="36" t="s">
        <v>55</v>
      </c>
      <c r="E28" s="35" t="s">
        <v>56</v>
      </c>
      <c r="F28" s="42">
        <v>3965</v>
      </c>
      <c r="G28" s="42"/>
      <c r="H28" s="12">
        <f t="shared" si="0"/>
        <v>424.8214285714285</v>
      </c>
      <c r="I28" s="12">
        <f t="shared" si="1"/>
        <v>35.401785714285715</v>
      </c>
      <c r="J28" s="12">
        <f t="shared" si="2"/>
        <v>0</v>
      </c>
      <c r="K28" s="14">
        <f t="shared" si="3"/>
        <v>3929.5982142857142</v>
      </c>
    </row>
    <row r="29" spans="1:14">
      <c r="A29" s="33">
        <v>43904</v>
      </c>
      <c r="B29" s="38">
        <v>9041</v>
      </c>
      <c r="C29" s="35" t="s">
        <v>54</v>
      </c>
      <c r="D29" s="36" t="s">
        <v>55</v>
      </c>
      <c r="E29" s="35" t="s">
        <v>56</v>
      </c>
      <c r="F29" s="42">
        <v>9718</v>
      </c>
      <c r="G29" s="42"/>
      <c r="H29" s="12">
        <f t="shared" si="0"/>
        <v>1041.2142857142856</v>
      </c>
      <c r="I29" s="12">
        <f t="shared" si="1"/>
        <v>86.767857142857139</v>
      </c>
      <c r="J29" s="12">
        <f t="shared" si="2"/>
        <v>0</v>
      </c>
      <c r="K29" s="14">
        <f t="shared" si="3"/>
        <v>9631.2321428571431</v>
      </c>
    </row>
    <row r="30" spans="1:14">
      <c r="A30" s="33">
        <v>43903</v>
      </c>
      <c r="B30" s="38">
        <v>6934</v>
      </c>
      <c r="C30" s="35" t="s">
        <v>48</v>
      </c>
      <c r="D30" s="36" t="s">
        <v>50</v>
      </c>
      <c r="E30" s="35" t="s">
        <v>49</v>
      </c>
      <c r="F30" s="42">
        <v>3900</v>
      </c>
      <c r="G30" s="42"/>
      <c r="H30" s="8">
        <f t="shared" si="0"/>
        <v>417.85714285714283</v>
      </c>
      <c r="I30" s="8">
        <f t="shared" si="1"/>
        <v>34.821428571428569</v>
      </c>
      <c r="J30" s="8">
        <f t="shared" si="2"/>
        <v>0</v>
      </c>
      <c r="K30" s="14">
        <f t="shared" si="3"/>
        <v>3865.1785714285716</v>
      </c>
    </row>
    <row r="31" spans="1:14">
      <c r="A31" s="33">
        <v>43904</v>
      </c>
      <c r="B31" s="38">
        <v>14401025</v>
      </c>
      <c r="C31" s="35" t="s">
        <v>32</v>
      </c>
      <c r="D31" s="36" t="s">
        <v>33</v>
      </c>
      <c r="E31" s="35" t="s">
        <v>34</v>
      </c>
      <c r="F31" s="42">
        <v>5539</v>
      </c>
      <c r="G31" s="42"/>
      <c r="H31" s="12">
        <f t="shared" si="0"/>
        <v>593.46428571428567</v>
      </c>
      <c r="I31" s="12">
        <f t="shared" si="1"/>
        <v>49.455357142857139</v>
      </c>
      <c r="J31" s="12">
        <f t="shared" si="2"/>
        <v>0</v>
      </c>
      <c r="K31" s="14">
        <f t="shared" si="3"/>
        <v>5489.5446428571431</v>
      </c>
    </row>
    <row r="32" spans="1:14">
      <c r="A32" s="33">
        <v>43900</v>
      </c>
      <c r="B32" s="38">
        <v>35830</v>
      </c>
      <c r="C32" s="35" t="s">
        <v>60</v>
      </c>
      <c r="D32" s="36" t="s">
        <v>61</v>
      </c>
      <c r="E32" s="35" t="s">
        <v>62</v>
      </c>
      <c r="F32" s="44">
        <v>1055</v>
      </c>
      <c r="G32" s="42"/>
      <c r="H32" s="12">
        <f t="shared" si="0"/>
        <v>113.03571428571428</v>
      </c>
      <c r="I32" s="12">
        <f t="shared" si="1"/>
        <v>9.4196428571428577</v>
      </c>
      <c r="J32" s="12">
        <f t="shared" si="2"/>
        <v>0</v>
      </c>
      <c r="K32" s="14">
        <f t="shared" si="3"/>
        <v>1045.5803571428571</v>
      </c>
    </row>
    <row r="33" spans="1:13">
      <c r="A33" s="33">
        <v>43904</v>
      </c>
      <c r="B33" s="38">
        <v>626</v>
      </c>
      <c r="C33" s="35" t="s">
        <v>35</v>
      </c>
      <c r="D33" s="36" t="s">
        <v>36</v>
      </c>
      <c r="E33" s="35" t="s">
        <v>37</v>
      </c>
      <c r="F33" s="42"/>
      <c r="G33" s="42">
        <v>17617.5</v>
      </c>
      <c r="H33" s="12">
        <f t="shared" si="0"/>
        <v>0</v>
      </c>
      <c r="I33" s="12">
        <f t="shared" si="1"/>
        <v>0</v>
      </c>
      <c r="J33" s="12">
        <f t="shared" si="2"/>
        <v>176.17500000000001</v>
      </c>
      <c r="K33" s="14">
        <f t="shared" si="3"/>
        <v>17441.325000000001</v>
      </c>
      <c r="L33" s="1"/>
    </row>
    <row r="34" spans="1:13">
      <c r="A34" s="33">
        <v>43895</v>
      </c>
      <c r="B34" s="38">
        <v>51289788</v>
      </c>
      <c r="C34" s="35" t="s">
        <v>27</v>
      </c>
      <c r="D34" s="36" t="s">
        <v>28</v>
      </c>
      <c r="E34" s="35" t="s">
        <v>57</v>
      </c>
      <c r="F34" s="42">
        <v>7533</v>
      </c>
      <c r="G34" s="42"/>
      <c r="H34" s="12">
        <f t="shared" si="0"/>
        <v>807.10714285714278</v>
      </c>
      <c r="I34" s="12">
        <f t="shared" si="1"/>
        <v>67.258928571428569</v>
      </c>
      <c r="J34" s="12">
        <f t="shared" si="2"/>
        <v>0</v>
      </c>
      <c r="K34" s="14">
        <f t="shared" si="3"/>
        <v>7465.7410714285716</v>
      </c>
      <c r="L34" s="1"/>
    </row>
    <row r="35" spans="1:13">
      <c r="A35" s="33">
        <v>43894</v>
      </c>
      <c r="B35" s="38">
        <v>422540</v>
      </c>
      <c r="C35" s="35" t="s">
        <v>51</v>
      </c>
      <c r="D35" s="36" t="s">
        <v>52</v>
      </c>
      <c r="E35" s="35" t="s">
        <v>53</v>
      </c>
      <c r="F35" s="42">
        <v>3197</v>
      </c>
      <c r="G35" s="42"/>
      <c r="H35" s="12">
        <f t="shared" si="0"/>
        <v>342.53571428571422</v>
      </c>
      <c r="I35" s="12">
        <f t="shared" si="1"/>
        <v>28.544642857142854</v>
      </c>
      <c r="J35" s="12">
        <f t="shared" si="2"/>
        <v>0</v>
      </c>
      <c r="K35" s="14">
        <f t="shared" si="3"/>
        <v>3168.4553571428573</v>
      </c>
      <c r="L35" s="1"/>
    </row>
    <row r="36" spans="1:13">
      <c r="A36" s="33">
        <v>43895</v>
      </c>
      <c r="B36" s="38">
        <v>25056</v>
      </c>
      <c r="C36" s="35" t="s">
        <v>44</v>
      </c>
      <c r="D36" s="36" t="s">
        <v>16</v>
      </c>
      <c r="E36" s="35" t="s">
        <v>17</v>
      </c>
      <c r="F36" s="42">
        <v>17830</v>
      </c>
      <c r="G36" s="42"/>
      <c r="H36" s="12">
        <f t="shared" si="0"/>
        <v>1910.3571428571424</v>
      </c>
      <c r="I36" s="12">
        <f t="shared" si="1"/>
        <v>159.19642857142856</v>
      </c>
      <c r="J36" s="12">
        <f t="shared" si="2"/>
        <v>0</v>
      </c>
      <c r="K36" s="14">
        <f t="shared" si="3"/>
        <v>17670.803571428572</v>
      </c>
      <c r="L36" s="1"/>
    </row>
    <row r="37" spans="1:13">
      <c r="A37" s="33">
        <v>43895</v>
      </c>
      <c r="B37" s="38">
        <v>25057</v>
      </c>
      <c r="C37" s="35" t="s">
        <v>44</v>
      </c>
      <c r="D37" s="36" t="s">
        <v>16</v>
      </c>
      <c r="E37" s="35" t="s">
        <v>17</v>
      </c>
      <c r="F37" s="42">
        <v>5014</v>
      </c>
      <c r="G37" s="42"/>
      <c r="H37" s="12">
        <f t="shared" si="0"/>
        <v>537.21428571428567</v>
      </c>
      <c r="I37" s="12">
        <f t="shared" si="1"/>
        <v>44.767857142857139</v>
      </c>
      <c r="J37" s="12">
        <f t="shared" si="2"/>
        <v>0</v>
      </c>
      <c r="K37" s="14">
        <f t="shared" si="3"/>
        <v>4969.2321428571431</v>
      </c>
      <c r="L37" s="1"/>
    </row>
    <row r="38" spans="1:13">
      <c r="A38" s="33">
        <v>43902</v>
      </c>
      <c r="B38" s="38">
        <v>25098</v>
      </c>
      <c r="C38" s="35" t="s">
        <v>44</v>
      </c>
      <c r="D38" s="36" t="s">
        <v>16</v>
      </c>
      <c r="E38" s="35" t="s">
        <v>17</v>
      </c>
      <c r="F38" s="42">
        <v>8910</v>
      </c>
      <c r="G38" s="42"/>
      <c r="H38" s="12">
        <f t="shared" si="0"/>
        <v>954.642857142857</v>
      </c>
      <c r="I38" s="12">
        <f t="shared" si="1"/>
        <v>79.553571428571431</v>
      </c>
      <c r="J38" s="12">
        <f t="shared" si="2"/>
        <v>0</v>
      </c>
      <c r="K38" s="14">
        <f t="shared" si="3"/>
        <v>8830.4464285714294</v>
      </c>
      <c r="L38" s="1"/>
    </row>
    <row r="39" spans="1:13">
      <c r="A39" s="33">
        <v>43902</v>
      </c>
      <c r="B39" s="38">
        <v>25099</v>
      </c>
      <c r="C39" s="35" t="s">
        <v>44</v>
      </c>
      <c r="D39" s="36" t="s">
        <v>16</v>
      </c>
      <c r="E39" s="35" t="s">
        <v>17</v>
      </c>
      <c r="F39" s="42">
        <v>4077.6</v>
      </c>
      <c r="G39" s="42"/>
      <c r="H39" s="12">
        <f t="shared" si="0"/>
        <v>436.88571428571424</v>
      </c>
      <c r="I39" s="12">
        <f t="shared" si="1"/>
        <v>36.407142857142851</v>
      </c>
      <c r="J39" s="12">
        <f t="shared" si="2"/>
        <v>0</v>
      </c>
      <c r="K39" s="14">
        <f t="shared" si="3"/>
        <v>4041.1928571428571</v>
      </c>
      <c r="L39" s="1"/>
    </row>
    <row r="40" spans="1:13">
      <c r="A40" s="33">
        <v>43900</v>
      </c>
      <c r="B40" s="38">
        <v>81640</v>
      </c>
      <c r="C40" s="35" t="s">
        <v>45</v>
      </c>
      <c r="D40" s="36" t="s">
        <v>46</v>
      </c>
      <c r="E40" s="35" t="s">
        <v>47</v>
      </c>
      <c r="F40" s="42">
        <v>2180.42</v>
      </c>
      <c r="G40" s="42"/>
      <c r="H40" s="12">
        <f t="shared" si="0"/>
        <v>233.61642857142854</v>
      </c>
      <c r="I40" s="12">
        <f t="shared" si="1"/>
        <v>19.468035714285715</v>
      </c>
      <c r="J40" s="12">
        <f t="shared" si="2"/>
        <v>0</v>
      </c>
      <c r="K40" s="14">
        <f t="shared" si="3"/>
        <v>2160.9519642857144</v>
      </c>
      <c r="L40" s="1"/>
    </row>
    <row r="41" spans="1:13">
      <c r="A41" s="33">
        <v>43893</v>
      </c>
      <c r="B41" s="40">
        <v>10310</v>
      </c>
      <c r="C41" s="35" t="s">
        <v>41</v>
      </c>
      <c r="D41" s="36" t="s">
        <v>42</v>
      </c>
      <c r="E41" s="35" t="s">
        <v>43</v>
      </c>
      <c r="F41" s="42">
        <v>7914.5</v>
      </c>
      <c r="G41" s="42"/>
      <c r="H41" s="12">
        <f t="shared" si="0"/>
        <v>847.98214285714278</v>
      </c>
      <c r="I41" s="12">
        <f t="shared" si="1"/>
        <v>70.665178571428569</v>
      </c>
      <c r="J41" s="12">
        <f t="shared" si="2"/>
        <v>0</v>
      </c>
      <c r="K41" s="14">
        <f t="shared" si="3"/>
        <v>7843.8348214285716</v>
      </c>
      <c r="L41" s="1"/>
    </row>
    <row r="42" spans="1:13">
      <c r="A42" s="33">
        <v>43902</v>
      </c>
      <c r="B42" s="38">
        <v>4508</v>
      </c>
      <c r="C42" s="35" t="s">
        <v>58</v>
      </c>
      <c r="D42" s="36" t="s">
        <v>59</v>
      </c>
      <c r="E42" s="35" t="s">
        <v>63</v>
      </c>
      <c r="F42" s="42"/>
      <c r="G42" s="42">
        <v>18382.5</v>
      </c>
      <c r="H42" s="12">
        <f t="shared" si="0"/>
        <v>0</v>
      </c>
      <c r="I42" s="12">
        <f t="shared" si="1"/>
        <v>0</v>
      </c>
      <c r="J42" s="12">
        <f t="shared" si="2"/>
        <v>183.82500000000002</v>
      </c>
      <c r="K42" s="14">
        <f t="shared" si="3"/>
        <v>18198.674999999999</v>
      </c>
      <c r="L42" s="1"/>
    </row>
    <row r="43" spans="1:13">
      <c r="A43" s="33"/>
      <c r="B43" s="38"/>
      <c r="C43" s="35"/>
      <c r="D43" s="36"/>
      <c r="E43" s="35"/>
      <c r="F43" s="42"/>
      <c r="G43" s="42"/>
      <c r="H43" s="12">
        <f t="shared" si="0"/>
        <v>0</v>
      </c>
      <c r="I43" s="12">
        <f t="shared" si="1"/>
        <v>0</v>
      </c>
      <c r="J43" s="12">
        <f t="shared" si="2"/>
        <v>0</v>
      </c>
      <c r="K43" s="14">
        <f t="shared" si="3"/>
        <v>0</v>
      </c>
    </row>
    <row r="44" spans="1:13">
      <c r="A44" s="37"/>
      <c r="B44" s="34"/>
      <c r="C44" s="35"/>
      <c r="D44" s="36"/>
      <c r="E44" s="35"/>
      <c r="F44" s="45"/>
      <c r="G44" s="46"/>
      <c r="H44" s="12">
        <f t="shared" si="0"/>
        <v>0</v>
      </c>
      <c r="I44" s="12">
        <f t="shared" si="1"/>
        <v>0</v>
      </c>
      <c r="J44" s="12">
        <f t="shared" si="2"/>
        <v>0</v>
      </c>
      <c r="K44" s="14">
        <f t="shared" si="3"/>
        <v>0</v>
      </c>
      <c r="L44" s="16"/>
    </row>
    <row r="45" spans="1:13" ht="16.5" thickBot="1">
      <c r="A45" s="24" t="s">
        <v>15</v>
      </c>
      <c r="B45" s="26"/>
      <c r="C45" s="26"/>
      <c r="D45" s="26"/>
      <c r="E45" s="26"/>
      <c r="F45" s="29">
        <f>+SUM(F6:F43)</f>
        <v>139945.33000000002</v>
      </c>
      <c r="G45" s="29">
        <f>+SUM(G6:G43)</f>
        <v>92316.6</v>
      </c>
      <c r="H45" s="29">
        <f>+SUM(H6:H43)</f>
        <v>14994.1425</v>
      </c>
      <c r="I45" s="29">
        <f>+SUM(I6:I43)</f>
        <v>1249.5118749999997</v>
      </c>
      <c r="J45" s="29">
        <f>+SUM(J6:J43)</f>
        <v>923.16600000000017</v>
      </c>
      <c r="K45" s="29">
        <f>+SUM(K6:K43)</f>
        <v>230089.25212500003</v>
      </c>
    </row>
    <row r="46" spans="1:13" s="10" customFormat="1" ht="16.5" thickBot="1">
      <c r="A46" s="23"/>
      <c r="B46" s="25"/>
      <c r="C46" s="25"/>
      <c r="D46" s="25"/>
      <c r="E46" s="27"/>
      <c r="F46" s="28"/>
      <c r="G46" s="28"/>
      <c r="H46" s="31"/>
      <c r="I46" s="31"/>
      <c r="J46" s="31"/>
      <c r="K46" s="32"/>
      <c r="M46" s="11"/>
    </row>
    <row r="47" spans="1:13">
      <c r="A47"/>
      <c r="B47"/>
      <c r="C47"/>
      <c r="D47"/>
      <c r="E47"/>
      <c r="F47" s="9"/>
      <c r="G47" s="9"/>
      <c r="H47" s="9"/>
      <c r="I47" s="9"/>
      <c r="J47" s="9"/>
      <c r="K47"/>
    </row>
    <row r="48" spans="1:13">
      <c r="A48"/>
      <c r="B48"/>
      <c r="C48"/>
      <c r="D48"/>
      <c r="E48"/>
      <c r="F48" s="9"/>
      <c r="G48" s="9"/>
      <c r="H48" s="9"/>
      <c r="I48" s="9"/>
      <c r="J48" s="9"/>
      <c r="K48"/>
    </row>
    <row r="49" spans="1:11">
      <c r="A49"/>
      <c r="B49"/>
      <c r="C49"/>
      <c r="D49"/>
      <c r="E49"/>
      <c r="F49" s="9"/>
      <c r="G49" s="9"/>
      <c r="H49" s="9"/>
      <c r="I49" s="9"/>
      <c r="J49" s="9"/>
      <c r="K49"/>
    </row>
    <row r="50" spans="1:11">
      <c r="A50"/>
      <c r="B50"/>
      <c r="C50"/>
      <c r="D50"/>
      <c r="E50"/>
      <c r="F50" s="9"/>
      <c r="G50" s="9"/>
      <c r="H50" s="9"/>
      <c r="I50" s="9"/>
      <c r="J50" s="9"/>
      <c r="K50"/>
    </row>
    <row r="51" spans="1:11">
      <c r="A51"/>
      <c r="B51"/>
      <c r="C51"/>
      <c r="D51"/>
      <c r="E51"/>
      <c r="F51" s="9"/>
      <c r="G51" s="9"/>
      <c r="H51" s="9"/>
      <c r="I51" s="9"/>
      <c r="J51" s="9"/>
      <c r="K51"/>
    </row>
    <row r="52" spans="1:11">
      <c r="A52"/>
      <c r="B52"/>
      <c r="C52"/>
      <c r="D52"/>
      <c r="E52"/>
      <c r="F52" s="9"/>
      <c r="G52" s="9"/>
      <c r="H52" s="9"/>
      <c r="I52" s="9">
        <f>H52*0.01</f>
        <v>0</v>
      </c>
      <c r="J52" s="9"/>
      <c r="K52"/>
    </row>
    <row r="53" spans="1:11">
      <c r="A53"/>
      <c r="B53"/>
      <c r="C53"/>
      <c r="D53"/>
      <c r="E53"/>
      <c r="F53" s="9"/>
      <c r="G53" s="9"/>
      <c r="H53" s="9"/>
      <c r="I53" s="9"/>
      <c r="J53" s="9"/>
      <c r="K53"/>
    </row>
    <row r="54" spans="1:11">
      <c r="A54"/>
      <c r="B54"/>
      <c r="C54"/>
      <c r="D54"/>
      <c r="E54"/>
      <c r="F54" s="9"/>
      <c r="G54" s="9"/>
      <c r="H54" s="9"/>
      <c r="I54" s="9"/>
      <c r="J54" s="9"/>
      <c r="K54"/>
    </row>
    <row r="55" spans="1:11">
      <c r="A55"/>
      <c r="B55"/>
      <c r="C55"/>
      <c r="D55"/>
      <c r="E55"/>
      <c r="F55" s="9"/>
      <c r="G55" s="9"/>
      <c r="H55" s="9"/>
      <c r="I55" s="9"/>
      <c r="J55" s="9"/>
      <c r="K55"/>
    </row>
    <row r="56" spans="1:11">
      <c r="A56"/>
      <c r="B56"/>
      <c r="C56"/>
      <c r="D56"/>
      <c r="E56"/>
      <c r="F56" s="9"/>
      <c r="G56" s="9"/>
      <c r="H56" s="9"/>
      <c r="I56" s="9"/>
      <c r="J56" s="9"/>
      <c r="K56"/>
    </row>
    <row r="57" spans="1:11">
      <c r="A57"/>
      <c r="B57"/>
      <c r="C57"/>
      <c r="D57"/>
      <c r="E57"/>
      <c r="F57" s="9"/>
      <c r="G57" s="9"/>
      <c r="H57" s="9"/>
      <c r="I57" s="9"/>
      <c r="J57" s="9"/>
      <c r="K57"/>
    </row>
    <row r="58" spans="1:11">
      <c r="A58"/>
      <c r="B58"/>
      <c r="C58"/>
      <c r="D58"/>
      <c r="E58"/>
      <c r="F58" s="9"/>
      <c r="G58" s="9"/>
      <c r="H58" s="9"/>
      <c r="I58" s="9"/>
      <c r="J58" s="9"/>
      <c r="K58"/>
    </row>
    <row r="59" spans="1:11">
      <c r="A59"/>
      <c r="B59"/>
      <c r="C59"/>
      <c r="D59"/>
      <c r="E59"/>
      <c r="F59" s="9"/>
      <c r="G59" s="9"/>
      <c r="H59" s="9"/>
      <c r="I59" s="9"/>
      <c r="J59" s="9"/>
      <c r="K59"/>
    </row>
    <row r="60" spans="1:11">
      <c r="A60"/>
      <c r="B60"/>
      <c r="C60"/>
      <c r="D60"/>
      <c r="E60"/>
      <c r="F60" s="9"/>
      <c r="G60" s="9"/>
      <c r="H60" s="9"/>
      <c r="I60" s="9"/>
      <c r="J60" s="9"/>
      <c r="K60"/>
    </row>
    <row r="61" spans="1:11">
      <c r="A61"/>
      <c r="B61"/>
      <c r="C61"/>
      <c r="D61"/>
      <c r="E61"/>
      <c r="F61" s="9"/>
      <c r="G61" s="9"/>
      <c r="H61" s="9"/>
      <c r="I61" s="9"/>
      <c r="J61" s="9"/>
      <c r="K61"/>
    </row>
    <row r="62" spans="1:11">
      <c r="A62"/>
      <c r="B62"/>
      <c r="C62"/>
      <c r="D62"/>
      <c r="E62"/>
      <c r="F62" s="9"/>
      <c r="G62" s="9"/>
      <c r="H62" s="9"/>
      <c r="I62" s="9"/>
      <c r="J62" s="9"/>
      <c r="K62"/>
    </row>
    <row r="63" spans="1:11">
      <c r="A63"/>
      <c r="B63"/>
      <c r="C63"/>
      <c r="D63"/>
      <c r="E63"/>
      <c r="F63" s="9"/>
      <c r="G63" s="9"/>
      <c r="H63" s="9"/>
      <c r="I63" s="9"/>
      <c r="J63" s="9"/>
      <c r="K63"/>
    </row>
    <row r="64" spans="1:11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/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</sheetData>
  <sortState ref="A6:G42">
    <sortCondition ref="C6:C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ySplit="5" topLeftCell="A32" activePane="bottomLeft" state="frozen"/>
      <selection pane="bottomLeft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1"/>
      <c r="B5" s="51"/>
      <c r="C5" s="51"/>
      <c r="D5" s="51"/>
      <c r="E5" s="51"/>
      <c r="F5" s="51" t="s">
        <v>12</v>
      </c>
      <c r="G5" s="51" t="s">
        <v>12</v>
      </c>
      <c r="H5" s="51"/>
      <c r="I5" s="51" t="s">
        <v>9</v>
      </c>
      <c r="J5" s="51" t="s">
        <v>10</v>
      </c>
      <c r="K5" s="51"/>
    </row>
    <row r="6" spans="1:12" s="2" customFormat="1">
      <c r="A6" s="33">
        <v>43895</v>
      </c>
      <c r="B6" s="38">
        <v>25056</v>
      </c>
      <c r="C6" s="35" t="s">
        <v>44</v>
      </c>
      <c r="D6" s="36" t="s">
        <v>16</v>
      </c>
      <c r="E6" s="35" t="s">
        <v>17</v>
      </c>
      <c r="F6" s="41">
        <v>17830</v>
      </c>
      <c r="G6" s="41"/>
      <c r="H6" s="30">
        <f>+F6/1.12*0.12</f>
        <v>1910.3571428571424</v>
      </c>
      <c r="I6" s="30">
        <f>+F6/1.12*0.01</f>
        <v>159.19642857142856</v>
      </c>
      <c r="J6" s="30">
        <f>+G6*0.01</f>
        <v>0</v>
      </c>
      <c r="K6" s="15">
        <f>+F6+G6-I6-J6</f>
        <v>17670.803571428572</v>
      </c>
    </row>
    <row r="7" spans="1:12">
      <c r="A7" s="33">
        <v>43895</v>
      </c>
      <c r="B7" s="38">
        <v>25057</v>
      </c>
      <c r="C7" s="35" t="s">
        <v>44</v>
      </c>
      <c r="D7" s="36" t="s">
        <v>16</v>
      </c>
      <c r="E7" s="35" t="s">
        <v>17</v>
      </c>
      <c r="F7" s="41">
        <v>5014</v>
      </c>
      <c r="G7" s="41"/>
      <c r="H7" s="30">
        <f t="shared" ref="H7:H33" si="0">+F7/1.12*0.12</f>
        <v>537.21428571428567</v>
      </c>
      <c r="I7" s="30">
        <f t="shared" ref="I7:I33" si="1">+F7/1.12*0.01</f>
        <v>44.767857142857139</v>
      </c>
      <c r="J7" s="30">
        <f t="shared" ref="J7:J33" si="2">+G7*0.01</f>
        <v>0</v>
      </c>
      <c r="K7" s="15">
        <f t="shared" ref="K7:K33" si="3">+F7+G7-I7-J7</f>
        <v>4969.2321428571431</v>
      </c>
    </row>
    <row r="8" spans="1:12" s="20" customFormat="1">
      <c r="A8" s="33">
        <v>43894</v>
      </c>
      <c r="B8" s="36">
        <v>422540</v>
      </c>
      <c r="C8" s="35" t="s">
        <v>51</v>
      </c>
      <c r="D8" s="36" t="s">
        <v>52</v>
      </c>
      <c r="E8" s="35" t="s">
        <v>53</v>
      </c>
      <c r="F8" s="42">
        <v>3197</v>
      </c>
      <c r="G8" s="42"/>
      <c r="H8" s="18">
        <f t="shared" si="0"/>
        <v>342.53571428571422</v>
      </c>
      <c r="I8" s="18">
        <f t="shared" si="1"/>
        <v>28.544642857142854</v>
      </c>
      <c r="J8" s="18">
        <f t="shared" si="2"/>
        <v>0</v>
      </c>
      <c r="K8" s="14">
        <f t="shared" si="3"/>
        <v>3168.4553571428573</v>
      </c>
      <c r="L8" s="19"/>
    </row>
    <row r="9" spans="1:12" s="20" customFormat="1">
      <c r="A9" s="33">
        <v>43895</v>
      </c>
      <c r="B9" s="36">
        <v>8938</v>
      </c>
      <c r="C9" s="35" t="s">
        <v>54</v>
      </c>
      <c r="D9" s="36" t="s">
        <v>55</v>
      </c>
      <c r="E9" s="35" t="s">
        <v>56</v>
      </c>
      <c r="F9" s="42">
        <v>3965</v>
      </c>
      <c r="G9" s="42"/>
      <c r="H9" s="12">
        <f t="shared" si="0"/>
        <v>424.8214285714285</v>
      </c>
      <c r="I9" s="12">
        <f t="shared" si="1"/>
        <v>35.401785714285715</v>
      </c>
      <c r="J9" s="12">
        <f t="shared" si="2"/>
        <v>0</v>
      </c>
      <c r="K9" s="14">
        <f t="shared" si="3"/>
        <v>3929.5982142857142</v>
      </c>
    </row>
    <row r="10" spans="1:12">
      <c r="A10" s="33">
        <v>43895</v>
      </c>
      <c r="B10" s="36">
        <v>51289788</v>
      </c>
      <c r="C10" s="35" t="s">
        <v>27</v>
      </c>
      <c r="D10" s="36" t="s">
        <v>28</v>
      </c>
      <c r="E10" s="35" t="s">
        <v>57</v>
      </c>
      <c r="F10" s="42">
        <v>7533</v>
      </c>
      <c r="G10" s="42"/>
      <c r="H10" s="8">
        <f t="shared" si="0"/>
        <v>807.10714285714278</v>
      </c>
      <c r="I10" s="8">
        <f t="shared" si="1"/>
        <v>67.258928571428569</v>
      </c>
      <c r="J10" s="8">
        <f t="shared" si="2"/>
        <v>0</v>
      </c>
      <c r="K10" s="14">
        <f t="shared" si="3"/>
        <v>7465.7410714285716</v>
      </c>
    </row>
    <row r="11" spans="1:12">
      <c r="A11" s="33">
        <v>43893</v>
      </c>
      <c r="B11" s="39">
        <v>10310</v>
      </c>
      <c r="C11" s="35" t="s">
        <v>41</v>
      </c>
      <c r="D11" s="36" t="s">
        <v>42</v>
      </c>
      <c r="E11" s="35" t="s">
        <v>43</v>
      </c>
      <c r="F11" s="42">
        <v>7914.5</v>
      </c>
      <c r="G11" s="42"/>
      <c r="H11" s="12">
        <f t="shared" si="0"/>
        <v>847.98214285714278</v>
      </c>
      <c r="I11" s="12">
        <f t="shared" si="1"/>
        <v>70.665178571428569</v>
      </c>
      <c r="J11" s="12">
        <f t="shared" si="2"/>
        <v>0</v>
      </c>
      <c r="K11" s="14">
        <f t="shared" si="3"/>
        <v>7843.8348214285716</v>
      </c>
    </row>
    <row r="12" spans="1:12">
      <c r="A12" s="33">
        <v>43894</v>
      </c>
      <c r="B12" s="39">
        <v>28897</v>
      </c>
      <c r="C12" s="35" t="s">
        <v>29</v>
      </c>
      <c r="D12" s="36" t="s">
        <v>30</v>
      </c>
      <c r="E12" s="35" t="s">
        <v>31</v>
      </c>
      <c r="F12" s="42"/>
      <c r="G12" s="42">
        <v>2766</v>
      </c>
      <c r="H12" s="12">
        <f t="shared" si="0"/>
        <v>0</v>
      </c>
      <c r="I12" s="12">
        <f t="shared" si="1"/>
        <v>0</v>
      </c>
      <c r="J12" s="12">
        <f t="shared" si="2"/>
        <v>27.66</v>
      </c>
      <c r="K12" s="14">
        <f t="shared" si="3"/>
        <v>2738.34</v>
      </c>
    </row>
    <row r="13" spans="1:12">
      <c r="A13" s="33">
        <v>43892</v>
      </c>
      <c r="B13" s="36">
        <v>28833</v>
      </c>
      <c r="C13" s="35" t="s">
        <v>29</v>
      </c>
      <c r="D13" s="36" t="s">
        <v>30</v>
      </c>
      <c r="E13" s="35" t="s">
        <v>31</v>
      </c>
      <c r="F13" s="42"/>
      <c r="G13" s="42">
        <v>211.9</v>
      </c>
      <c r="H13" s="12">
        <f t="shared" si="0"/>
        <v>0</v>
      </c>
      <c r="I13" s="12">
        <f t="shared" si="1"/>
        <v>0</v>
      </c>
      <c r="J13" s="12">
        <f t="shared" si="2"/>
        <v>2.1190000000000002</v>
      </c>
      <c r="K13" s="14">
        <f t="shared" si="3"/>
        <v>209.78100000000001</v>
      </c>
    </row>
    <row r="14" spans="1:12">
      <c r="A14" s="33">
        <v>43892</v>
      </c>
      <c r="B14" s="36">
        <v>28832</v>
      </c>
      <c r="C14" s="35" t="s">
        <v>29</v>
      </c>
      <c r="D14" s="36" t="s">
        <v>30</v>
      </c>
      <c r="E14" s="35" t="s">
        <v>31</v>
      </c>
      <c r="F14" s="42"/>
      <c r="G14" s="42">
        <v>4890.3</v>
      </c>
      <c r="H14" s="12">
        <f>+F14/1.12*0.12</f>
        <v>0</v>
      </c>
      <c r="I14" s="12">
        <f>+F14/1.12*0.01</f>
        <v>0</v>
      </c>
      <c r="J14" s="12">
        <f>+G14*0.01</f>
        <v>48.903000000000006</v>
      </c>
      <c r="K14" s="14">
        <f>+F14+G14-I14-J14</f>
        <v>4841.3969999999999</v>
      </c>
      <c r="L14" s="1"/>
    </row>
    <row r="15" spans="1:12" s="20" customFormat="1">
      <c r="A15" s="33">
        <v>43892</v>
      </c>
      <c r="B15" s="36">
        <v>77851</v>
      </c>
      <c r="C15" s="35" t="s">
        <v>18</v>
      </c>
      <c r="D15" s="36" t="s">
        <v>19</v>
      </c>
      <c r="E15" s="35" t="s">
        <v>20</v>
      </c>
      <c r="F15" s="42"/>
      <c r="G15" s="42">
        <v>2402</v>
      </c>
      <c r="H15" s="12">
        <f t="shared" si="0"/>
        <v>0</v>
      </c>
      <c r="I15" s="12">
        <f t="shared" si="1"/>
        <v>0</v>
      </c>
      <c r="J15" s="12">
        <f t="shared" si="2"/>
        <v>24.02</v>
      </c>
      <c r="K15" s="14">
        <f t="shared" si="3"/>
        <v>2377.98</v>
      </c>
      <c r="L15" s="19"/>
    </row>
    <row r="16" spans="1:12" s="13" customFormat="1">
      <c r="A16" s="33">
        <v>43892</v>
      </c>
      <c r="B16" s="36">
        <v>77852</v>
      </c>
      <c r="C16" s="35" t="s">
        <v>18</v>
      </c>
      <c r="D16" s="36" t="s">
        <v>19</v>
      </c>
      <c r="E16" s="35" t="s">
        <v>20</v>
      </c>
      <c r="F16" s="42"/>
      <c r="G16" s="42">
        <v>5300</v>
      </c>
      <c r="H16" s="8">
        <f t="shared" si="0"/>
        <v>0</v>
      </c>
      <c r="I16" s="8">
        <f t="shared" si="1"/>
        <v>0</v>
      </c>
      <c r="J16" s="8">
        <f t="shared" si="2"/>
        <v>53</v>
      </c>
      <c r="K16" s="14">
        <f t="shared" si="3"/>
        <v>5247</v>
      </c>
      <c r="L16" s="16"/>
    </row>
    <row r="17" spans="1:14" s="13" customFormat="1">
      <c r="A17" s="33">
        <v>43892</v>
      </c>
      <c r="B17" s="36">
        <v>188286</v>
      </c>
      <c r="C17" s="35" t="s">
        <v>21</v>
      </c>
      <c r="D17" s="36" t="s">
        <v>22</v>
      </c>
      <c r="E17" s="35" t="s">
        <v>23</v>
      </c>
      <c r="F17" s="42"/>
      <c r="G17" s="42">
        <v>3720</v>
      </c>
      <c r="H17" s="12">
        <f t="shared" si="0"/>
        <v>0</v>
      </c>
      <c r="I17" s="12">
        <f t="shared" si="1"/>
        <v>0</v>
      </c>
      <c r="J17" s="12">
        <f t="shared" si="2"/>
        <v>37.200000000000003</v>
      </c>
      <c r="K17" s="14">
        <f t="shared" si="3"/>
        <v>3682.8</v>
      </c>
      <c r="L17" s="16"/>
    </row>
    <row r="18" spans="1:14" s="13" customFormat="1">
      <c r="A18" s="33">
        <v>43892</v>
      </c>
      <c r="B18" s="36">
        <v>28869</v>
      </c>
      <c r="C18" s="35" t="s">
        <v>29</v>
      </c>
      <c r="D18" s="36" t="s">
        <v>30</v>
      </c>
      <c r="E18" s="35" t="s">
        <v>31</v>
      </c>
      <c r="F18" s="42"/>
      <c r="G18" s="42">
        <v>1955</v>
      </c>
      <c r="H18" s="12">
        <f t="shared" si="0"/>
        <v>0</v>
      </c>
      <c r="I18" s="12">
        <f t="shared" si="1"/>
        <v>0</v>
      </c>
      <c r="J18" s="12">
        <f t="shared" si="2"/>
        <v>19.55</v>
      </c>
      <c r="K18" s="14">
        <f t="shared" si="3"/>
        <v>1935.45</v>
      </c>
      <c r="L18" s="16"/>
    </row>
    <row r="19" spans="1:14" s="13" customFormat="1">
      <c r="A19" s="33">
        <v>43896</v>
      </c>
      <c r="B19" s="36">
        <v>3568</v>
      </c>
      <c r="C19" s="35" t="s">
        <v>64</v>
      </c>
      <c r="D19" s="36" t="s">
        <v>65</v>
      </c>
      <c r="E19" s="35" t="s">
        <v>66</v>
      </c>
      <c r="F19" s="42">
        <v>18620</v>
      </c>
      <c r="G19" s="42"/>
      <c r="H19" s="12">
        <f t="shared" si="0"/>
        <v>1995</v>
      </c>
      <c r="I19" s="12">
        <f t="shared" si="1"/>
        <v>166.25</v>
      </c>
      <c r="J19" s="12">
        <f t="shared" si="2"/>
        <v>0</v>
      </c>
      <c r="K19" s="14">
        <f t="shared" si="3"/>
        <v>18453.75</v>
      </c>
      <c r="L19" s="16"/>
    </row>
    <row r="20" spans="1:14">
      <c r="A20" s="33">
        <v>43896</v>
      </c>
      <c r="B20" s="36">
        <v>44303</v>
      </c>
      <c r="C20" s="35" t="s">
        <v>38</v>
      </c>
      <c r="D20" s="36" t="s">
        <v>39</v>
      </c>
      <c r="E20" s="35" t="s">
        <v>40</v>
      </c>
      <c r="F20" s="42">
        <v>14026.5</v>
      </c>
      <c r="G20" s="42"/>
      <c r="H20" s="12">
        <f t="shared" si="0"/>
        <v>1502.8392857142856</v>
      </c>
      <c r="I20" s="12">
        <f t="shared" si="1"/>
        <v>125.23660714285714</v>
      </c>
      <c r="J20" s="12">
        <f t="shared" si="2"/>
        <v>0</v>
      </c>
      <c r="K20" s="14">
        <f t="shared" si="3"/>
        <v>13901.263392857143</v>
      </c>
      <c r="L20" s="1"/>
    </row>
    <row r="21" spans="1:14">
      <c r="A21" s="33">
        <v>43896</v>
      </c>
      <c r="B21" s="34">
        <v>44304</v>
      </c>
      <c r="C21" s="35" t="s">
        <v>38</v>
      </c>
      <c r="D21" s="36" t="s">
        <v>39</v>
      </c>
      <c r="E21" s="35" t="s">
        <v>40</v>
      </c>
      <c r="F21" s="42">
        <v>16955</v>
      </c>
      <c r="G21" s="42"/>
      <c r="H21" s="12">
        <f>+F21/1.12*0.12</f>
        <v>1816.6071428571424</v>
      </c>
      <c r="I21" s="12">
        <f t="shared" si="1"/>
        <v>151.38392857142856</v>
      </c>
      <c r="J21" s="12">
        <f t="shared" si="2"/>
        <v>0</v>
      </c>
      <c r="K21" s="14">
        <f t="shared" si="3"/>
        <v>16803.616071428572</v>
      </c>
      <c r="L21" s="1"/>
    </row>
    <row r="22" spans="1:14" s="13" customFormat="1">
      <c r="A22" s="33">
        <v>43899</v>
      </c>
      <c r="B22" s="38">
        <v>77854</v>
      </c>
      <c r="C22" s="35" t="s">
        <v>18</v>
      </c>
      <c r="D22" s="36" t="s">
        <v>19</v>
      </c>
      <c r="E22" s="35" t="s">
        <v>20</v>
      </c>
      <c r="F22" s="42"/>
      <c r="G22" s="42">
        <v>2460</v>
      </c>
      <c r="H22" s="12">
        <f t="shared" si="0"/>
        <v>0</v>
      </c>
      <c r="I22" s="12">
        <f t="shared" si="1"/>
        <v>0</v>
      </c>
      <c r="J22" s="12">
        <f>+G22*0.01</f>
        <v>24.6</v>
      </c>
      <c r="K22" s="14">
        <f>+F22+G22-I22-J22</f>
        <v>2435.4</v>
      </c>
      <c r="L22" s="16"/>
    </row>
    <row r="23" spans="1:14" s="13" customFormat="1">
      <c r="A23" s="33">
        <v>43899</v>
      </c>
      <c r="B23" s="38">
        <v>77853</v>
      </c>
      <c r="C23" s="35" t="s">
        <v>18</v>
      </c>
      <c r="D23" s="36" t="s">
        <v>19</v>
      </c>
      <c r="E23" s="35" t="s">
        <v>20</v>
      </c>
      <c r="F23" s="42"/>
      <c r="G23" s="42">
        <v>10345</v>
      </c>
      <c r="H23" s="12">
        <f>+F23/1.12*0.12</f>
        <v>0</v>
      </c>
      <c r="I23" s="12">
        <f>+F23/1.12*0.01</f>
        <v>0</v>
      </c>
      <c r="J23" s="12">
        <f t="shared" si="2"/>
        <v>103.45</v>
      </c>
      <c r="K23" s="14">
        <f>+F23+G23-I23-J23</f>
        <v>10241.549999999999</v>
      </c>
      <c r="L23" s="16"/>
    </row>
    <row r="24" spans="1:14" s="49" customFormat="1">
      <c r="A24" s="33">
        <v>43899</v>
      </c>
      <c r="B24" s="38">
        <v>18869</v>
      </c>
      <c r="C24" s="35" t="s">
        <v>21</v>
      </c>
      <c r="D24" s="36" t="s">
        <v>22</v>
      </c>
      <c r="E24" s="35" t="s">
        <v>23</v>
      </c>
      <c r="F24" s="42"/>
      <c r="G24" s="43">
        <v>2400</v>
      </c>
      <c r="H24" s="47">
        <f t="shared" si="0"/>
        <v>0</v>
      </c>
      <c r="I24" s="47">
        <f t="shared" si="1"/>
        <v>0</v>
      </c>
      <c r="J24" s="47">
        <f t="shared" si="2"/>
        <v>24</v>
      </c>
      <c r="K24" s="50">
        <f t="shared" si="3"/>
        <v>2376</v>
      </c>
      <c r="L24" s="48"/>
    </row>
    <row r="25" spans="1:14">
      <c r="A25" s="33">
        <v>43899</v>
      </c>
      <c r="B25" s="38">
        <v>30321</v>
      </c>
      <c r="C25" s="35" t="s">
        <v>29</v>
      </c>
      <c r="D25" s="36" t="s">
        <v>30</v>
      </c>
      <c r="E25" s="35" t="s">
        <v>31</v>
      </c>
      <c r="F25" s="42"/>
      <c r="G25" s="42">
        <v>511.9</v>
      </c>
      <c r="H25" s="18">
        <f t="shared" si="0"/>
        <v>0</v>
      </c>
      <c r="I25" s="18">
        <f t="shared" si="1"/>
        <v>0</v>
      </c>
      <c r="J25" s="18">
        <f t="shared" si="2"/>
        <v>5.1189999999999998</v>
      </c>
      <c r="K25" s="14">
        <f t="shared" si="3"/>
        <v>506.78099999999995</v>
      </c>
      <c r="L25" s="16"/>
      <c r="M25" s="13"/>
      <c r="N25" s="13"/>
    </row>
    <row r="26" spans="1:14">
      <c r="A26" s="33">
        <v>43899</v>
      </c>
      <c r="B26" s="38">
        <v>30320</v>
      </c>
      <c r="C26" s="35" t="s">
        <v>29</v>
      </c>
      <c r="D26" s="36" t="s">
        <v>30</v>
      </c>
      <c r="E26" s="35" t="s">
        <v>31</v>
      </c>
      <c r="F26" s="42"/>
      <c r="G26" s="42">
        <v>5624.5</v>
      </c>
      <c r="H26" s="12">
        <f t="shared" si="0"/>
        <v>0</v>
      </c>
      <c r="I26" s="12">
        <f t="shared" si="1"/>
        <v>0</v>
      </c>
      <c r="J26" s="12">
        <f t="shared" si="2"/>
        <v>56.245000000000005</v>
      </c>
      <c r="K26" s="14">
        <f t="shared" si="3"/>
        <v>5568.2550000000001</v>
      </c>
      <c r="L26" s="16"/>
      <c r="M26" s="13"/>
      <c r="N26" s="13"/>
    </row>
    <row r="27" spans="1:14">
      <c r="A27" s="33">
        <v>43900</v>
      </c>
      <c r="B27" s="38">
        <v>277091</v>
      </c>
      <c r="C27" s="35" t="s">
        <v>24</v>
      </c>
      <c r="D27" s="36" t="s">
        <v>25</v>
      </c>
      <c r="E27" s="35" t="s">
        <v>26</v>
      </c>
      <c r="F27" s="42">
        <v>3456.08</v>
      </c>
      <c r="G27" s="42"/>
      <c r="H27" s="8">
        <f t="shared" si="0"/>
        <v>370.29428571428565</v>
      </c>
      <c r="I27" s="8">
        <f t="shared" si="1"/>
        <v>30.857857142857139</v>
      </c>
      <c r="J27" s="8">
        <f t="shared" si="2"/>
        <v>0</v>
      </c>
      <c r="K27" s="14">
        <f t="shared" si="3"/>
        <v>3425.2221428571429</v>
      </c>
    </row>
    <row r="28" spans="1:14">
      <c r="A28" s="33">
        <v>43900</v>
      </c>
      <c r="B28" s="38">
        <v>81640</v>
      </c>
      <c r="C28" s="35" t="s">
        <v>45</v>
      </c>
      <c r="D28" s="36" t="s">
        <v>46</v>
      </c>
      <c r="E28" s="35" t="s">
        <v>47</v>
      </c>
      <c r="F28" s="42">
        <v>2180.42</v>
      </c>
      <c r="G28" s="42"/>
      <c r="H28" s="12">
        <f t="shared" si="0"/>
        <v>233.61642857142854</v>
      </c>
      <c r="I28" s="12">
        <f t="shared" si="1"/>
        <v>19.468035714285715</v>
      </c>
      <c r="J28" s="12">
        <f t="shared" si="2"/>
        <v>0</v>
      </c>
      <c r="K28" s="14">
        <f t="shared" si="3"/>
        <v>2160.9519642857144</v>
      </c>
    </row>
    <row r="29" spans="1:14">
      <c r="A29" s="33">
        <v>43900</v>
      </c>
      <c r="B29" s="38">
        <v>35830</v>
      </c>
      <c r="C29" s="35" t="s">
        <v>60</v>
      </c>
      <c r="D29" s="36" t="s">
        <v>61</v>
      </c>
      <c r="E29" s="35" t="s">
        <v>62</v>
      </c>
      <c r="F29" s="42">
        <v>1055</v>
      </c>
      <c r="G29" s="42"/>
      <c r="H29" s="12">
        <f t="shared" si="0"/>
        <v>113.03571428571428</v>
      </c>
      <c r="I29" s="12">
        <f t="shared" si="1"/>
        <v>9.4196428571428577</v>
      </c>
      <c r="J29" s="12">
        <f t="shared" si="2"/>
        <v>0</v>
      </c>
      <c r="K29" s="14">
        <f t="shared" si="3"/>
        <v>1045.5803571428571</v>
      </c>
    </row>
    <row r="30" spans="1:14">
      <c r="A30" s="33">
        <v>43901</v>
      </c>
      <c r="B30" s="38">
        <v>30368</v>
      </c>
      <c r="C30" s="35" t="s">
        <v>29</v>
      </c>
      <c r="D30" s="36" t="s">
        <v>30</v>
      </c>
      <c r="E30" s="35" t="s">
        <v>31</v>
      </c>
      <c r="F30" s="43"/>
      <c r="G30" s="43">
        <v>1050.2</v>
      </c>
      <c r="H30" s="8">
        <f t="shared" si="0"/>
        <v>0</v>
      </c>
      <c r="I30" s="8">
        <f t="shared" si="1"/>
        <v>0</v>
      </c>
      <c r="J30" s="8">
        <f t="shared" si="2"/>
        <v>10.502000000000001</v>
      </c>
      <c r="K30" s="14">
        <f t="shared" si="3"/>
        <v>1039.6980000000001</v>
      </c>
    </row>
    <row r="31" spans="1:14">
      <c r="A31" s="33">
        <v>43901</v>
      </c>
      <c r="B31" s="38">
        <v>122773</v>
      </c>
      <c r="C31" s="35" t="s">
        <v>67</v>
      </c>
      <c r="D31" s="36" t="s">
        <v>68</v>
      </c>
      <c r="E31" s="35" t="s">
        <v>69</v>
      </c>
      <c r="F31" s="42">
        <v>6054.23</v>
      </c>
      <c r="G31" s="42"/>
      <c r="H31" s="12">
        <f t="shared" si="0"/>
        <v>648.6674999999999</v>
      </c>
      <c r="I31" s="12">
        <f t="shared" si="1"/>
        <v>54.055624999999992</v>
      </c>
      <c r="J31" s="12">
        <f t="shared" si="2"/>
        <v>0</v>
      </c>
      <c r="K31" s="14">
        <f t="shared" si="3"/>
        <v>6000.1743749999996</v>
      </c>
    </row>
    <row r="32" spans="1:14">
      <c r="A32" s="33">
        <v>43902</v>
      </c>
      <c r="B32" s="38">
        <v>4508</v>
      </c>
      <c r="C32" s="35" t="s">
        <v>58</v>
      </c>
      <c r="D32" s="36" t="s">
        <v>59</v>
      </c>
      <c r="E32" s="35" t="s">
        <v>63</v>
      </c>
      <c r="F32" s="44"/>
      <c r="G32" s="42">
        <v>18382.5</v>
      </c>
      <c r="H32" s="12">
        <f t="shared" si="0"/>
        <v>0</v>
      </c>
      <c r="I32" s="12">
        <f t="shared" si="1"/>
        <v>0</v>
      </c>
      <c r="J32" s="12">
        <f t="shared" si="2"/>
        <v>183.82500000000002</v>
      </c>
      <c r="K32" s="14">
        <f t="shared" si="3"/>
        <v>18198.674999999999</v>
      </c>
    </row>
    <row r="33" spans="1:13">
      <c r="A33" s="33">
        <v>43902</v>
      </c>
      <c r="B33" s="38">
        <v>25098</v>
      </c>
      <c r="C33" s="35" t="s">
        <v>44</v>
      </c>
      <c r="D33" s="36" t="s">
        <v>16</v>
      </c>
      <c r="E33" s="35" t="s">
        <v>17</v>
      </c>
      <c r="F33" s="42">
        <v>8910</v>
      </c>
      <c r="G33" s="42"/>
      <c r="H33" s="12">
        <f t="shared" si="0"/>
        <v>954.642857142857</v>
      </c>
      <c r="I33" s="12">
        <f t="shared" si="1"/>
        <v>79.553571428571431</v>
      </c>
      <c r="J33" s="12">
        <f t="shared" si="2"/>
        <v>0</v>
      </c>
      <c r="K33" s="14">
        <f t="shared" si="3"/>
        <v>8830.4464285714294</v>
      </c>
      <c r="L33" s="1"/>
    </row>
    <row r="34" spans="1:13">
      <c r="A34" s="33">
        <v>43902</v>
      </c>
      <c r="B34" s="38">
        <v>25099</v>
      </c>
      <c r="C34" s="35" t="s">
        <v>44</v>
      </c>
      <c r="D34" s="36" t="s">
        <v>16</v>
      </c>
      <c r="E34" s="35" t="s">
        <v>17</v>
      </c>
      <c r="F34" s="42">
        <v>4077.6</v>
      </c>
      <c r="G34" s="42"/>
      <c r="H34" s="12">
        <f t="shared" ref="H34:H43" si="4">+F34/1.12*0.12</f>
        <v>436.88571428571424</v>
      </c>
      <c r="I34" s="12">
        <f t="shared" ref="I34:I43" si="5">+F34/1.12*0.01</f>
        <v>36.407142857142851</v>
      </c>
      <c r="J34" s="12">
        <f t="shared" ref="J34:J43" si="6">+G34*0.01</f>
        <v>0</v>
      </c>
      <c r="K34" s="14">
        <f t="shared" ref="K34:K43" si="7">+F34+G34-I34-J34</f>
        <v>4041.1928571428571</v>
      </c>
      <c r="L34" s="1"/>
    </row>
    <row r="35" spans="1:13">
      <c r="A35" s="33">
        <v>43903</v>
      </c>
      <c r="B35" s="38">
        <v>6934</v>
      </c>
      <c r="C35" s="35" t="s">
        <v>48</v>
      </c>
      <c r="D35" s="36" t="s">
        <v>50</v>
      </c>
      <c r="E35" s="35" t="s">
        <v>49</v>
      </c>
      <c r="F35" s="42">
        <v>3900</v>
      </c>
      <c r="G35" s="42"/>
      <c r="H35" s="12">
        <f t="shared" si="4"/>
        <v>417.85714285714283</v>
      </c>
      <c r="I35" s="12">
        <f t="shared" si="5"/>
        <v>34.821428571428569</v>
      </c>
      <c r="J35" s="12">
        <f t="shared" si="6"/>
        <v>0</v>
      </c>
      <c r="K35" s="14">
        <f t="shared" si="7"/>
        <v>3865.1785714285716</v>
      </c>
      <c r="L35" s="1"/>
    </row>
    <row r="36" spans="1:13">
      <c r="A36" s="33">
        <v>43904</v>
      </c>
      <c r="B36" s="38">
        <v>14401025</v>
      </c>
      <c r="C36" s="35" t="s">
        <v>32</v>
      </c>
      <c r="D36" s="36" t="s">
        <v>33</v>
      </c>
      <c r="E36" s="35" t="s">
        <v>34</v>
      </c>
      <c r="F36" s="42">
        <v>5539</v>
      </c>
      <c r="G36" s="42"/>
      <c r="H36" s="12">
        <f t="shared" si="4"/>
        <v>593.46428571428567</v>
      </c>
      <c r="I36" s="12">
        <f t="shared" si="5"/>
        <v>49.455357142857139</v>
      </c>
      <c r="J36" s="12">
        <f t="shared" si="6"/>
        <v>0</v>
      </c>
      <c r="K36" s="14">
        <f t="shared" si="7"/>
        <v>5489.5446428571431</v>
      </c>
      <c r="L36" s="1"/>
    </row>
    <row r="37" spans="1:13">
      <c r="A37" s="33">
        <v>43904</v>
      </c>
      <c r="B37" s="38">
        <v>626</v>
      </c>
      <c r="C37" s="35" t="s">
        <v>35</v>
      </c>
      <c r="D37" s="36" t="s">
        <v>36</v>
      </c>
      <c r="E37" s="35" t="s">
        <v>37</v>
      </c>
      <c r="F37" s="42"/>
      <c r="G37" s="42">
        <v>17617.5</v>
      </c>
      <c r="H37" s="12">
        <f t="shared" si="4"/>
        <v>0</v>
      </c>
      <c r="I37" s="12">
        <f t="shared" si="5"/>
        <v>0</v>
      </c>
      <c r="J37" s="12">
        <f t="shared" si="6"/>
        <v>176.17500000000001</v>
      </c>
      <c r="K37" s="14">
        <f t="shared" si="7"/>
        <v>17441.325000000001</v>
      </c>
      <c r="L37" s="1"/>
    </row>
    <row r="38" spans="1:13">
      <c r="A38" s="33">
        <v>43904</v>
      </c>
      <c r="B38" s="38">
        <v>9041</v>
      </c>
      <c r="C38" s="35" t="s">
        <v>54</v>
      </c>
      <c r="D38" s="36" t="s">
        <v>55</v>
      </c>
      <c r="E38" s="35" t="s">
        <v>56</v>
      </c>
      <c r="F38" s="42">
        <v>9718</v>
      </c>
      <c r="G38" s="42"/>
      <c r="H38" s="12">
        <f t="shared" si="4"/>
        <v>1041.2142857142856</v>
      </c>
      <c r="I38" s="12">
        <f t="shared" si="5"/>
        <v>86.767857142857139</v>
      </c>
      <c r="J38" s="12">
        <f t="shared" si="6"/>
        <v>0</v>
      </c>
      <c r="K38" s="14">
        <f t="shared" si="7"/>
        <v>9631.2321428571431</v>
      </c>
      <c r="L38" s="1"/>
    </row>
    <row r="39" spans="1:13">
      <c r="A39" s="33">
        <v>43906</v>
      </c>
      <c r="B39" s="38">
        <v>30458</v>
      </c>
      <c r="C39" s="35" t="s">
        <v>29</v>
      </c>
      <c r="D39" s="36" t="s">
        <v>30</v>
      </c>
      <c r="E39" s="35" t="s">
        <v>31</v>
      </c>
      <c r="F39" s="42"/>
      <c r="G39" s="42">
        <v>4756.3999999999996</v>
      </c>
      <c r="H39" s="12">
        <f t="shared" si="4"/>
        <v>0</v>
      </c>
      <c r="I39" s="12">
        <f t="shared" si="5"/>
        <v>0</v>
      </c>
      <c r="J39" s="12">
        <f t="shared" si="6"/>
        <v>47.564</v>
      </c>
      <c r="K39" s="14">
        <f t="shared" si="7"/>
        <v>4708.8359999999993</v>
      </c>
      <c r="L39" s="1"/>
    </row>
    <row r="40" spans="1:13">
      <c r="A40" s="33">
        <v>43906</v>
      </c>
      <c r="B40" s="38">
        <v>30459</v>
      </c>
      <c r="C40" s="35" t="s">
        <v>29</v>
      </c>
      <c r="D40" s="36" t="s">
        <v>30</v>
      </c>
      <c r="E40" s="35" t="s">
        <v>31</v>
      </c>
      <c r="F40" s="42"/>
      <c r="G40" s="42">
        <v>1268.4000000000001</v>
      </c>
      <c r="H40" s="12">
        <f t="shared" si="4"/>
        <v>0</v>
      </c>
      <c r="I40" s="12">
        <f t="shared" si="5"/>
        <v>0</v>
      </c>
      <c r="J40" s="12">
        <f t="shared" si="6"/>
        <v>12.684000000000001</v>
      </c>
      <c r="K40" s="14">
        <f t="shared" si="7"/>
        <v>1255.7160000000001</v>
      </c>
      <c r="L40" s="1"/>
    </row>
    <row r="41" spans="1:13">
      <c r="A41" s="33">
        <v>43906</v>
      </c>
      <c r="B41" s="38">
        <v>77856</v>
      </c>
      <c r="C41" s="35" t="s">
        <v>18</v>
      </c>
      <c r="D41" s="36" t="s">
        <v>19</v>
      </c>
      <c r="E41" s="35" t="s">
        <v>20</v>
      </c>
      <c r="F41" s="42"/>
      <c r="G41" s="42">
        <v>5775</v>
      </c>
      <c r="H41" s="12">
        <f t="shared" si="4"/>
        <v>0</v>
      </c>
      <c r="I41" s="12">
        <f t="shared" si="5"/>
        <v>0</v>
      </c>
      <c r="J41" s="12">
        <f t="shared" si="6"/>
        <v>57.75</v>
      </c>
      <c r="K41" s="14">
        <f t="shared" si="7"/>
        <v>5717.25</v>
      </c>
      <c r="L41" s="1"/>
    </row>
    <row r="42" spans="1:13">
      <c r="A42" s="33">
        <v>43906</v>
      </c>
      <c r="B42" s="38">
        <v>77856</v>
      </c>
      <c r="C42" s="35" t="s">
        <v>18</v>
      </c>
      <c r="D42" s="36" t="s">
        <v>19</v>
      </c>
      <c r="E42" s="35" t="s">
        <v>20</v>
      </c>
      <c r="F42" s="42"/>
      <c r="G42" s="42">
        <v>880</v>
      </c>
      <c r="H42" s="12">
        <f t="shared" si="4"/>
        <v>0</v>
      </c>
      <c r="I42" s="12">
        <f t="shared" si="5"/>
        <v>0</v>
      </c>
      <c r="J42" s="12">
        <f t="shared" si="6"/>
        <v>8.8000000000000007</v>
      </c>
      <c r="K42" s="14">
        <f t="shared" si="7"/>
        <v>871.2</v>
      </c>
      <c r="L42" s="1"/>
    </row>
    <row r="43" spans="1:13">
      <c r="A43" s="33"/>
      <c r="B43" s="38"/>
      <c r="C43" s="35"/>
      <c r="D43" s="36"/>
      <c r="E43" s="35"/>
      <c r="F43" s="42"/>
      <c r="G43" s="42"/>
      <c r="H43" s="12">
        <f t="shared" si="4"/>
        <v>0</v>
      </c>
      <c r="I43" s="12">
        <f t="shared" si="5"/>
        <v>0</v>
      </c>
      <c r="J43" s="12">
        <f t="shared" si="6"/>
        <v>0</v>
      </c>
      <c r="K43" s="14">
        <f t="shared" si="7"/>
        <v>0</v>
      </c>
    </row>
    <row r="44" spans="1:13">
      <c r="A44" s="37"/>
      <c r="B44" s="34"/>
      <c r="C44" s="35"/>
      <c r="D44" s="36"/>
      <c r="E44" s="35"/>
      <c r="F44" s="45"/>
      <c r="G44" s="46"/>
      <c r="H44" s="12">
        <f t="shared" ref="H44" si="8">+F44/1.12*0.12</f>
        <v>0</v>
      </c>
      <c r="I44" s="12">
        <f t="shared" ref="I44" si="9">+F44/1.12*0.01</f>
        <v>0</v>
      </c>
      <c r="J44" s="12">
        <f t="shared" ref="J44" si="10">+G44*0.01</f>
        <v>0</v>
      </c>
      <c r="K44" s="14">
        <f t="shared" ref="K44" si="11">+F44+G44-I44-J44</f>
        <v>0</v>
      </c>
      <c r="L44" s="16"/>
    </row>
    <row r="45" spans="1:13" ht="16.5" thickBot="1">
      <c r="A45" s="24" t="s">
        <v>15</v>
      </c>
      <c r="B45" s="26"/>
      <c r="C45" s="26"/>
      <c r="D45" s="26"/>
      <c r="E45" s="26"/>
      <c r="F45" s="29">
        <f>+SUM(F6:F43)</f>
        <v>139945.33000000002</v>
      </c>
      <c r="G45" s="29">
        <f>+SUM(G6:G43)</f>
        <v>92316.599999999977</v>
      </c>
      <c r="H45" s="29">
        <f>+SUM(H6:H43)</f>
        <v>14994.1425</v>
      </c>
      <c r="I45" s="29">
        <f>+SUM(I6:I43)</f>
        <v>1249.5118749999999</v>
      </c>
      <c r="J45" s="29">
        <f>+SUM(J6:J43)</f>
        <v>923.16599999999983</v>
      </c>
      <c r="K45" s="29">
        <f>+SUM(K6:K43)</f>
        <v>230089.25212500003</v>
      </c>
    </row>
    <row r="46" spans="1:13" s="10" customFormat="1" ht="16.5" thickBot="1">
      <c r="A46" s="23"/>
      <c r="B46" s="25"/>
      <c r="C46" s="25"/>
      <c r="D46" s="25"/>
      <c r="E46" s="27"/>
      <c r="F46" s="28"/>
      <c r="G46" s="28"/>
      <c r="H46" s="31"/>
      <c r="I46" s="31"/>
      <c r="J46" s="31"/>
      <c r="K46" s="32"/>
      <c r="M46" s="11"/>
    </row>
    <row r="47" spans="1:13">
      <c r="A47"/>
      <c r="B47"/>
      <c r="C47"/>
      <c r="D47"/>
      <c r="E47"/>
      <c r="F47" s="9"/>
      <c r="G47" s="9"/>
      <c r="H47" s="9"/>
      <c r="I47" s="9"/>
      <c r="J47" s="9"/>
      <c r="K47"/>
    </row>
    <row r="48" spans="1:13">
      <c r="A48"/>
      <c r="B48"/>
      <c r="C48"/>
      <c r="D48"/>
      <c r="E48"/>
      <c r="F48" s="9"/>
      <c r="G48" s="9"/>
      <c r="H48" s="9"/>
      <c r="I48" s="9"/>
      <c r="J48" s="9"/>
      <c r="K48"/>
    </row>
    <row r="49" spans="1:11">
      <c r="A49"/>
      <c r="B49"/>
      <c r="C49"/>
      <c r="D49"/>
      <c r="E49"/>
      <c r="F49" s="9"/>
      <c r="G49" s="9"/>
      <c r="H49" s="9"/>
      <c r="I49" s="9"/>
      <c r="J49" s="9"/>
      <c r="K49"/>
    </row>
    <row r="50" spans="1:11">
      <c r="A50"/>
      <c r="B50"/>
      <c r="C50"/>
      <c r="D50"/>
      <c r="E50"/>
      <c r="F50" s="9"/>
      <c r="G50" s="9"/>
      <c r="H50" s="9"/>
      <c r="I50" s="9"/>
      <c r="J50" s="9"/>
      <c r="K50"/>
    </row>
    <row r="51" spans="1:11">
      <c r="A51"/>
      <c r="B51"/>
      <c r="C51"/>
      <c r="D51"/>
      <c r="E51"/>
      <c r="F51" s="9"/>
      <c r="G51" s="9"/>
      <c r="H51" s="9"/>
      <c r="I51" s="9"/>
      <c r="J51" s="9"/>
      <c r="K51"/>
    </row>
    <row r="52" spans="1:11">
      <c r="A52"/>
      <c r="B52"/>
      <c r="C52"/>
      <c r="D52"/>
      <c r="E52"/>
      <c r="F52" s="9"/>
      <c r="G52" s="9"/>
      <c r="H52" s="9"/>
      <c r="I52" s="9">
        <f>H52*0.01</f>
        <v>0</v>
      </c>
      <c r="J52" s="9"/>
      <c r="K52"/>
    </row>
    <row r="53" spans="1:11">
      <c r="A53"/>
      <c r="B53"/>
      <c r="C53"/>
      <c r="D53"/>
      <c r="E53"/>
      <c r="F53" s="9"/>
      <c r="G53" s="9"/>
      <c r="H53" s="9"/>
      <c r="I53" s="9"/>
      <c r="J53" s="9"/>
      <c r="K53"/>
    </row>
    <row r="54" spans="1:11">
      <c r="A54"/>
      <c r="B54"/>
      <c r="C54"/>
      <c r="D54"/>
      <c r="E54"/>
      <c r="F54" s="9"/>
      <c r="G54" s="9"/>
      <c r="H54" s="9"/>
      <c r="I54" s="9"/>
      <c r="J54" s="9"/>
      <c r="K54"/>
    </row>
    <row r="55" spans="1:11">
      <c r="A55"/>
      <c r="B55"/>
      <c r="C55"/>
      <c r="D55"/>
      <c r="E55"/>
      <c r="F55" s="9"/>
      <c r="G55" s="9"/>
      <c r="H55" s="9"/>
      <c r="I55" s="9"/>
      <c r="J55" s="9"/>
      <c r="K55"/>
    </row>
    <row r="56" spans="1:11">
      <c r="A56"/>
      <c r="B56"/>
      <c r="C56"/>
      <c r="D56"/>
      <c r="E56"/>
      <c r="F56" s="9"/>
      <c r="G56" s="9"/>
      <c r="H56" s="9"/>
      <c r="I56" s="9"/>
      <c r="J56" s="9"/>
      <c r="K56"/>
    </row>
    <row r="57" spans="1:11">
      <c r="A57"/>
      <c r="B57"/>
      <c r="C57"/>
      <c r="D57"/>
      <c r="E57"/>
      <c r="F57" s="9"/>
      <c r="G57" s="9"/>
      <c r="H57" s="9"/>
      <c r="I57" s="9"/>
      <c r="J57" s="9"/>
      <c r="K57"/>
    </row>
    <row r="58" spans="1:11">
      <c r="A58"/>
      <c r="B58"/>
      <c r="C58"/>
      <c r="D58"/>
      <c r="E58"/>
      <c r="F58" s="9"/>
      <c r="G58" s="9"/>
      <c r="H58" s="9"/>
      <c r="I58" s="9"/>
      <c r="J58" s="9"/>
      <c r="K58"/>
    </row>
    <row r="59" spans="1:11">
      <c r="A59"/>
      <c r="B59"/>
      <c r="C59"/>
      <c r="D59"/>
      <c r="E59"/>
      <c r="F59" s="9"/>
      <c r="G59" s="9"/>
      <c r="H59" s="9"/>
      <c r="I59" s="9"/>
      <c r="J59" s="9"/>
      <c r="K59"/>
    </row>
    <row r="60" spans="1:11">
      <c r="A60"/>
      <c r="B60"/>
      <c r="C60"/>
      <c r="D60"/>
      <c r="E60"/>
      <c r="F60" s="9"/>
      <c r="G60" s="9"/>
      <c r="H60" s="9"/>
      <c r="I60" s="9"/>
      <c r="J60" s="9"/>
      <c r="K60"/>
    </row>
    <row r="61" spans="1:11">
      <c r="A61"/>
      <c r="B61"/>
      <c r="C61"/>
      <c r="D61"/>
      <c r="E61"/>
      <c r="F61" s="9"/>
      <c r="G61" s="9"/>
      <c r="H61" s="9"/>
      <c r="I61" s="9"/>
      <c r="J61" s="9"/>
      <c r="K61"/>
    </row>
    <row r="62" spans="1:11">
      <c r="A62"/>
      <c r="B62"/>
      <c r="C62"/>
      <c r="D62"/>
      <c r="E62"/>
      <c r="F62" s="9"/>
      <c r="G62" s="9"/>
      <c r="H62" s="9"/>
      <c r="I62" s="9"/>
      <c r="J62" s="9"/>
      <c r="K62"/>
    </row>
    <row r="63" spans="1:11">
      <c r="A63"/>
      <c r="B63"/>
      <c r="C63"/>
      <c r="D63"/>
      <c r="E63"/>
      <c r="F63" s="9"/>
      <c r="G63" s="9"/>
      <c r="H63" s="9"/>
      <c r="I63" s="9"/>
      <c r="J63" s="9"/>
      <c r="K63"/>
    </row>
    <row r="64" spans="1:11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/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2020-05-30T09:15:27Z</dcterms:modified>
</cp:coreProperties>
</file>