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June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Sheet1!$B$67:$P$98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L106" i="79" l="1"/>
  <c r="P37" i="20"/>
  <c r="F50" i="79"/>
  <c r="D9" i="20"/>
  <c r="E9" i="20"/>
  <c r="G9" i="20"/>
  <c r="H43" i="79"/>
  <c r="D44" i="20"/>
  <c r="D43" i="20"/>
  <c r="D42" i="20"/>
  <c r="D41" i="20"/>
  <c r="G15" i="20"/>
  <c r="H15" i="20"/>
  <c r="X15" i="20"/>
  <c r="D30" i="20"/>
  <c r="F30" i="20"/>
  <c r="H30" i="20"/>
  <c r="P30" i="20"/>
  <c r="I64" i="20"/>
  <c r="N64" i="20"/>
  <c r="G7" i="20"/>
  <c r="H7" i="20"/>
  <c r="X7" i="20"/>
  <c r="D22" i="20"/>
  <c r="F22" i="20"/>
  <c r="H22" i="20"/>
  <c r="P22" i="20"/>
  <c r="I56" i="20"/>
  <c r="N56" i="20"/>
  <c r="H9" i="20"/>
  <c r="X9" i="20"/>
  <c r="D24" i="20"/>
  <c r="F24" i="20"/>
  <c r="H24" i="20"/>
  <c r="P24" i="20"/>
  <c r="I58" i="20"/>
  <c r="K58" i="20"/>
  <c r="N58" i="20"/>
  <c r="G11" i="20"/>
  <c r="H11" i="20"/>
  <c r="X11" i="20"/>
  <c r="D26" i="20"/>
  <c r="F26" i="20"/>
  <c r="H26" i="20"/>
  <c r="P26" i="20"/>
  <c r="I60" i="20"/>
  <c r="J60" i="20"/>
  <c r="K60" i="20"/>
  <c r="N60" i="20"/>
  <c r="G12" i="20"/>
  <c r="H12" i="20"/>
  <c r="X12" i="20"/>
  <c r="D27" i="20"/>
  <c r="F27" i="20"/>
  <c r="H27" i="20"/>
  <c r="P27" i="20"/>
  <c r="I61" i="20"/>
  <c r="N61" i="20"/>
  <c r="G13" i="20"/>
  <c r="H13" i="20"/>
  <c r="X13" i="20"/>
  <c r="D28" i="20"/>
  <c r="F28" i="20"/>
  <c r="H28" i="20"/>
  <c r="I62" i="20"/>
  <c r="N62" i="20"/>
  <c r="N67" i="20"/>
  <c r="G8" i="20"/>
  <c r="H8" i="20"/>
  <c r="X8" i="20"/>
  <c r="G10" i="20"/>
  <c r="H10" i="20"/>
  <c r="X10" i="20"/>
  <c r="X14" i="20"/>
  <c r="G16" i="20"/>
  <c r="H16" i="20"/>
  <c r="X16" i="20"/>
  <c r="X17" i="20"/>
  <c r="X18" i="20"/>
  <c r="D23" i="20"/>
  <c r="F23" i="20"/>
  <c r="H23" i="20"/>
  <c r="P23" i="20"/>
  <c r="I57" i="20"/>
  <c r="D25" i="20"/>
  <c r="F25" i="20"/>
  <c r="H25" i="20"/>
  <c r="P25" i="20"/>
  <c r="I59" i="20"/>
  <c r="D31" i="20"/>
  <c r="E16" i="20"/>
  <c r="F31" i="20"/>
  <c r="H31" i="20"/>
  <c r="I65" i="20"/>
  <c r="I67" i="20"/>
  <c r="S41" i="20"/>
  <c r="P28" i="20"/>
  <c r="P29" i="20"/>
  <c r="P31" i="20"/>
  <c r="P33" i="20"/>
  <c r="S42" i="20"/>
  <c r="S4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37" i="20"/>
  <c r="S40" i="20"/>
  <c r="S46" i="20"/>
  <c r="H10" i="21"/>
  <c r="O25" i="76"/>
  <c r="M7" i="20"/>
  <c r="P25" i="76"/>
  <c r="N7" i="20"/>
  <c r="Q25" i="76"/>
  <c r="O7" i="20"/>
  <c r="P7" i="20"/>
  <c r="F13" i="21"/>
  <c r="F14" i="21"/>
  <c r="R7" i="20"/>
  <c r="F15" i="21"/>
  <c r="W25" i="76"/>
  <c r="S7" i="20"/>
  <c r="T7" i="20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P142" i="79"/>
  <c r="N145" i="79"/>
  <c r="N148" i="79"/>
  <c r="N149" i="79"/>
  <c r="P149" i="79"/>
  <c r="N154" i="79"/>
  <c r="N157" i="79"/>
  <c r="N159" i="79"/>
  <c r="P159" i="79"/>
  <c r="P160" i="79"/>
  <c r="V160" i="79"/>
  <c r="H142" i="79"/>
  <c r="F145" i="79"/>
  <c r="F147" i="79"/>
  <c r="F148" i="79"/>
  <c r="F149" i="79"/>
  <c r="H149" i="79"/>
  <c r="F151" i="79"/>
  <c r="F153" i="79"/>
  <c r="F154" i="79"/>
  <c r="F156" i="79"/>
  <c r="F157" i="79"/>
  <c r="H159" i="79"/>
  <c r="H160" i="79"/>
  <c r="T160" i="79"/>
  <c r="J135" i="79"/>
  <c r="B135" i="79"/>
  <c r="P109" i="79"/>
  <c r="N113" i="79"/>
  <c r="N112" i="79"/>
  <c r="N114" i="79"/>
  <c r="N115" i="79"/>
  <c r="N116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E110" i="79"/>
  <c r="H109" i="79"/>
  <c r="N13" i="20"/>
  <c r="O13" i="20"/>
  <c r="P13" i="20"/>
  <c r="F112" i="79"/>
  <c r="F113" i="79"/>
  <c r="R13" i="20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M110" i="79"/>
  <c r="L108" i="79"/>
  <c r="D108" i="79"/>
  <c r="D106" i="79"/>
  <c r="J102" i="79"/>
  <c r="B102" i="79"/>
  <c r="J101" i="79"/>
  <c r="B101" i="79"/>
  <c r="M77" i="79"/>
  <c r="P76" i="79"/>
  <c r="N12" i="20"/>
  <c r="O12" i="20"/>
  <c r="P12" i="20"/>
  <c r="N79" i="79"/>
  <c r="N80" i="79"/>
  <c r="R12" i="20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R11" i="20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P71" i="76"/>
  <c r="N9" i="20"/>
  <c r="Q71" i="76"/>
  <c r="O9" i="20"/>
  <c r="P9" i="20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P250" i="76"/>
  <c r="N10" i="20"/>
  <c r="Q250" i="76"/>
  <c r="O10" i="20"/>
  <c r="P10" i="20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P28" i="79"/>
  <c r="V28" i="79"/>
  <c r="F14" i="79"/>
  <c r="F17" i="79"/>
  <c r="F13" i="79"/>
  <c r="F15" i="79"/>
  <c r="F16" i="79"/>
  <c r="H17" i="79"/>
  <c r="F20" i="79"/>
  <c r="F22" i="79"/>
  <c r="F23" i="79"/>
  <c r="F24" i="79"/>
  <c r="F25" i="79"/>
  <c r="F26" i="79"/>
  <c r="F27" i="79"/>
  <c r="H27" i="79"/>
  <c r="H28" i="79"/>
  <c r="T28" i="79"/>
  <c r="N17" i="79"/>
  <c r="N16" i="79"/>
  <c r="N15" i="79"/>
  <c r="Q229" i="76"/>
  <c r="O8" i="20"/>
  <c r="P8" i="20"/>
  <c r="N13" i="79"/>
  <c r="M11" i="79"/>
  <c r="E11" i="79"/>
  <c r="L9" i="79"/>
  <c r="D9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20"/>
  <c r="R9" i="63"/>
  <c r="J34" i="5"/>
  <c r="W71" i="76"/>
  <c r="S9" i="20"/>
  <c r="T9" i="20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R22" i="20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R8" i="20"/>
  <c r="T8" i="20"/>
  <c r="R23" i="20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R24" i="20"/>
  <c r="G20" i="5"/>
  <c r="R24" i="63"/>
  <c r="H20" i="5"/>
  <c r="I20" i="5"/>
  <c r="R10" i="20"/>
  <c r="T10" i="20"/>
  <c r="R25" i="20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T11" i="20"/>
  <c r="R26" i="20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P14" i="20"/>
  <c r="R14" i="20"/>
  <c r="T14" i="20"/>
  <c r="F29" i="20"/>
  <c r="H29" i="20"/>
  <c r="R29" i="20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P15" i="20"/>
  <c r="R15" i="20"/>
  <c r="T15" i="20"/>
  <c r="V15" i="20"/>
  <c r="R30" i="20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T12" i="20"/>
  <c r="R27" i="20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T13" i="20"/>
  <c r="R28" i="20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J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<sst xmlns="http://schemas.openxmlformats.org/spreadsheetml/2006/main" count="2105" uniqueCount="314">
  <si>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</si>
  <si>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</si>
  <si>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</si>
  <si>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</si>
  <si>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</si>
  <si>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</si>
  <si>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</si>
  <si>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</si>
  <si>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</si>
  <si>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</si>
  <si>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</si>
  <si>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</si>
  <si>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</si>
  <si>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</si>
  <si>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</si>
  <si>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</si>
  <si>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</si>
  <si>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</si>
  <si>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</si>
  <si>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</si>
  <si>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</si>
  <si>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</si>
  <si>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</si>
  <si>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</si>
  <si>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</si>
  <si>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</si>
  <si>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</si>
  <si>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</si>
  <si>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</si>
  <si>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</si>
  <si>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</si>
  <si>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</si>
  <si>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</si>
  <si>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</si>
  <si>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</si>
  <si>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</si>
  <si>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</si>
  <si>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</si>
  <si>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</si>
  <si>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</si>
  <si>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</si>
  <si>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</si>
  <si>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</si>
  <si>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</si>
  <si>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</si>
  <si>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</si>
  <si>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</si>
  <si>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</si>
  <si>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</si>
  <si>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</si>
  <si>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</si>
  <si>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</si>
  <si>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</si>
  <si>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</si>
  <si>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</si>
  <si>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</si>
  <si>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</si>
  <si>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</si>
  <si>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</si>
  <si>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</si>
  <si>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</si>
  <si>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</si>
  <si>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</si>
  <si>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</si>
  <si>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</si>
  <si>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</si>
  <si>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</si>
  <si>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</si>
  <si>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</si>
  <si>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</si>
  <si>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</si>
  <si>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</si>
  <si>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</si>
  <si>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</si>
  <si>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</si>
  <si>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</si>
  <si>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</si>
  <si>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</si>
  <si>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</si>
  <si>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</si>
  <si>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</si>
  <si>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</si>
  <si>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</si>
  <si>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</si>
  <si>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</si>
  <si>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</si>
  <si>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</si>
  <si>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</si>
  <si>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</si>
  <si>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</si>
  <si>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</si>
  <si>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</si>
  <si>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</si>
  <si>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</si>
  <si>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</si>
  <si>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</si>
  <si>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</si>
  <si>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</si>
  <si>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</si>
  <si>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</si>
  <si>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</si>
  <si>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</si>
  <si>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</si>
  <si>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</si>
  <si>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</si>
  <si>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</si>
  <si>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</si>
  <si>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</si>
  <si>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</si>
  <si>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</si>
  <si>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</si>
  <si>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</si>
  <si>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</si>
  <si>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</si>
  <si>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</si>
  <si>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</si>
  <si>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</si>
  <si>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</si>
  <si>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</si>
  <si>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</si>
  <si>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</si>
  <si>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</si>
  <si>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</si>
  <si>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</si>
  <si>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</si>
  <si>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</si>
  <si>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</si>
  <si>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</si>
  <si>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</si>
  <si>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</si>
  <si>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</si>
  <si>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</si>
  <si>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</si>
  <si>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</si>
  <si>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</si>
  <si>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</si>
  <si>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</si>
  <si>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</si>
  <si>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</si>
  <si>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</si>
  <si>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</si>
  <si>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</si>
  <si>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</si>
  <si>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</si>
  <si>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</si>
  <si>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</si>
  <si>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</si>
  <si>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</si>
  <si>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</si>
  <si>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</si>
  <si>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</si>
  <si>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</si>
  <si>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</si>
  <si>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</si>
  <si>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</si>
  <si>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</si>
  <si>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</si>
  <si>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</si>
  <si>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</si>
  <si>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</si>
  <si>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</si>
  <si>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</si>
  <si>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</si>
  <si>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</si>
  <si>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</si>
  <si>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</si>
  <si>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</si>
  <si>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</si>
  <si>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</si>
  <si>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</si>
  <si>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</si>
  <si>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</si>
  <si>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</si>
  <si>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</si>
  <si>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</si>
  <si>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</si>
  <si>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</si>
  <si>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</si>
  <si>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</si>
  <si>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</si>
  <si>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</si>
  <si>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</si>
  <si>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</si>
  <si>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</si>
  <si>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</si>
  <si>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</si>
  <si>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</si>
  <si>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</si>
  <si>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</si>
  <si>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</si>
  <si>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</si>
  <si>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</si>
  <si>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</si>
  <si>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</si>
  <si>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</si>
  <si>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</si>
  <si>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</si>
  <si>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</si>
  <si>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</si>
  <si>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</si>
  <si>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</si>
  <si>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</si>
  <si>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</si>
  <si>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</si>
  <si>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</si>
  <si>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</si>
  <si>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</si>
  <si>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</si>
  <si>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</si>
  <si>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</si>
  <si>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</si>
  <si>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</si>
  <si>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</si>
  <si>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</si>
  <si>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</si>
  <si>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</si>
  <si>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</si>
  <si>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</si>
  <si>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</si>
  <si>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</si>
  <si>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</si>
  <si>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</si>
  <si>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</si>
  <si>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</si>
  <si>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</si>
  <si>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</si>
  <si>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</si>
  <si>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</si>
  <si>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</si>
  <si>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</si>
  <si>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</si>
  <si>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</si>
  <si>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</si>
  <si>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</si>
  <si>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</si>
  <si>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</si>
  <si>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</si>
  <si>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</si>
  <si>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</si>
  <si>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</si>
  <si>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</si>
  <si>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</si>
  <si>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</si>
  <si>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</si>
  <si>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</si>
  <si>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</si>
  <si>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</si>
  <si>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</si>
  <si>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</si>
  <si>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</si>
  <si>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</si>
  <si>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</si>
  <si>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</si>
  <si>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</si>
  <si>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</si>
  <si>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</si>
  <si>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</si>
  <si>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</si>
  <si>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</si>
  <si>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</si>
  <si>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</si>
  <si>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</si>
  <si>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</si>
  <si>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</si>
  <si>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</si>
  <si>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</si>
  <si>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</si>
  <si>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</si>
  <si>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</si>
  <si>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</si>
  <si>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</si>
  <si>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</si>
  <si>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</si>
  <si>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</si>
  <si>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</si>
  <si>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</si>
  <si>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</si>
  <si>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</si>
  <si>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</si>
  <si>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</si>
  <si>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</si>
  <si>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</si>
  <si>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</si>
  <si>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</si>
  <si>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</si>
  <si>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</si>
  <si>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</si>
  <si>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</si>
  <si>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</si>
  <si>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</si>
  <si>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</si>
  <si>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</si>
  <si>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</si>
  <si>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</si>
  <si>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</si>
  <si>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</si>
  <si>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</si>
  <si>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</si>
  <si>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</si>
  <si>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</si>
  <si>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</si>
  <si>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</si>
  <si>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</si>
  <si>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</si>
  <si>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</si>
  <si>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June 15-20, 2020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</si>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</sst>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E46" sqref="E46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305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300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0</v>
      </c>
      <c r="G7" s="132">
        <f t="shared" ref="G7:G15" si="0">E7*F7</f>
        <v>0</v>
      </c>
      <c r="H7" s="20">
        <f t="shared" ref="H7:H12" si="1">10*F7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>G7+H7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0</v>
      </c>
      <c r="G8" s="132">
        <f t="shared" si="0"/>
        <v>0</v>
      </c>
      <c r="H8" s="20">
        <f t="shared" si="1"/>
        <v>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G8+H8</f>
        <v>0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6</v>
      </c>
      <c r="G9" s="141">
        <f t="shared" si="0"/>
        <v>4741.3846153846152</v>
      </c>
      <c r="H9" s="20">
        <f t="shared" si="1"/>
        <v>60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ref="X9:X17" si="5">G9+H9</f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32">
        <f t="shared" si="0"/>
        <v>0</v>
      </c>
      <c r="H10" s="20">
        <f t="shared" si="1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5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5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6</v>
      </c>
      <c r="G12" s="141">
        <f t="shared" si="0"/>
        <v>3162</v>
      </c>
      <c r="H12" s="20">
        <f t="shared" si="1"/>
        <v>60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5"/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5"/>
        <v>0</v>
      </c>
    </row>
    <row r="14" spans="1:26" s="138" customFormat="1" ht="12" customHeight="1" thickBot="1" x14ac:dyDescent="0.25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3">
        <v>0</v>
      </c>
      <c r="G14" s="141"/>
      <c r="H14" s="20"/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 t="s">
        <v>306</v>
      </c>
      <c r="C15" s="72" t="s">
        <v>307</v>
      </c>
      <c r="D15" s="73">
        <v>6851</v>
      </c>
      <c r="E15" s="130">
        <v>527</v>
      </c>
      <c r="F15" s="353">
        <v>6</v>
      </c>
      <c r="G15" s="141">
        <f t="shared" si="0"/>
        <v>3162</v>
      </c>
      <c r="H15" s="20">
        <f>10*F15</f>
        <v>60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5"/>
        <v>3222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5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14227.384615384615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14467.384615384615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June 15-20, 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6">+X7</f>
        <v>0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7">+D22-F22-H22-J22-K22-L22-M22-N22-O22-I22</f>
        <v>0</v>
      </c>
      <c r="R22" s="71">
        <f t="shared" ref="R22:R31" si="8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0</v>
      </c>
      <c r="E23" s="353">
        <v>0</v>
      </c>
      <c r="F23" s="356">
        <f t="shared" ref="F23:F31" si="9">+E23*E8</f>
        <v>0</v>
      </c>
      <c r="G23" s="353"/>
      <c r="H23" s="356">
        <f t="shared" ref="H23:H31" si="10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7"/>
        <v>0</v>
      </c>
      <c r="R23" s="71">
        <f>G8+H8+P8+R8+T8+V8+W8-F23-H23</f>
        <v>0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4801.3846153846152</v>
      </c>
      <c r="E24" s="353">
        <v>0</v>
      </c>
      <c r="F24" s="356">
        <f t="shared" si="9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7"/>
        <v>4801.3846153846152</v>
      </c>
      <c r="R24" s="71">
        <f t="shared" si="8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0</v>
      </c>
      <c r="E25" s="353">
        <v>0</v>
      </c>
      <c r="F25" s="356">
        <f t="shared" si="9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7"/>
        <v>0</v>
      </c>
      <c r="R25" s="71">
        <f t="shared" si="8"/>
        <v>0</v>
      </c>
    </row>
    <row r="26" spans="1:24" s="138" customFormat="1" ht="12" customHeight="1" x14ac:dyDescent="0.2">
      <c r="A26" s="139">
        <v>5</v>
      </c>
      <c r="B26" s="22" t="str">
        <f t="shared" ref="B26:B31" si="11">+B11</f>
        <v>Briones, Christian Joy</v>
      </c>
      <c r="C26" s="248" t="str">
        <f t="shared" ref="C26:C31" si="12">C11</f>
        <v>Asst. Cook</v>
      </c>
      <c r="D26" s="141">
        <f>X11</f>
        <v>3222</v>
      </c>
      <c r="E26" s="353">
        <v>0</v>
      </c>
      <c r="F26" s="356">
        <f t="shared" si="9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7"/>
        <v>3222</v>
      </c>
      <c r="R26" s="71">
        <f t="shared" si="8"/>
        <v>3222</v>
      </c>
    </row>
    <row r="27" spans="1:24" s="138" customFormat="1" ht="12" customHeight="1" x14ac:dyDescent="0.2">
      <c r="A27" s="139">
        <v>6</v>
      </c>
      <c r="B27" s="22" t="str">
        <f t="shared" si="11"/>
        <v>Cahilig,Benzen</v>
      </c>
      <c r="C27" s="248" t="str">
        <f t="shared" si="12"/>
        <v>Cook</v>
      </c>
      <c r="D27" s="141">
        <f>X12</f>
        <v>3222</v>
      </c>
      <c r="E27" s="353">
        <v>0</v>
      </c>
      <c r="F27" s="356">
        <f t="shared" si="9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7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1"/>
        <v>Pantoja,Nancy</v>
      </c>
      <c r="C28" s="248" t="str">
        <f t="shared" si="12"/>
        <v>Cashier</v>
      </c>
      <c r="D28" s="141">
        <f t="shared" si="6"/>
        <v>0</v>
      </c>
      <c r="E28" s="353">
        <v>0</v>
      </c>
      <c r="F28" s="356">
        <f t="shared" si="9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8"/>
        <v>0</v>
      </c>
    </row>
    <row r="29" spans="1:24" s="138" customFormat="1" ht="12" customHeight="1" x14ac:dyDescent="0.2">
      <c r="A29" s="139">
        <v>8</v>
      </c>
      <c r="B29" s="22" t="str">
        <f t="shared" si="11"/>
        <v>Hayagan, Ruel</v>
      </c>
      <c r="C29" s="248" t="str">
        <f t="shared" si="12"/>
        <v>Cook</v>
      </c>
      <c r="D29" s="141">
        <v>0</v>
      </c>
      <c r="E29" s="353"/>
      <c r="F29" s="356">
        <f t="shared" si="9"/>
        <v>0</v>
      </c>
      <c r="G29" s="353"/>
      <c r="H29" s="356">
        <f t="shared" si="10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8"/>
        <v>0</v>
      </c>
    </row>
    <row r="30" spans="1:24" s="138" customFormat="1" ht="12" customHeight="1" x14ac:dyDescent="0.2">
      <c r="A30" s="139">
        <v>9</v>
      </c>
      <c r="B30" s="22" t="s">
        <v>306</v>
      </c>
      <c r="C30" s="72" t="s">
        <v>307</v>
      </c>
      <c r="D30" s="141">
        <f>X15</f>
        <v>3222</v>
      </c>
      <c r="E30" s="353"/>
      <c r="F30" s="356">
        <f t="shared" si="9"/>
        <v>0</v>
      </c>
      <c r="G30" s="353"/>
      <c r="H30" s="356">
        <f t="shared" si="10"/>
        <v>0</v>
      </c>
      <c r="I30" s="353"/>
      <c r="J30" s="15"/>
      <c r="K30" s="15"/>
      <c r="L30" s="15"/>
      <c r="M30" s="18"/>
      <c r="N30" s="15"/>
      <c r="O30" s="18"/>
      <c r="P30" s="158">
        <f t="shared" ref="P30" si="13">+D30-F30-H30-J30-K30-L30-M30-N30-O30-I30</f>
        <v>3222</v>
      </c>
      <c r="R30" s="71">
        <f t="shared" si="8"/>
        <v>3222</v>
      </c>
    </row>
    <row r="31" spans="1:24" s="138" customFormat="1" ht="12" customHeight="1" x14ac:dyDescent="0.2">
      <c r="A31" s="139">
        <v>10</v>
      </c>
      <c r="B31" s="22">
        <f t="shared" si="11"/>
        <v>0</v>
      </c>
      <c r="C31" s="248">
        <f t="shared" si="12"/>
        <v>0</v>
      </c>
      <c r="D31" s="141">
        <f t="shared" si="6"/>
        <v>0</v>
      </c>
      <c r="E31" s="15"/>
      <c r="F31" s="21">
        <f t="shared" si="9"/>
        <v>0</v>
      </c>
      <c r="G31" s="159"/>
      <c r="H31" s="21">
        <f t="shared" si="10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8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14467.384615384615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4">+SUM(J22:J32)</f>
        <v>0</v>
      </c>
      <c r="K33" s="3">
        <f t="shared" si="14"/>
        <v>0</v>
      </c>
      <c r="L33" s="3">
        <f t="shared" si="14"/>
        <v>0</v>
      </c>
      <c r="M33" s="3">
        <f t="shared" si="14"/>
        <v>0</v>
      </c>
      <c r="N33" s="3">
        <f t="shared" si="14"/>
        <v>0</v>
      </c>
      <c r="O33" s="3">
        <f t="shared" si="14"/>
        <v>0</v>
      </c>
      <c r="P33" s="5">
        <f>SUM(P22:P32)</f>
        <v>14467.384615384615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5">B22</f>
        <v>Biarcal, Ronald Glenn</v>
      </c>
      <c r="N35" s="165"/>
      <c r="O35" s="16">
        <v>0</v>
      </c>
      <c r="P35" s="16">
        <v>0</v>
      </c>
      <c r="Q35" s="16">
        <v>0</v>
      </c>
      <c r="S35" s="166">
        <v>0</v>
      </c>
    </row>
    <row r="36" spans="1:25" x14ac:dyDescent="0.2">
      <c r="M36" s="16" t="str">
        <f t="shared" si="15"/>
        <v>Sanchez, Angelo</v>
      </c>
      <c r="N36" s="165"/>
      <c r="O36" s="16">
        <v>0</v>
      </c>
      <c r="P36" s="16">
        <v>0</v>
      </c>
      <c r="Q36" s="273">
        <v>0</v>
      </c>
      <c r="S36" s="166">
        <v>0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15"/>
        <v>Dino, Joyce</v>
      </c>
      <c r="N37" s="165"/>
      <c r="O37" s="16">
        <v>0</v>
      </c>
      <c r="P37" s="16">
        <f>100*F9</f>
        <v>600</v>
      </c>
      <c r="Q37" s="16">
        <v>0</v>
      </c>
      <c r="S37" s="166">
        <f>P24+P37</f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5"/>
        <v xml:space="preserve">Sosa, Anna Marie </v>
      </c>
      <c r="N38" s="165"/>
      <c r="O38" s="16">
        <v>0</v>
      </c>
      <c r="P38" s="16">
        <v>0</v>
      </c>
      <c r="Q38" s="16">
        <v>0</v>
      </c>
      <c r="S38" s="166">
        <v>0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5"/>
        <v>Briones, Christian Joy</v>
      </c>
      <c r="O39" s="16">
        <v>0</v>
      </c>
      <c r="P39" s="16">
        <v>0</v>
      </c>
      <c r="Q39" s="16">
        <v>0</v>
      </c>
      <c r="S39" s="166">
        <v>0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308</v>
      </c>
      <c r="D40" s="126" t="s">
        <v>313</v>
      </c>
      <c r="M40" s="16" t="str">
        <f t="shared" si="15"/>
        <v>Cahilig,Benzen</v>
      </c>
      <c r="O40" s="16">
        <v>0</v>
      </c>
      <c r="P40" s="16">
        <v>0</v>
      </c>
      <c r="Q40" s="16">
        <v>0</v>
      </c>
      <c r="S40" s="166">
        <f>P27</f>
        <v>3222</v>
      </c>
    </row>
    <row r="41" spans="1:25" x14ac:dyDescent="0.2">
      <c r="C41" s="126" t="s">
        <v>309</v>
      </c>
      <c r="D41" s="365">
        <f>2600/26</f>
        <v>100</v>
      </c>
      <c r="M41" s="16" t="str">
        <f t="shared" si="15"/>
        <v>Pantoja,Nancy</v>
      </c>
      <c r="O41" s="16">
        <v>0</v>
      </c>
      <c r="P41" s="16">
        <v>0</v>
      </c>
      <c r="Q41" s="16">
        <v>0</v>
      </c>
      <c r="S41" s="166">
        <f>P27</f>
        <v>3222</v>
      </c>
    </row>
    <row r="42" spans="1:25" x14ac:dyDescent="0.2">
      <c r="C42" s="126" t="s">
        <v>310</v>
      </c>
      <c r="D42" s="365">
        <f>2068/26</f>
        <v>79.538461538461533</v>
      </c>
      <c r="M42" s="16" t="str">
        <f t="shared" si="15"/>
        <v>Hayagan, Ruel</v>
      </c>
      <c r="O42" s="16">
        <v>0</v>
      </c>
      <c r="P42" s="16">
        <v>0</v>
      </c>
      <c r="Q42" s="16">
        <v>0</v>
      </c>
      <c r="S42" s="166">
        <f>P29</f>
        <v>0</v>
      </c>
    </row>
    <row r="43" spans="1:25" x14ac:dyDescent="0.2">
      <c r="C43" s="126" t="s">
        <v>311</v>
      </c>
      <c r="D43" s="365">
        <f>2068/26</f>
        <v>79.538461538461533</v>
      </c>
      <c r="M43" s="16" t="str">
        <f t="shared" si="15"/>
        <v>Eric Labadan</v>
      </c>
      <c r="O43" s="16">
        <v>0</v>
      </c>
      <c r="P43" s="16">
        <v>0</v>
      </c>
      <c r="Q43" s="16">
        <v>0</v>
      </c>
      <c r="S43" s="166">
        <f>+P30+(SUM(O43:Q43))</f>
        <v>3222</v>
      </c>
    </row>
    <row r="44" spans="1:25" x14ac:dyDescent="0.2">
      <c r="C44" s="126" t="s">
        <v>312</v>
      </c>
      <c r="D44" s="365">
        <f>2000/26</f>
        <v>76.92307692307692</v>
      </c>
      <c r="M44" s="16">
        <f t="shared" si="15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15067.384615384615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303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16">+B22</f>
        <v>Biarcal, Ronald Glenn</v>
      </c>
      <c r="C56" s="49" t="str">
        <f t="shared" si="16"/>
        <v>M.T.Purchaser</v>
      </c>
      <c r="D56" s="133"/>
      <c r="E56" s="157"/>
      <c r="F56" s="236"/>
      <c r="G56" s="236"/>
      <c r="H56" s="157">
        <v>0</v>
      </c>
      <c r="I56" s="158">
        <f t="shared" ref="I56:I61" si="17">P22</f>
        <v>0</v>
      </c>
      <c r="J56" s="274">
        <v>0</v>
      </c>
      <c r="K56" s="274">
        <v>0</v>
      </c>
      <c r="L56" s="274">
        <f t="shared" ref="K56:L60" si="18">+Q35</f>
        <v>0</v>
      </c>
      <c r="N56" s="165">
        <f>I56+J56+K56</f>
        <v>0</v>
      </c>
    </row>
    <row r="57" spans="1:16" ht="13.5" thickBot="1" x14ac:dyDescent="0.25">
      <c r="A57" s="139">
        <v>2</v>
      </c>
      <c r="B57" s="22" t="str">
        <f t="shared" si="16"/>
        <v>Sanchez, Angelo</v>
      </c>
      <c r="C57" s="248" t="str">
        <f t="shared" si="16"/>
        <v>Head Cook</v>
      </c>
      <c r="D57" s="73"/>
      <c r="E57" s="122"/>
      <c r="F57" s="122"/>
      <c r="G57" s="236"/>
      <c r="H57" s="157">
        <v>0</v>
      </c>
      <c r="I57" s="158">
        <f t="shared" si="17"/>
        <v>0</v>
      </c>
      <c r="J57" s="274">
        <f>+O36</f>
        <v>0</v>
      </c>
      <c r="K57" s="274">
        <v>0</v>
      </c>
      <c r="L57" s="274">
        <f t="shared" si="18"/>
        <v>0</v>
      </c>
      <c r="N57" s="165">
        <v>0</v>
      </c>
    </row>
    <row r="58" spans="1:16" ht="13.5" thickBot="1" x14ac:dyDescent="0.25">
      <c r="A58" s="139">
        <v>3</v>
      </c>
      <c r="B58" s="22" t="str">
        <f t="shared" si="16"/>
        <v>Dino, Joyce</v>
      </c>
      <c r="C58" s="248" t="str">
        <f t="shared" si="16"/>
        <v>Store Manager</v>
      </c>
      <c r="D58" s="73"/>
      <c r="E58" s="122"/>
      <c r="F58" s="18"/>
      <c r="G58" s="236"/>
      <c r="H58" s="157">
        <v>0</v>
      </c>
      <c r="I58" s="158">
        <f t="shared" si="17"/>
        <v>4801.3846153846152</v>
      </c>
      <c r="J58" s="274"/>
      <c r="K58" s="274">
        <f>P37</f>
        <v>600</v>
      </c>
      <c r="L58" s="274">
        <f t="shared" si="18"/>
        <v>0</v>
      </c>
      <c r="N58" s="165">
        <f>I58+K58</f>
        <v>5401.3846153846152</v>
      </c>
      <c r="P58" s="165"/>
    </row>
    <row r="59" spans="1:16" ht="13.5" thickBot="1" x14ac:dyDescent="0.25">
      <c r="A59" s="139">
        <v>4</v>
      </c>
      <c r="B59" s="22" t="str">
        <f t="shared" si="16"/>
        <v xml:space="preserve">Sosa, Anna Marie </v>
      </c>
      <c r="C59" s="248" t="str">
        <f t="shared" si="16"/>
        <v>M.T.Bookkeeper</v>
      </c>
      <c r="D59" s="73"/>
      <c r="E59" s="122"/>
      <c r="F59" s="122"/>
      <c r="G59" s="236"/>
      <c r="H59" s="157">
        <v>0</v>
      </c>
      <c r="I59" s="158">
        <f t="shared" si="17"/>
        <v>0</v>
      </c>
      <c r="J59" s="274">
        <v>0</v>
      </c>
      <c r="K59" s="274">
        <v>0</v>
      </c>
      <c r="L59" s="274">
        <f t="shared" si="18"/>
        <v>0</v>
      </c>
      <c r="N59" s="165">
        <v>0</v>
      </c>
    </row>
    <row r="60" spans="1:16" ht="13.5" thickBot="1" x14ac:dyDescent="0.25">
      <c r="A60" s="139">
        <v>5</v>
      </c>
      <c r="B60" s="22" t="str">
        <f t="shared" si="16"/>
        <v>Briones, Christian Joy</v>
      </c>
      <c r="C60" s="248" t="str">
        <f t="shared" si="16"/>
        <v>Asst. Cook</v>
      </c>
      <c r="D60" s="73"/>
      <c r="E60" s="122"/>
      <c r="F60" s="122"/>
      <c r="G60" s="236"/>
      <c r="H60" s="157">
        <v>0</v>
      </c>
      <c r="I60" s="158">
        <f t="shared" si="17"/>
        <v>3222</v>
      </c>
      <c r="J60" s="274">
        <f>+O39</f>
        <v>0</v>
      </c>
      <c r="K60" s="274">
        <f t="shared" si="18"/>
        <v>0</v>
      </c>
      <c r="L60" s="274">
        <f t="shared" si="18"/>
        <v>0</v>
      </c>
      <c r="N60" s="165">
        <f t="shared" ref="N60:N64" si="19">I60+J60+K60</f>
        <v>3222</v>
      </c>
    </row>
    <row r="61" spans="1:16" ht="13.5" thickBot="1" x14ac:dyDescent="0.25">
      <c r="A61" s="139">
        <v>6</v>
      </c>
      <c r="B61" s="22" t="str">
        <f t="shared" si="16"/>
        <v>Cahilig,Benzen</v>
      </c>
      <c r="C61" s="248" t="str">
        <f t="shared" si="16"/>
        <v>Cook</v>
      </c>
      <c r="D61" s="73"/>
      <c r="E61" s="122"/>
      <c r="F61" s="122"/>
      <c r="G61" s="236"/>
      <c r="H61" s="157">
        <v>0</v>
      </c>
      <c r="I61" s="158">
        <f t="shared" si="17"/>
        <v>3222</v>
      </c>
      <c r="N61" s="165">
        <f t="shared" si="19"/>
        <v>3222</v>
      </c>
    </row>
    <row r="62" spans="1:16" x14ac:dyDescent="0.2">
      <c r="A62" s="139">
        <v>7</v>
      </c>
      <c r="B62" s="22" t="str">
        <f t="shared" si="16"/>
        <v>Pantoja,Nancy</v>
      </c>
      <c r="C62" s="248" t="str">
        <f t="shared" si="16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0</v>
      </c>
      <c r="N62" s="165">
        <f t="shared" si="19"/>
        <v>0</v>
      </c>
    </row>
    <row r="63" spans="1:16" x14ac:dyDescent="0.2">
      <c r="A63" s="139">
        <v>8</v>
      </c>
      <c r="B63" s="22" t="str">
        <f t="shared" si="16"/>
        <v>Hayagan, Ruel</v>
      </c>
      <c r="C63" s="248" t="str">
        <f t="shared" si="16"/>
        <v>Cook</v>
      </c>
      <c r="D63" s="73"/>
      <c r="E63" s="122"/>
      <c r="F63" s="122"/>
      <c r="G63" s="122"/>
      <c r="H63" s="15">
        <v>0</v>
      </c>
      <c r="I63" s="158">
        <v>0</v>
      </c>
      <c r="N63" s="165"/>
    </row>
    <row r="64" spans="1:16" x14ac:dyDescent="0.2">
      <c r="A64" s="139">
        <v>9</v>
      </c>
      <c r="B64" s="22" t="s">
        <v>306</v>
      </c>
      <c r="C64" s="72" t="s">
        <v>307</v>
      </c>
      <c r="D64" s="73"/>
      <c r="E64" s="122"/>
      <c r="F64" s="122"/>
      <c r="G64" s="122"/>
      <c r="H64" s="15">
        <v>0</v>
      </c>
      <c r="I64" s="158">
        <f>P30</f>
        <v>3222</v>
      </c>
      <c r="N64" s="165">
        <f t="shared" si="19"/>
        <v>3222</v>
      </c>
    </row>
    <row r="65" spans="1:15" x14ac:dyDescent="0.2">
      <c r="A65" s="139">
        <v>10</v>
      </c>
      <c r="B65" s="22">
        <f t="shared" si="16"/>
        <v>0</v>
      </c>
      <c r="C65" s="248">
        <f t="shared" si="16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14467.384615384615</v>
      </c>
      <c r="N67" s="364">
        <f>SUM(N56:O66)</f>
        <v>15067.384615384615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June 15-20, 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June 15-20, 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0</v>
      </c>
      <c r="O17" s="9"/>
      <c r="P17" s="10">
        <f>SUM(N13:N17)</f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June 15-20, 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June 15-20, 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0</v>
      </c>
      <c r="O50" s="9"/>
      <c r="P50" s="10">
        <f>SUM(N46:N50)</f>
        <v>0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June 15-20, 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June 15-20, 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3222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June 15-20, 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June 15-20, 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-3222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June 15-20, 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3162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60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3222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June 15-20, 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0</v>
      </c>
      <c r="H19" s="80">
        <f>'11-25 payroll'!R23</f>
        <v>6526</v>
      </c>
      <c r="I19" s="81">
        <f t="shared" ref="I19:I27" si="0">G19+H19</f>
        <v>6526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3222</v>
      </c>
      <c r="H26" s="80">
        <f>'11-25 payroll'!R30</f>
        <v>0</v>
      </c>
      <c r="I26" s="93">
        <f t="shared" si="0"/>
        <v>3222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14467.384615384615</v>
      </c>
      <c r="H29" s="103">
        <f t="shared" ref="H29:O29" si="3">SUM(H18:H27)</f>
        <v>36377</v>
      </c>
      <c r="I29" s="103">
        <f t="shared" si="3"/>
        <v>50844.384615384617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1850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1850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6526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500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1034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19578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2568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34592.384615384617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4418</v>
      </c>
      <c r="Q44" s="263">
        <f>SUM(B44:P44)</f>
        <v>39070.384615384617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39742.68461538462</v>
      </c>
      <c r="M48" s="263">
        <f>+I29+P36+P41-(O36+O41)+G36</f>
        <v>55312.384615384617</v>
      </c>
      <c r="N48" s="109">
        <f>+L48-M48</f>
        <v>-15569.699999999997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17692.900000000001</v>
      </c>
      <c r="M49" s="263">
        <f>+L49</f>
        <v>17692.900000000001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7766.7000000000007</v>
      </c>
      <c r="M51" s="263">
        <f>+L51</f>
        <v>7766.7000000000007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29852.784615384615</v>
      </c>
      <c r="N52" s="109">
        <f>+L52-M52</f>
        <v>-15569.699999999999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85" workbookViewId="0">
      <selection activeCell="L106" sqref="L106:N10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'[2]11-25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June 15-20, 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June 15-20, 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v>0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payroll'!V8+500+500</f>
        <v>1000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0</v>
      </c>
      <c r="R28" s="215"/>
      <c r="T28" s="216">
        <f>+H28-'[2]11-25 payroll'!S35</f>
        <v>-5767.605140624999</v>
      </c>
      <c r="U28" s="217"/>
      <c r="V28" s="218">
        <f>+P28-'[2]11-25 payroll'!S36</f>
        <v>-6513.4979531250001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x14ac:dyDescent="0.2">
      <c r="B42" s="192" t="s">
        <v>29</v>
      </c>
      <c r="C42" s="193" t="s">
        <v>27</v>
      </c>
      <c r="D42" s="450" t="str">
        <f>'26-10 payroll'!D3</f>
        <v>June 15-20, 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302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payroll'!P37</f>
        <v>600</v>
      </c>
      <c r="G50" s="55"/>
      <c r="H50" s="56">
        <f>SUM(F46:F50)</f>
        <v>660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5401.3846153846152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-3406.0060783653844</v>
      </c>
      <c r="V61" s="237">
        <f>+P61-'[2]11-25 payroll'!S38</f>
        <v>-5852.5835010416668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x14ac:dyDescent="0.2">
      <c r="B75" s="192" t="s">
        <v>29</v>
      </c>
      <c r="C75" s="193" t="s">
        <v>27</v>
      </c>
      <c r="D75" s="450" t="str">
        <f>'26-10 payroll'!D3</f>
        <v>June 15-20, 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June 15-20, 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3162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6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60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-1287.8982442708329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'[2]11-25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payroll'!B14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June 15-20, 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June 15-20, 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-5072.4799999999996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296</v>
      </c>
      <c r="C134" s="440"/>
      <c r="D134" s="440"/>
      <c r="E134" s="440"/>
      <c r="F134" s="440"/>
      <c r="G134" s="440"/>
      <c r="H134" s="441"/>
      <c r="I134" s="178"/>
      <c r="J134" s="439" t="s">
        <v>296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">
        <v>294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 t="s">
        <v>294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 t="s">
        <v>291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295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2020-06-18T12:10:16Z</cp:lastPrinted>
  <dcterms:created xsi:type="dcterms:W3CDTF">2010-01-04T12:18:59Z</dcterms:created>
  <dcterms:modified xsi:type="dcterms:W3CDTF">2020-11-23T04:29:57Z</dcterms:modified>
</cp:coreProperties>
</file>