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115" windowHeight="7815" firstSheet="1" activeTab="9"/>
  </bookViews>
  <sheets>
    <sheet name="Jan 2017" sheetId="1" r:id="rId1"/>
    <sheet name="Feb2017" sheetId="2" r:id="rId2"/>
    <sheet name="March2017" sheetId="3" r:id="rId3"/>
    <sheet name="April2017" sheetId="4" r:id="rId4"/>
    <sheet name="May2017" sheetId="5" r:id="rId5"/>
    <sheet name="June2017" sheetId="6" r:id="rId6"/>
    <sheet name="July2017" sheetId="7" r:id="rId7"/>
    <sheet name="August2017" sheetId="8" r:id="rId8"/>
    <sheet name="Sept2017" sheetId="9" r:id="rId9"/>
    <sheet name="Sheet1" sheetId="10" r:id="rId10"/>
  </sheets>
  <definedNames>
    <definedName name="_xlnm.Print_Area" localSheetId="7">August2017!$A$1:$X$18</definedName>
    <definedName name="_xlnm.Print_Area" localSheetId="6">July2017!$A$1:$Y$20</definedName>
    <definedName name="_xlnm.Print_Area" localSheetId="5">June2017!$A$1:$X$18</definedName>
    <definedName name="_xlnm.Print_Area" localSheetId="9">Sheet1!$A$1:$U$19</definedName>
  </definedNames>
  <calcPr calcId="144525"/>
</workbook>
</file>

<file path=xl/calcChain.xml><?xml version="1.0" encoding="utf-8"?>
<calcChain xmlns="http://schemas.openxmlformats.org/spreadsheetml/2006/main">
  <c r="P14" i="10" l="1"/>
  <c r="P17" i="10" s="1"/>
  <c r="T14" i="10"/>
  <c r="T17" i="10" s="1"/>
  <c r="W13" i="10"/>
  <c r="W14" i="10" s="1"/>
  <c r="W17" i="10" s="1"/>
  <c r="U13" i="10"/>
  <c r="U14" i="10" s="1"/>
  <c r="U17" i="10" s="1"/>
  <c r="T13" i="10"/>
  <c r="S13" i="10"/>
  <c r="S14" i="10" s="1"/>
  <c r="S17" i="10" s="1"/>
  <c r="R13" i="10"/>
  <c r="R14" i="10" s="1"/>
  <c r="R17" i="10" s="1"/>
  <c r="Q13" i="10"/>
  <c r="P13" i="10"/>
  <c r="N13" i="10"/>
  <c r="L13" i="10"/>
  <c r="K13" i="10"/>
  <c r="J13" i="10"/>
  <c r="H13" i="10"/>
  <c r="G13" i="10"/>
  <c r="M12" i="10"/>
  <c r="I12" i="10"/>
  <c r="O11" i="10"/>
  <c r="M11" i="10"/>
  <c r="I11" i="10"/>
  <c r="M10" i="10"/>
  <c r="I10" i="10"/>
  <c r="A10" i="10"/>
  <c r="A11" i="10" s="1"/>
  <c r="A12" i="10" s="1"/>
  <c r="M9" i="10"/>
  <c r="I9" i="10"/>
  <c r="A9" i="10"/>
  <c r="O13" i="10"/>
  <c r="M8" i="10"/>
  <c r="I8" i="10"/>
  <c r="M13" i="10" l="1"/>
  <c r="J14" i="10"/>
  <c r="J17" i="10" s="1"/>
  <c r="I13" i="10"/>
  <c r="N14" i="10"/>
  <c r="N17" i="10" s="1"/>
  <c r="N13" i="9"/>
  <c r="O13" i="9"/>
  <c r="P17" i="9" l="1"/>
  <c r="W13" i="9"/>
  <c r="W14" i="9" s="1"/>
  <c r="W17" i="9" s="1"/>
  <c r="U13" i="9"/>
  <c r="U14" i="9" s="1"/>
  <c r="U17" i="9" s="1"/>
  <c r="T13" i="9"/>
  <c r="T14" i="9" s="1"/>
  <c r="T17" i="9" s="1"/>
  <c r="S13" i="9"/>
  <c r="S14" i="9" s="1"/>
  <c r="S17" i="9" s="1"/>
  <c r="R13" i="9"/>
  <c r="R14" i="9" s="1"/>
  <c r="R17" i="9" s="1"/>
  <c r="Q13" i="9"/>
  <c r="P13" i="9"/>
  <c r="N14" i="9"/>
  <c r="N17" i="9" s="1"/>
  <c r="L13" i="9"/>
  <c r="K13" i="9"/>
  <c r="J13" i="9"/>
  <c r="H13" i="9"/>
  <c r="G13" i="9"/>
  <c r="M12" i="9"/>
  <c r="I12" i="9"/>
  <c r="O11" i="9"/>
  <c r="M11" i="9"/>
  <c r="I11" i="9"/>
  <c r="A11" i="9"/>
  <c r="A12" i="9" s="1"/>
  <c r="M10" i="9"/>
  <c r="I10" i="9"/>
  <c r="A10" i="9"/>
  <c r="M9" i="9"/>
  <c r="I9" i="9"/>
  <c r="A9" i="9"/>
  <c r="O8" i="9"/>
  <c r="M8" i="9"/>
  <c r="M13" i="9" s="1"/>
  <c r="I8" i="9"/>
  <c r="J14" i="9" l="1"/>
  <c r="J17" i="9" s="1"/>
  <c r="I13" i="9"/>
  <c r="J13" i="8"/>
  <c r="I8" i="8"/>
  <c r="M9" i="8"/>
  <c r="I9" i="8"/>
  <c r="A10" i="8"/>
  <c r="A11" i="8" s="1"/>
  <c r="A12" i="8" s="1"/>
  <c r="A9" i="8"/>
  <c r="P17" i="8"/>
  <c r="W14" i="8"/>
  <c r="W17" i="8" s="1"/>
  <c r="R14" i="8"/>
  <c r="R17" i="8" s="1"/>
  <c r="W13" i="8"/>
  <c r="U13" i="8"/>
  <c r="U14" i="8" s="1"/>
  <c r="U17" i="8" s="1"/>
  <c r="T13" i="8"/>
  <c r="T14" i="8" s="1"/>
  <c r="T17" i="8" s="1"/>
  <c r="S13" i="8"/>
  <c r="S14" i="8" s="1"/>
  <c r="S17" i="8" s="1"/>
  <c r="R13" i="8"/>
  <c r="Q13" i="8"/>
  <c r="P13" i="8"/>
  <c r="N13" i="8"/>
  <c r="L13" i="8"/>
  <c r="K13" i="8"/>
  <c r="J14" i="8" s="1"/>
  <c r="J17" i="8" s="1"/>
  <c r="H13" i="8"/>
  <c r="G13" i="8"/>
  <c r="M12" i="8"/>
  <c r="I12" i="8"/>
  <c r="O11" i="8"/>
  <c r="M11" i="8"/>
  <c r="I11" i="8"/>
  <c r="M10" i="8"/>
  <c r="I10" i="8"/>
  <c r="O8" i="8"/>
  <c r="O13" i="8" s="1"/>
  <c r="M8" i="8"/>
  <c r="M13" i="8" l="1"/>
  <c r="I13" i="8"/>
  <c r="N14" i="8"/>
  <c r="N17" i="8" s="1"/>
  <c r="P16" i="7"/>
  <c r="U13" i="7"/>
  <c r="U16" i="7" s="1"/>
  <c r="W12" i="7"/>
  <c r="W13" i="7" s="1"/>
  <c r="W16" i="7" s="1"/>
  <c r="U12" i="7"/>
  <c r="T12" i="7"/>
  <c r="T13" i="7" s="1"/>
  <c r="T16" i="7" s="1"/>
  <c r="S12" i="7"/>
  <c r="S13" i="7" s="1"/>
  <c r="S16" i="7" s="1"/>
  <c r="R12" i="7"/>
  <c r="R13" i="7" s="1"/>
  <c r="R16" i="7" s="1"/>
  <c r="Q12" i="7"/>
  <c r="P12" i="7"/>
  <c r="N12" i="7"/>
  <c r="L12" i="7"/>
  <c r="K12" i="7"/>
  <c r="J12" i="7"/>
  <c r="J13" i="7" s="1"/>
  <c r="J16" i="7" s="1"/>
  <c r="H12" i="7"/>
  <c r="G12" i="7"/>
  <c r="M11" i="7"/>
  <c r="I11" i="7"/>
  <c r="O10" i="7"/>
  <c r="M10" i="7"/>
  <c r="I10" i="7"/>
  <c r="M9" i="7"/>
  <c r="I9" i="7"/>
  <c r="O8" i="7"/>
  <c r="O12" i="7" s="1"/>
  <c r="M8" i="7"/>
  <c r="I8" i="7"/>
  <c r="M12" i="7" l="1"/>
  <c r="I12" i="7"/>
  <c r="N13" i="7"/>
  <c r="N16" i="7" s="1"/>
  <c r="P16" i="6"/>
  <c r="U13" i="6"/>
  <c r="U16" i="6" s="1"/>
  <c r="S13" i="6"/>
  <c r="S16" i="6" s="1"/>
  <c r="W12" i="6"/>
  <c r="W13" i="6" s="1"/>
  <c r="W16" i="6" s="1"/>
  <c r="U12" i="6"/>
  <c r="T12" i="6"/>
  <c r="T13" i="6" s="1"/>
  <c r="T16" i="6" s="1"/>
  <c r="S12" i="6"/>
  <c r="R12" i="6"/>
  <c r="R13" i="6" s="1"/>
  <c r="R16" i="6" s="1"/>
  <c r="Q12" i="6"/>
  <c r="P12" i="6"/>
  <c r="N12" i="6"/>
  <c r="L12" i="6"/>
  <c r="K12" i="6"/>
  <c r="J12" i="6"/>
  <c r="H12" i="6"/>
  <c r="G12" i="6"/>
  <c r="M11" i="6"/>
  <c r="I11" i="6"/>
  <c r="O10" i="6"/>
  <c r="M10" i="6"/>
  <c r="I10" i="6"/>
  <c r="M9" i="6"/>
  <c r="I9" i="6"/>
  <c r="O8" i="6"/>
  <c r="O12" i="6" s="1"/>
  <c r="M8" i="6"/>
  <c r="I8" i="6"/>
  <c r="M12" i="6" l="1"/>
  <c r="J13" i="6"/>
  <c r="J16" i="6" s="1"/>
  <c r="I12" i="6"/>
  <c r="N13" i="6"/>
  <c r="N16" i="6" s="1"/>
  <c r="I11" i="5"/>
  <c r="I10" i="5"/>
  <c r="I9" i="5"/>
  <c r="I8" i="5"/>
  <c r="P16" i="5"/>
  <c r="U13" i="5"/>
  <c r="U16" i="5" s="1"/>
  <c r="S13" i="5"/>
  <c r="S16" i="5" s="1"/>
  <c r="W12" i="5"/>
  <c r="W13" i="5" s="1"/>
  <c r="W16" i="5" s="1"/>
  <c r="U12" i="5"/>
  <c r="T12" i="5"/>
  <c r="T13" i="5" s="1"/>
  <c r="T16" i="5" s="1"/>
  <c r="S12" i="5"/>
  <c r="R12" i="5"/>
  <c r="R13" i="5" s="1"/>
  <c r="R16" i="5" s="1"/>
  <c r="Q12" i="5"/>
  <c r="P12" i="5"/>
  <c r="N12" i="5"/>
  <c r="L12" i="5"/>
  <c r="K12" i="5"/>
  <c r="J12" i="5"/>
  <c r="H12" i="5"/>
  <c r="G12" i="5"/>
  <c r="O11" i="5"/>
  <c r="M11" i="5"/>
  <c r="O10" i="5"/>
  <c r="M10" i="5"/>
  <c r="M9" i="5"/>
  <c r="O8" i="5"/>
  <c r="O12" i="5" s="1"/>
  <c r="M8" i="5"/>
  <c r="M12" i="5" s="1"/>
  <c r="O9" i="4"/>
  <c r="I12" i="5" l="1"/>
  <c r="J13" i="5"/>
  <c r="J16" i="5" s="1"/>
  <c r="N13" i="5"/>
  <c r="N16" i="5" s="1"/>
  <c r="S13" i="4" l="1"/>
  <c r="W13" i="4"/>
  <c r="U13" i="4"/>
  <c r="W16" i="4" l="1"/>
  <c r="U16" i="4"/>
  <c r="S16" i="4"/>
  <c r="P16" i="4"/>
  <c r="W12" i="4"/>
  <c r="U12" i="4"/>
  <c r="T12" i="4"/>
  <c r="T13" i="4" s="1"/>
  <c r="T16" i="4" s="1"/>
  <c r="S12" i="4"/>
  <c r="R12" i="4"/>
  <c r="R13" i="4" s="1"/>
  <c r="R16" i="4" s="1"/>
  <c r="Q12" i="4"/>
  <c r="P12" i="4"/>
  <c r="N12" i="4"/>
  <c r="L12" i="4"/>
  <c r="K12" i="4"/>
  <c r="J12" i="4"/>
  <c r="I12" i="4"/>
  <c r="H12" i="4"/>
  <c r="G12" i="4"/>
  <c r="O11" i="4"/>
  <c r="M11" i="4"/>
  <c r="O10" i="4"/>
  <c r="M10" i="4"/>
  <c r="M9" i="4"/>
  <c r="O8" i="4"/>
  <c r="O12" i="4" s="1"/>
  <c r="M8" i="4"/>
  <c r="M12" i="4" l="1"/>
  <c r="J13" i="4"/>
  <c r="J16" i="4" s="1"/>
  <c r="N13" i="4"/>
  <c r="N16" i="4" s="1"/>
  <c r="W13" i="2"/>
  <c r="U13" i="2"/>
  <c r="T13" i="2"/>
  <c r="S13" i="2"/>
  <c r="R13" i="2"/>
  <c r="W16" i="3"/>
  <c r="U16" i="3"/>
  <c r="T16" i="3"/>
  <c r="S16" i="3"/>
  <c r="R16" i="3"/>
  <c r="P16" i="3"/>
  <c r="W12" i="3"/>
  <c r="U12" i="3"/>
  <c r="T12" i="3"/>
  <c r="S12" i="3"/>
  <c r="R12" i="3"/>
  <c r="Q12" i="3"/>
  <c r="P12" i="3"/>
  <c r="N12" i="3"/>
  <c r="L12" i="3"/>
  <c r="K12" i="3"/>
  <c r="J12" i="3"/>
  <c r="J13" i="3" s="1"/>
  <c r="J16" i="3" s="1"/>
  <c r="I12" i="3"/>
  <c r="H12" i="3"/>
  <c r="G12" i="3"/>
  <c r="O11" i="3"/>
  <c r="M11" i="3"/>
  <c r="O10" i="3"/>
  <c r="M10" i="3"/>
  <c r="O9" i="3"/>
  <c r="M9" i="3"/>
  <c r="O8" i="3"/>
  <c r="O12" i="3" s="1"/>
  <c r="M8" i="3"/>
  <c r="M12" i="3" s="1"/>
  <c r="N13" i="3" l="1"/>
  <c r="N16" i="3" s="1"/>
  <c r="W16" i="2"/>
  <c r="U16" i="2"/>
  <c r="T16" i="2"/>
  <c r="S16" i="2"/>
  <c r="R16" i="2"/>
  <c r="P16" i="2"/>
  <c r="W12" i="2"/>
  <c r="U12" i="2"/>
  <c r="T12" i="2"/>
  <c r="S12" i="2"/>
  <c r="R12" i="2"/>
  <c r="Q12" i="2"/>
  <c r="P12" i="2"/>
  <c r="N12" i="2"/>
  <c r="L12" i="2"/>
  <c r="K12" i="2"/>
  <c r="J12" i="2"/>
  <c r="I12" i="2"/>
  <c r="H12" i="2"/>
  <c r="G12" i="2"/>
  <c r="N13" i="2" l="1"/>
  <c r="N16" i="2" s="1"/>
  <c r="O11" i="2"/>
  <c r="O12" i="2" s="1"/>
  <c r="M11" i="2"/>
  <c r="M12" i="2" s="1"/>
  <c r="O10" i="2"/>
  <c r="M10" i="2"/>
  <c r="O9" i="2"/>
  <c r="M9" i="2"/>
  <c r="O8" i="2"/>
  <c r="M8" i="2"/>
  <c r="J13" i="2" l="1"/>
  <c r="J16" i="2" s="1"/>
  <c r="R12" i="1"/>
  <c r="S12" i="1"/>
  <c r="T12" i="1"/>
  <c r="U12" i="1"/>
  <c r="N13" i="1"/>
  <c r="O11" i="1"/>
  <c r="O10" i="1"/>
  <c r="O9" i="1"/>
  <c r="O8" i="1"/>
  <c r="O12" i="1" s="1"/>
  <c r="N12" i="1"/>
  <c r="M12" i="1"/>
  <c r="M11" i="1"/>
  <c r="M10" i="1"/>
  <c r="M9" i="1"/>
  <c r="M8" i="1"/>
  <c r="J16" i="1"/>
  <c r="J12" i="1"/>
  <c r="J13" i="1" s="1"/>
  <c r="K12" i="1"/>
</calcChain>
</file>

<file path=xl/sharedStrings.xml><?xml version="1.0" encoding="utf-8"?>
<sst xmlns="http://schemas.openxmlformats.org/spreadsheetml/2006/main" count="511" uniqueCount="72">
  <si>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</si>
  <si>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</si>
  <si>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</si>
  <si>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</si>
  <si>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</si>
  <si>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</si>
  <si>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</si>
  <si>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</si>
  <si>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</si>
  <si>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</si>
  <si>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</si>
  <si>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</si>
  <si>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</si>
  <si>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</si>
  <si>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</si>
  <si>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</si>
  <si>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</si>
  <si>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</si>
  <si>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</si>
  <si>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</si>
  <si>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</si>
  <si>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</si>
  <si>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</si>
  <si>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</si>
  <si>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</si>
  <si>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</si>
  <si>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</si>
  <si>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</si>
  <si>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</si>
  <si>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</si>
  <si>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</si>
  <si>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</si>
  <si>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</si>
  <si>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</si>
  <si>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</si>
  <si>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</si>
  <si>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</si>
  <si>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</si>
  <si>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</si>
  <si>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</si>
  <si>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</si>
  <si>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</si>
  <si>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For the Month Ended Dec.26,2016-Jan.26,2017</t>
  </si>
  <si>
    <t>Dec.26-Jan.10</t>
  </si>
  <si>
    <t>Jan 11-25</t>
  </si>
  <si>
    <t>Feb 26-March 10</t>
  </si>
  <si>
    <t>For the Month Ended Feb 26-March 25,2017</t>
  </si>
  <si>
    <t>March 11-25</t>
  </si>
  <si>
    <t>COMPANY LOAN</t>
  </si>
  <si>
    <t>For the Month Ended April 26-May 25,2017</t>
  </si>
  <si>
    <t>April 26-May 10</t>
  </si>
  <si>
    <t>May 11-25</t>
  </si>
  <si>
    <t>March 26-April 10</t>
  </si>
  <si>
    <t>April 11-25</t>
  </si>
  <si>
    <t>For the Month Ended May 26-June 25,2017</t>
  </si>
  <si>
    <t>May 26-June 10</t>
  </si>
  <si>
    <t>June 11-25</t>
  </si>
  <si>
    <t>For the Month Ended  June 26-July 25,2017</t>
  </si>
  <si>
    <t>June 26-July 10</t>
  </si>
  <si>
    <t>July  11-25</t>
  </si>
  <si>
    <t>Briones,Christian Joy</t>
  </si>
  <si>
    <t>287-725-977-000</t>
  </si>
  <si>
    <t>34-1095975-1</t>
  </si>
  <si>
    <t>July 26-Aug 10</t>
  </si>
  <si>
    <t>Aug 11-25</t>
  </si>
  <si>
    <t>1210-6749-0595</t>
  </si>
  <si>
    <t>For the Month Ended  August 26-Sept 25,2017</t>
  </si>
  <si>
    <t>Aug 26-Sept 10</t>
  </si>
  <si>
    <t>Sept  11-25</t>
  </si>
  <si>
    <t>For the Month Ended  Sept.26-Oct 10,2017</t>
  </si>
  <si>
    <t>Sept 26-Oct 10</t>
  </si>
  <si>
    <t>Oct 11-25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</si>
</sst>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119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4" fillId="0" borderId="1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3" xfId="1" applyFont="1" applyFill="1" applyBorder="1"/>
    <xf numFmtId="43" fontId="3" fillId="0" borderId="0" xfId="1" applyNumberFormat="1" applyFont="1" applyFill="1"/>
    <xf numFmtId="0" fontId="4" fillId="0" borderId="4" xfId="1" applyFont="1" applyFill="1" applyBorder="1"/>
    <xf numFmtId="43" fontId="4" fillId="0" borderId="0" xfId="2" applyFont="1" applyFill="1" applyBorder="1"/>
    <xf numFmtId="43" fontId="4" fillId="0" borderId="5" xfId="1" applyNumberFormat="1" applyFont="1" applyFill="1" applyBorder="1"/>
    <xf numFmtId="43" fontId="3" fillId="0" borderId="0" xfId="2" applyFont="1" applyFill="1" applyBorder="1"/>
    <xf numFmtId="0" fontId="3" fillId="0" borderId="0" xfId="1" applyFont="1" applyFill="1" applyBorder="1"/>
    <xf numFmtId="43" fontId="3" fillId="0" borderId="0" xfId="1" applyNumberFormat="1" applyFont="1" applyFill="1" applyBorder="1"/>
    <xf numFmtId="0" fontId="5" fillId="0" borderId="2" xfId="1" applyFont="1" applyFill="1" applyBorder="1"/>
    <xf numFmtId="0" fontId="5" fillId="0" borderId="6" xfId="1" applyFont="1" applyFill="1" applyBorder="1"/>
    <xf numFmtId="0" fontId="5" fillId="0" borderId="2" xfId="1" applyFont="1" applyFill="1" applyBorder="1" applyAlignment="1">
      <alignment horizontal="left"/>
    </xf>
    <xf numFmtId="0" fontId="5" fillId="0" borderId="2" xfId="1" applyFont="1" applyFill="1" applyBorder="1" applyAlignment="1">
      <alignment horizontal="center"/>
    </xf>
    <xf numFmtId="43" fontId="6" fillId="0" borderId="2" xfId="2" applyFont="1" applyFill="1" applyBorder="1" applyAlignment="1">
      <alignment horizontal="center"/>
    </xf>
    <xf numFmtId="43" fontId="7" fillId="0" borderId="2" xfId="2" applyFont="1" applyFill="1" applyBorder="1"/>
    <xf numFmtId="43" fontId="5" fillId="0" borderId="2" xfId="2" applyFont="1" applyFill="1" applyBorder="1"/>
    <xf numFmtId="43" fontId="5" fillId="0" borderId="6" xfId="2" applyFont="1" applyFill="1" applyBorder="1"/>
    <xf numFmtId="0" fontId="7" fillId="0" borderId="7" xfId="1" applyFont="1" applyFill="1" applyBorder="1"/>
    <xf numFmtId="43" fontId="7" fillId="0" borderId="7" xfId="1" applyNumberFormat="1" applyFont="1" applyFill="1" applyBorder="1"/>
    <xf numFmtId="43" fontId="7" fillId="0" borderId="7" xfId="2" applyFont="1" applyFill="1" applyBorder="1"/>
    <xf numFmtId="43" fontId="7" fillId="0" borderId="8" xfId="2" applyFont="1" applyFill="1" applyBorder="1"/>
    <xf numFmtId="12" fontId="5" fillId="0" borderId="2" xfId="1" applyNumberFormat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 vertical="center" wrapText="1"/>
    </xf>
    <xf numFmtId="14" fontId="3" fillId="2" borderId="2" xfId="1" applyNumberFormat="1" applyFont="1" applyFill="1" applyBorder="1" applyAlignment="1">
      <alignment horizontal="center" vertical="center" wrapText="1"/>
    </xf>
    <xf numFmtId="43" fontId="5" fillId="0" borderId="2" xfId="2" applyFont="1" applyFill="1" applyBorder="1" applyAlignment="1">
      <alignment horizontal="right" vertical="center"/>
    </xf>
    <xf numFmtId="0" fontId="5" fillId="0" borderId="9" xfId="1" applyFont="1" applyFill="1" applyBorder="1"/>
    <xf numFmtId="0" fontId="5" fillId="0" borderId="9" xfId="1" applyFont="1" applyFill="1" applyBorder="1" applyAlignment="1">
      <alignment horizontal="center"/>
    </xf>
    <xf numFmtId="12" fontId="5" fillId="0" borderId="9" xfId="1" applyNumberFormat="1" applyFont="1" applyFill="1" applyBorder="1" applyAlignment="1">
      <alignment horizontal="center"/>
    </xf>
    <xf numFmtId="0" fontId="5" fillId="0" borderId="10" xfId="1" applyFont="1" applyFill="1" applyBorder="1"/>
    <xf numFmtId="0" fontId="4" fillId="0" borderId="1" xfId="1" applyFont="1" applyFill="1" applyBorder="1" applyAlignment="1">
      <alignment horizontal="center" vertical="center" wrapText="1"/>
    </xf>
    <xf numFmtId="43" fontId="4" fillId="0" borderId="0" xfId="1" applyNumberFormat="1" applyFont="1" applyFill="1" applyBorder="1"/>
    <xf numFmtId="43" fontId="7" fillId="0" borderId="0" xfId="2" applyFont="1" applyFill="1" applyBorder="1"/>
    <xf numFmtId="0" fontId="5" fillId="0" borderId="14" xfId="1" applyFont="1" applyFill="1" applyBorder="1"/>
    <xf numFmtId="43" fontId="5" fillId="0" borderId="14" xfId="2" applyFont="1" applyFill="1" applyBorder="1"/>
    <xf numFmtId="0" fontId="5" fillId="0" borderId="15" xfId="1" applyFont="1" applyFill="1" applyBorder="1"/>
    <xf numFmtId="43" fontId="7" fillId="0" borderId="16" xfId="2" applyFont="1" applyFill="1" applyBorder="1"/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7" fillId="0" borderId="0" xfId="1" applyFont="1" applyFill="1"/>
    <xf numFmtId="0" fontId="5" fillId="0" borderId="0" xfId="1" applyFont="1"/>
    <xf numFmtId="0" fontId="8" fillId="0" borderId="0" xfId="0" applyFont="1"/>
    <xf numFmtId="0" fontId="7" fillId="0" borderId="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14" fontId="5" fillId="2" borderId="2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3" xfId="1" applyFont="1" applyFill="1" applyBorder="1"/>
    <xf numFmtId="0" fontId="7" fillId="0" borderId="4" xfId="1" applyFont="1" applyFill="1" applyBorder="1"/>
    <xf numFmtId="43" fontId="7" fillId="0" borderId="0" xfId="1" applyNumberFormat="1" applyFont="1" applyFill="1" applyBorder="1"/>
    <xf numFmtId="43" fontId="5" fillId="0" borderId="0" xfId="1" applyNumberFormat="1" applyFont="1" applyFill="1" applyBorder="1"/>
    <xf numFmtId="0" fontId="5" fillId="0" borderId="0" xfId="1" applyFont="1" applyFill="1" applyBorder="1"/>
    <xf numFmtId="43" fontId="5" fillId="0" borderId="0" xfId="2" applyFont="1" applyFill="1" applyBorder="1"/>
    <xf numFmtId="43" fontId="7" fillId="0" borderId="5" xfId="1" applyNumberFormat="1" applyFont="1" applyFill="1" applyBorder="1"/>
    <xf numFmtId="43" fontId="5" fillId="0" borderId="0" xfId="1" applyNumberFormat="1" applyFont="1" applyFill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center"/>
    </xf>
    <xf numFmtId="12" fontId="1" fillId="0" borderId="2" xfId="1" applyNumberFormat="1" applyFont="1" applyFill="1" applyBorder="1" applyAlignment="1"/>
    <xf numFmtId="12" fontId="1" fillId="0" borderId="2" xfId="1" applyNumberFormat="1" applyFont="1" applyFill="1" applyBorder="1" applyAlignment="1">
      <alignment horizontal="center"/>
    </xf>
    <xf numFmtId="43" fontId="9" fillId="0" borderId="2" xfId="2" applyFont="1" applyFill="1" applyBorder="1" applyAlignment="1">
      <alignment horizontal="center"/>
    </xf>
    <xf numFmtId="43" fontId="10" fillId="0" borderId="2" xfId="2" applyFont="1" applyFill="1" applyBorder="1"/>
    <xf numFmtId="43" fontId="1" fillId="0" borderId="2" xfId="2" applyFont="1" applyFill="1" applyBorder="1"/>
    <xf numFmtId="43" fontId="1" fillId="0" borderId="2" xfId="2" applyFont="1" applyFill="1" applyBorder="1" applyAlignment="1">
      <alignment horizontal="right" vertical="center"/>
    </xf>
    <xf numFmtId="0" fontId="1" fillId="0" borderId="14" xfId="1" applyFont="1" applyFill="1" applyBorder="1"/>
    <xf numFmtId="0" fontId="1" fillId="3" borderId="2" xfId="0" applyFont="1" applyFill="1" applyBorder="1" applyProtection="1">
      <protection locked="0"/>
    </xf>
    <xf numFmtId="2" fontId="1" fillId="3" borderId="2" xfId="0" quotePrefix="1" applyNumberFormat="1" applyFont="1" applyFill="1" applyBorder="1" applyAlignment="1">
      <alignment horizontal="center"/>
    </xf>
    <xf numFmtId="43" fontId="1" fillId="0" borderId="14" xfId="2" applyFont="1" applyFill="1" applyBorder="1"/>
    <xf numFmtId="0" fontId="1" fillId="0" borderId="9" xfId="1" applyFont="1" applyFill="1" applyBorder="1"/>
    <xf numFmtId="0" fontId="1" fillId="0" borderId="9" xfId="1" applyFont="1" applyFill="1" applyBorder="1" applyAlignment="1">
      <alignment horizontal="center"/>
    </xf>
    <xf numFmtId="12" fontId="1" fillId="0" borderId="9" xfId="1" applyNumberFormat="1" applyFont="1" applyFill="1" applyBorder="1" applyAlignment="1"/>
    <xf numFmtId="0" fontId="1" fillId="0" borderId="15" xfId="1" applyFont="1" applyFill="1" applyBorder="1"/>
    <xf numFmtId="0" fontId="10" fillId="0" borderId="4" xfId="1" applyFont="1" applyFill="1" applyBorder="1"/>
    <xf numFmtId="0" fontId="10" fillId="0" borderId="7" xfId="1" applyFont="1" applyFill="1" applyBorder="1"/>
    <xf numFmtId="43" fontId="10" fillId="0" borderId="7" xfId="1" applyNumberFormat="1" applyFont="1" applyFill="1" applyBorder="1"/>
    <xf numFmtId="43" fontId="10" fillId="0" borderId="7" xfId="2" applyFont="1" applyFill="1" applyBorder="1"/>
    <xf numFmtId="43" fontId="10" fillId="0" borderId="16" xfId="2" applyFont="1" applyFill="1" applyBorder="1"/>
    <xf numFmtId="0" fontId="1" fillId="0" borderId="0" xfId="1" applyFont="1"/>
    <xf numFmtId="0" fontId="10" fillId="0" borderId="0" xfId="1" applyFont="1" applyFill="1"/>
    <xf numFmtId="43" fontId="10" fillId="0" borderId="0" xfId="1" applyNumberFormat="1" applyFont="1" applyFill="1" applyBorder="1"/>
    <xf numFmtId="43" fontId="1" fillId="0" borderId="0" xfId="1" applyNumberFormat="1" applyFont="1" applyFill="1" applyBorder="1"/>
    <xf numFmtId="43" fontId="10" fillId="0" borderId="0" xfId="2" applyFont="1" applyFill="1" applyBorder="1"/>
    <xf numFmtId="0" fontId="1" fillId="0" borderId="0" xfId="1" applyFont="1" applyFill="1" applyBorder="1"/>
    <xf numFmtId="43" fontId="1" fillId="0" borderId="0" xfId="2" applyFont="1" applyFill="1" applyBorder="1"/>
    <xf numFmtId="43" fontId="10" fillId="0" borderId="5" xfId="1" applyNumberFormat="1" applyFont="1" applyFill="1" applyBorder="1"/>
    <xf numFmtId="0" fontId="11" fillId="0" borderId="0" xfId="0" applyFont="1"/>
    <xf numFmtId="0" fontId="10" fillId="0" borderId="1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14" fontId="1" fillId="2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3" fillId="0" borderId="12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11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4" fillId="0" borderId="13" xfId="1" applyFont="1" applyFill="1" applyBorder="1" applyAlignment="1">
      <alignment horizontal="center" vertical="center" wrapText="1"/>
    </xf>
    <xf numFmtId="0" fontId="4" fillId="0" borderId="14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7" fillId="0" borderId="13" xfId="1" applyFont="1" applyFill="1" applyBorder="1" applyAlignment="1">
      <alignment horizontal="center" vertical="center" wrapText="1"/>
    </xf>
    <xf numFmtId="0" fontId="7" fillId="0" borderId="14" xfId="1" applyFont="1" applyFill="1" applyBorder="1" applyAlignment="1">
      <alignment horizontal="center" vertical="center" wrapText="1"/>
    </xf>
    <xf numFmtId="0" fontId="5" fillId="0" borderId="12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center" vertical="center" wrapText="1"/>
    </xf>
    <xf numFmtId="0" fontId="10" fillId="0" borderId="13" xfId="1" applyFont="1" applyFill="1" applyBorder="1" applyAlignment="1">
      <alignment horizontal="center" vertical="center" wrapText="1"/>
    </xf>
    <xf numFmtId="0" fontId="10" fillId="0" borderId="14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</cellXfs>
  <cellStyles count="5">
    <cellStyle name="Comma 2" xfId="2"/>
    <cellStyle name="Comma 2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F1" workbookViewId="0">
      <selection activeCell="C20" sqref="C20"/>
    </sheetView>
  </sheetViews>
  <sheetFormatPr defaultRowHeight="15" x14ac:dyDescent="0.25"/>
  <cols>
    <col min="1" max="1" width="4" customWidth="1"/>
    <col min="2" max="2" width="24.85546875" customWidth="1"/>
    <col min="3" max="3" width="16.7109375" customWidth="1"/>
    <col min="4" max="4" width="12.140625" bestFit="1" customWidth="1"/>
    <col min="5" max="5" width="16" bestFit="1" customWidth="1"/>
    <col min="6" max="6" width="16.28515625" customWidth="1"/>
    <col min="7" max="7" width="13.28515625" customWidth="1"/>
    <col min="8" max="8" width="14.28515625" customWidth="1"/>
    <col min="9" max="9" width="12.28515625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99"/>
      <c r="B5" s="101" t="s">
        <v>2</v>
      </c>
      <c r="C5" s="101" t="s">
        <v>3</v>
      </c>
      <c r="D5" s="101" t="s">
        <v>4</v>
      </c>
      <c r="E5" s="101" t="s">
        <v>5</v>
      </c>
      <c r="F5" s="101" t="s">
        <v>6</v>
      </c>
      <c r="G5" s="101" t="s">
        <v>7</v>
      </c>
      <c r="H5" s="101"/>
      <c r="I5" s="101" t="s">
        <v>8</v>
      </c>
      <c r="J5" s="101" t="s">
        <v>9</v>
      </c>
      <c r="K5" s="101"/>
      <c r="L5" s="101"/>
      <c r="M5" s="4"/>
      <c r="N5" s="101" t="s">
        <v>10</v>
      </c>
      <c r="O5" s="101"/>
      <c r="P5" s="101" t="s">
        <v>11</v>
      </c>
      <c r="Q5" s="101"/>
      <c r="R5" s="101" t="s">
        <v>12</v>
      </c>
      <c r="S5" s="101" t="s">
        <v>13</v>
      </c>
      <c r="T5" s="101" t="s">
        <v>14</v>
      </c>
      <c r="U5" s="101" t="s">
        <v>15</v>
      </c>
      <c r="V5" s="103" t="s">
        <v>16</v>
      </c>
      <c r="W5" s="5"/>
    </row>
    <row r="6" spans="1:23" ht="22.5" x14ac:dyDescent="0.25">
      <c r="A6" s="100"/>
      <c r="B6" s="102"/>
      <c r="C6" s="102"/>
      <c r="D6" s="102"/>
      <c r="E6" s="102"/>
      <c r="F6" s="102"/>
      <c r="G6" s="28" t="s">
        <v>43</v>
      </c>
      <c r="H6" s="29" t="s">
        <v>44</v>
      </c>
      <c r="I6" s="102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102"/>
      <c r="S6" s="102"/>
      <c r="T6" s="102"/>
      <c r="U6" s="102"/>
      <c r="V6" s="104"/>
      <c r="W6" s="5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6"/>
      <c r="W7" s="1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6298.88</v>
      </c>
      <c r="H8" s="19">
        <v>6419.08</v>
      </c>
      <c r="I8" s="20">
        <v>12697.02</v>
      </c>
      <c r="J8" s="21">
        <v>454.2</v>
      </c>
      <c r="K8" s="21">
        <v>920.8</v>
      </c>
      <c r="L8" s="21">
        <v>10</v>
      </c>
      <c r="M8" s="21">
        <f>J8+K8+L8</f>
        <v>1385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16"/>
      <c r="W8" s="1"/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8793.92</v>
      </c>
      <c r="H9" s="21">
        <v>8807.2000000000007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2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1587.19</v>
      </c>
      <c r="S9" s="21">
        <v>1377.5</v>
      </c>
      <c r="T9" s="21">
        <v>1430.49</v>
      </c>
      <c r="U9" s="30">
        <v>0</v>
      </c>
      <c r="V9" s="22"/>
      <c r="W9" s="3"/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6349.99</v>
      </c>
      <c r="H10" s="21">
        <v>6385.01</v>
      </c>
      <c r="I10" s="20">
        <v>12297.14</v>
      </c>
      <c r="J10" s="21">
        <v>454.2</v>
      </c>
      <c r="K10" s="21">
        <v>920.8</v>
      </c>
      <c r="L10" s="21">
        <v>10</v>
      </c>
      <c r="M10" s="21">
        <f t="shared" si="0"/>
        <v>1385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726.06</v>
      </c>
      <c r="V10" s="16"/>
      <c r="W10" s="1"/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6371.04</v>
      </c>
      <c r="H11" s="21">
        <v>6454.17</v>
      </c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150</v>
      </c>
      <c r="O11" s="21">
        <f t="shared" si="1"/>
        <v>150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34"/>
      <c r="W11" s="1"/>
    </row>
    <row r="12" spans="1:23" ht="15.75" thickBot="1" x14ac:dyDescent="0.3">
      <c r="A12" s="9"/>
      <c r="B12" s="23"/>
      <c r="C12" s="23"/>
      <c r="D12" s="23"/>
      <c r="E12" s="24"/>
      <c r="F12" s="23"/>
      <c r="G12" s="25">
        <v>26625.620000000003</v>
      </c>
      <c r="H12" s="25">
        <v>27549.53</v>
      </c>
      <c r="I12" s="25">
        <v>54175.149999999994</v>
      </c>
      <c r="J12" s="25">
        <f>SUM(J8:J11)</f>
        <v>1962</v>
      </c>
      <c r="K12" s="25">
        <f>SUM(K8:K11)</f>
        <v>3978</v>
      </c>
      <c r="L12" s="25">
        <v>60</v>
      </c>
      <c r="M12" s="20">
        <f t="shared" si="0"/>
        <v>6000</v>
      </c>
      <c r="N12" s="25">
        <f>N8+N9+N10+N11</f>
        <v>662.5</v>
      </c>
      <c r="O12" s="25">
        <f>O8+O9+O10+O11</f>
        <v>662.5</v>
      </c>
      <c r="P12" s="25">
        <v>400</v>
      </c>
      <c r="Q12" s="25">
        <v>400</v>
      </c>
      <c r="R12" s="25">
        <f>R9</f>
        <v>1587.19</v>
      </c>
      <c r="S12" s="25">
        <f>S8+S9+S10</f>
        <v>4132.5</v>
      </c>
      <c r="T12" s="25">
        <f>T9+T10</f>
        <v>2537.9700000000003</v>
      </c>
      <c r="U12" s="25">
        <f>U8+U9+U10</f>
        <v>1489.85</v>
      </c>
      <c r="V12" s="26">
        <v>0</v>
      </c>
      <c r="W12" s="2"/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6000</v>
      </c>
      <c r="K13" s="14"/>
      <c r="L13" s="14"/>
      <c r="M13" s="14"/>
      <c r="N13" s="36">
        <f>N12+O12</f>
        <v>1325</v>
      </c>
      <c r="O13" s="1"/>
      <c r="P13" s="10">
        <v>800</v>
      </c>
      <c r="Q13" s="1"/>
      <c r="R13" s="36">
        <v>1414.98</v>
      </c>
      <c r="S13" s="36">
        <v>4132.5</v>
      </c>
      <c r="T13" s="36">
        <v>2537.9700000000003</v>
      </c>
      <c r="U13" s="36">
        <v>3058.6299999999997</v>
      </c>
      <c r="V13" s="14">
        <v>0</v>
      </c>
      <c r="W13" s="1"/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6000</v>
      </c>
      <c r="K16" s="1"/>
      <c r="L16" s="1"/>
      <c r="M16" s="1"/>
      <c r="N16" s="11">
        <v>1300</v>
      </c>
      <c r="O16" s="1"/>
      <c r="P16" s="11">
        <v>800</v>
      </c>
      <c r="Q16" s="1"/>
      <c r="R16" s="11">
        <v>1414.98</v>
      </c>
      <c r="S16" s="11">
        <v>4132.5</v>
      </c>
      <c r="T16" s="11">
        <v>2537.9700000000003</v>
      </c>
      <c r="U16" s="11">
        <v>3058.6299999999997</v>
      </c>
      <c r="V16" s="11">
        <v>0</v>
      </c>
      <c r="W16" s="1"/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6">
    <mergeCell ref="F5:F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abSelected="1" workbookViewId="0">
      <selection activeCell="H3" sqref="H3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9" max="19" width="10.140625" customWidth="1"/>
    <col min="22" max="22" width="9.140625" hidden="1" customWidth="1"/>
    <col min="23" max="23" width="0" hidden="1" customWidth="1"/>
  </cols>
  <sheetData>
    <row r="1" spans="1:25" x14ac:dyDescent="0.25">
      <c r="A1" s="85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92"/>
      <c r="Y1" s="48"/>
    </row>
    <row r="2" spans="1:25" x14ac:dyDescent="0.25">
      <c r="A2" s="85" t="s">
        <v>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92"/>
      <c r="Y2" s="48"/>
    </row>
    <row r="3" spans="1:25" x14ac:dyDescent="0.25">
      <c r="A3" s="85" t="s">
        <v>69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92"/>
      <c r="Y3" s="48"/>
    </row>
    <row r="4" spans="1:25" ht="15.75" thickBot="1" x14ac:dyDescent="0.3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92"/>
      <c r="Y4" s="48"/>
    </row>
    <row r="5" spans="1:25" ht="25.5" customHeight="1" x14ac:dyDescent="0.25">
      <c r="A5" s="117"/>
      <c r="B5" s="113" t="s">
        <v>2</v>
      </c>
      <c r="C5" s="113" t="s">
        <v>3</v>
      </c>
      <c r="D5" s="113" t="s">
        <v>4</v>
      </c>
      <c r="E5" s="113" t="s">
        <v>5</v>
      </c>
      <c r="F5" s="113" t="s">
        <v>6</v>
      </c>
      <c r="G5" s="113" t="s">
        <v>7</v>
      </c>
      <c r="H5" s="113"/>
      <c r="I5" s="113" t="s">
        <v>8</v>
      </c>
      <c r="J5" s="113" t="s">
        <v>9</v>
      </c>
      <c r="K5" s="113"/>
      <c r="L5" s="113"/>
      <c r="M5" s="98"/>
      <c r="N5" s="113" t="s">
        <v>10</v>
      </c>
      <c r="O5" s="113"/>
      <c r="P5" s="113" t="s">
        <v>11</v>
      </c>
      <c r="Q5" s="113"/>
      <c r="R5" s="113" t="s">
        <v>12</v>
      </c>
      <c r="S5" s="113" t="s">
        <v>13</v>
      </c>
      <c r="T5" s="113" t="s">
        <v>14</v>
      </c>
      <c r="U5" s="113" t="s">
        <v>15</v>
      </c>
      <c r="V5" s="115" t="s">
        <v>16</v>
      </c>
      <c r="W5" s="113" t="s">
        <v>48</v>
      </c>
      <c r="X5" s="92"/>
      <c r="Y5" s="48"/>
    </row>
    <row r="6" spans="1:25" ht="38.25" x14ac:dyDescent="0.25">
      <c r="A6" s="118"/>
      <c r="B6" s="114"/>
      <c r="C6" s="114"/>
      <c r="D6" s="114"/>
      <c r="E6" s="114"/>
      <c r="F6" s="114"/>
      <c r="G6" s="94" t="s">
        <v>70</v>
      </c>
      <c r="H6" s="95" t="s">
        <v>71</v>
      </c>
      <c r="I6" s="114"/>
      <c r="J6" s="96" t="s">
        <v>17</v>
      </c>
      <c r="K6" s="96" t="s">
        <v>18</v>
      </c>
      <c r="L6" s="96" t="s">
        <v>19</v>
      </c>
      <c r="M6" s="96" t="s">
        <v>20</v>
      </c>
      <c r="N6" s="96" t="s">
        <v>17</v>
      </c>
      <c r="O6" s="96" t="s">
        <v>18</v>
      </c>
      <c r="P6" s="96" t="s">
        <v>17</v>
      </c>
      <c r="Q6" s="96" t="s">
        <v>18</v>
      </c>
      <c r="R6" s="114"/>
      <c r="S6" s="114"/>
      <c r="T6" s="114"/>
      <c r="U6" s="114"/>
      <c r="V6" s="116"/>
      <c r="W6" s="114"/>
      <c r="X6" s="92"/>
      <c r="Y6" s="48"/>
    </row>
    <row r="7" spans="1:25" x14ac:dyDescent="0.25">
      <c r="A7" s="61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71"/>
      <c r="W7" s="62"/>
      <c r="X7" s="92"/>
      <c r="Y7" s="48"/>
    </row>
    <row r="8" spans="1:25" x14ac:dyDescent="0.25">
      <c r="A8" s="61">
        <v>1</v>
      </c>
      <c r="B8" s="62" t="s">
        <v>21</v>
      </c>
      <c r="C8" s="63" t="s">
        <v>22</v>
      </c>
      <c r="D8" s="64" t="s">
        <v>23</v>
      </c>
      <c r="E8" s="65">
        <v>192008358741</v>
      </c>
      <c r="F8" s="66" t="s">
        <v>24</v>
      </c>
      <c r="G8" s="67">
        <v>6600.24</v>
      </c>
      <c r="H8" s="67">
        <v>6703.06</v>
      </c>
      <c r="I8" s="68">
        <f>G8+H8</f>
        <v>13303.3</v>
      </c>
      <c r="J8" s="69">
        <v>490.5</v>
      </c>
      <c r="K8" s="69">
        <v>994.5</v>
      </c>
      <c r="L8" s="69">
        <v>10</v>
      </c>
      <c r="M8" s="69">
        <f>J8+K8+L8</f>
        <v>1495</v>
      </c>
      <c r="N8" s="69">
        <v>162.5</v>
      </c>
      <c r="O8" s="69">
        <v>162.5</v>
      </c>
      <c r="P8" s="69">
        <v>100</v>
      </c>
      <c r="Q8" s="69">
        <v>100</v>
      </c>
      <c r="R8" s="69">
        <v>0</v>
      </c>
      <c r="S8" s="69">
        <v>1377.5</v>
      </c>
      <c r="T8" s="69">
        <v>1199.77</v>
      </c>
      <c r="U8" s="70">
        <v>1158.52</v>
      </c>
      <c r="V8" s="71"/>
      <c r="W8" s="70">
        <v>0</v>
      </c>
      <c r="X8" s="92"/>
      <c r="Y8" s="48"/>
    </row>
    <row r="9" spans="1:25" x14ac:dyDescent="0.25">
      <c r="A9" s="61">
        <f>A8+1</f>
        <v>2</v>
      </c>
      <c r="B9" s="62" t="s">
        <v>60</v>
      </c>
      <c r="C9" s="72" t="s">
        <v>61</v>
      </c>
      <c r="D9" s="73" t="s">
        <v>62</v>
      </c>
      <c r="E9" s="65">
        <v>30506807839</v>
      </c>
      <c r="F9" s="66" t="s">
        <v>65</v>
      </c>
      <c r="G9" s="67">
        <v>6053.16</v>
      </c>
      <c r="H9" s="67">
        <v>6127.27</v>
      </c>
      <c r="I9" s="68">
        <f>G9+H9</f>
        <v>12180.43</v>
      </c>
      <c r="J9" s="69">
        <v>436</v>
      </c>
      <c r="K9" s="69">
        <v>884</v>
      </c>
      <c r="L9" s="69">
        <v>10</v>
      </c>
      <c r="M9" s="69">
        <f>J9+K9+L9</f>
        <v>1330</v>
      </c>
      <c r="N9" s="69">
        <v>150</v>
      </c>
      <c r="O9" s="69">
        <v>150</v>
      </c>
      <c r="P9" s="69">
        <v>100</v>
      </c>
      <c r="Q9" s="69">
        <v>100</v>
      </c>
      <c r="R9" s="69"/>
      <c r="S9" s="69"/>
      <c r="T9" s="69">
        <v>969.04</v>
      </c>
      <c r="U9" s="70">
        <v>986.7</v>
      </c>
      <c r="V9" s="71"/>
      <c r="W9" s="70"/>
      <c r="X9" s="92"/>
      <c r="Y9" s="48"/>
    </row>
    <row r="10" spans="1:25" x14ac:dyDescent="0.25">
      <c r="A10" s="61">
        <f t="shared" ref="A10:A12" si="0">A9+1</f>
        <v>3</v>
      </c>
      <c r="B10" s="62" t="s">
        <v>25</v>
      </c>
      <c r="C10" s="63" t="s">
        <v>26</v>
      </c>
      <c r="D10" s="64" t="s">
        <v>27</v>
      </c>
      <c r="E10" s="65">
        <v>190518498219</v>
      </c>
      <c r="F10" s="66" t="s">
        <v>28</v>
      </c>
      <c r="G10" s="69">
        <v>10183.719999999999</v>
      </c>
      <c r="H10" s="69">
        <v>10378.31</v>
      </c>
      <c r="I10" s="68">
        <f t="shared" ref="I10:I12" si="1">G10+H10</f>
        <v>20562.03</v>
      </c>
      <c r="J10" s="69">
        <v>581.29999999999995</v>
      </c>
      <c r="K10" s="69">
        <v>1178.7</v>
      </c>
      <c r="L10" s="69">
        <v>30</v>
      </c>
      <c r="M10" s="69">
        <f t="shared" ref="M10:M12" si="2">J10+K10+L10</f>
        <v>1790</v>
      </c>
      <c r="N10" s="69">
        <v>250</v>
      </c>
      <c r="O10" s="69">
        <v>250</v>
      </c>
      <c r="P10" s="69">
        <v>100</v>
      </c>
      <c r="Q10" s="69">
        <v>100</v>
      </c>
      <c r="R10" s="69">
        <v>2238.4299999999998</v>
      </c>
      <c r="S10" s="69">
        <v>1601.39</v>
      </c>
      <c r="T10" s="69">
        <v>1476.64</v>
      </c>
      <c r="U10" s="70">
        <v>1707.3</v>
      </c>
      <c r="V10" s="74"/>
      <c r="W10" s="70">
        <v>0</v>
      </c>
      <c r="X10" s="92"/>
      <c r="Y10" s="48"/>
    </row>
    <row r="11" spans="1:25" x14ac:dyDescent="0.25">
      <c r="A11" s="61">
        <f t="shared" si="0"/>
        <v>4</v>
      </c>
      <c r="B11" s="62" t="s">
        <v>29</v>
      </c>
      <c r="C11" s="62" t="s">
        <v>30</v>
      </c>
      <c r="D11" s="64" t="s">
        <v>31</v>
      </c>
      <c r="E11" s="65">
        <v>30505180662</v>
      </c>
      <c r="F11" s="64" t="s">
        <v>32</v>
      </c>
      <c r="G11" s="69">
        <v>6542.11</v>
      </c>
      <c r="H11" s="69">
        <v>6712.48</v>
      </c>
      <c r="I11" s="68">
        <f t="shared" si="1"/>
        <v>13254.59</v>
      </c>
      <c r="J11" s="69">
        <v>490.5</v>
      </c>
      <c r="K11" s="69">
        <v>994.5</v>
      </c>
      <c r="L11" s="69">
        <v>10</v>
      </c>
      <c r="M11" s="69">
        <f t="shared" si="2"/>
        <v>1495</v>
      </c>
      <c r="N11" s="69">
        <v>162.5</v>
      </c>
      <c r="O11" s="69">
        <f t="shared" ref="O11" si="3">N11</f>
        <v>162.5</v>
      </c>
      <c r="P11" s="69">
        <v>100</v>
      </c>
      <c r="Q11" s="69">
        <v>100</v>
      </c>
      <c r="R11" s="69">
        <v>0</v>
      </c>
      <c r="S11" s="69">
        <v>1537.34</v>
      </c>
      <c r="T11" s="69">
        <v>0</v>
      </c>
      <c r="U11" s="70">
        <v>948.73</v>
      </c>
      <c r="V11" s="71"/>
      <c r="W11" s="70">
        <v>0</v>
      </c>
      <c r="X11" s="92"/>
      <c r="Y11" s="48"/>
    </row>
    <row r="12" spans="1:25" x14ac:dyDescent="0.25">
      <c r="A12" s="61">
        <f t="shared" si="0"/>
        <v>5</v>
      </c>
      <c r="B12" s="75" t="s">
        <v>33</v>
      </c>
      <c r="C12" s="75" t="s">
        <v>34</v>
      </c>
      <c r="D12" s="76" t="s">
        <v>35</v>
      </c>
      <c r="E12" s="77">
        <v>30500211845</v>
      </c>
      <c r="F12" s="64" t="s">
        <v>36</v>
      </c>
      <c r="G12" s="69">
        <v>6509.05</v>
      </c>
      <c r="H12" s="69">
        <v>6703.06</v>
      </c>
      <c r="I12" s="68">
        <f t="shared" si="1"/>
        <v>13212.11</v>
      </c>
      <c r="J12" s="69">
        <v>472.3</v>
      </c>
      <c r="K12" s="69">
        <v>957.7</v>
      </c>
      <c r="L12" s="69">
        <v>10</v>
      </c>
      <c r="M12" s="69">
        <f t="shared" si="2"/>
        <v>1440</v>
      </c>
      <c r="N12" s="69">
        <v>162.5</v>
      </c>
      <c r="O12" s="69">
        <v>162.5</v>
      </c>
      <c r="P12" s="69">
        <v>100</v>
      </c>
      <c r="Q12" s="69">
        <v>100</v>
      </c>
      <c r="R12" s="69">
        <v>0</v>
      </c>
      <c r="S12" s="69">
        <v>0</v>
      </c>
      <c r="T12" s="69">
        <v>0</v>
      </c>
      <c r="U12" s="70">
        <v>0</v>
      </c>
      <c r="V12" s="78"/>
      <c r="W12" s="70">
        <v>0</v>
      </c>
      <c r="X12" s="92"/>
      <c r="Y12" s="48"/>
    </row>
    <row r="13" spans="1:25" ht="15.75" thickBot="1" x14ac:dyDescent="0.3">
      <c r="A13" s="79"/>
      <c r="B13" s="80"/>
      <c r="C13" s="80"/>
      <c r="D13" s="80"/>
      <c r="E13" s="81"/>
      <c r="F13" s="80"/>
      <c r="G13" s="82">
        <f t="shared" ref="G13:U13" si="4">SUM(G8:G12)</f>
        <v>35888.28</v>
      </c>
      <c r="H13" s="82">
        <f t="shared" si="4"/>
        <v>36624.18</v>
      </c>
      <c r="I13" s="82">
        <f t="shared" si="4"/>
        <v>72512.459999999992</v>
      </c>
      <c r="J13" s="82">
        <f>SUM(J8:J12)</f>
        <v>2470.6</v>
      </c>
      <c r="K13" s="82">
        <f t="shared" si="4"/>
        <v>5009.3999999999996</v>
      </c>
      <c r="L13" s="82">
        <f t="shared" si="4"/>
        <v>70</v>
      </c>
      <c r="M13" s="82">
        <f t="shared" si="4"/>
        <v>7550</v>
      </c>
      <c r="N13" s="82">
        <f t="shared" si="4"/>
        <v>887.5</v>
      </c>
      <c r="O13" s="82">
        <f t="shared" si="4"/>
        <v>887.5</v>
      </c>
      <c r="P13" s="82">
        <f t="shared" si="4"/>
        <v>500</v>
      </c>
      <c r="Q13" s="82">
        <f t="shared" si="4"/>
        <v>500</v>
      </c>
      <c r="R13" s="82">
        <f t="shared" si="4"/>
        <v>2238.4299999999998</v>
      </c>
      <c r="S13" s="82">
        <f t="shared" si="4"/>
        <v>4516.2300000000005</v>
      </c>
      <c r="T13" s="82">
        <f t="shared" si="4"/>
        <v>3645.45</v>
      </c>
      <c r="U13" s="82">
        <f t="shared" si="4"/>
        <v>4801.25</v>
      </c>
      <c r="V13" s="83">
        <v>0</v>
      </c>
      <c r="W13" s="82">
        <f>SUM(W8:W12)</f>
        <v>0</v>
      </c>
      <c r="X13" s="92"/>
      <c r="Y13" s="48"/>
    </row>
    <row r="14" spans="1:25" x14ac:dyDescent="0.25">
      <c r="A14" s="84"/>
      <c r="B14" s="85" t="s">
        <v>37</v>
      </c>
      <c r="C14" s="84"/>
      <c r="D14" s="84"/>
      <c r="E14" s="84"/>
      <c r="F14" s="84"/>
      <c r="G14" s="84"/>
      <c r="H14" s="84"/>
      <c r="I14" s="84"/>
      <c r="J14" s="86">
        <f>J13+K13+L13</f>
        <v>7550</v>
      </c>
      <c r="K14" s="87"/>
      <c r="L14" s="87"/>
      <c r="M14" s="87"/>
      <c r="N14" s="86">
        <f>N13+O13</f>
        <v>1775</v>
      </c>
      <c r="O14" s="84"/>
      <c r="P14" s="88">
        <f>P13+Q13</f>
        <v>1000</v>
      </c>
      <c r="Q14" s="84"/>
      <c r="R14" s="86">
        <f>R13</f>
        <v>2238.4299999999998</v>
      </c>
      <c r="S14" s="86">
        <f>S13</f>
        <v>4516.2300000000005</v>
      </c>
      <c r="T14" s="86">
        <f>T13</f>
        <v>3645.45</v>
      </c>
      <c r="U14" s="86">
        <f>U13</f>
        <v>4801.25</v>
      </c>
      <c r="V14" s="87">
        <v>0</v>
      </c>
      <c r="W14" s="86">
        <f>W13</f>
        <v>0</v>
      </c>
      <c r="X14" s="92"/>
      <c r="Y14" s="48"/>
    </row>
    <row r="15" spans="1:25" x14ac:dyDescent="0.25">
      <c r="A15" s="84"/>
      <c r="B15" s="85" t="s">
        <v>38</v>
      </c>
      <c r="C15" s="84"/>
      <c r="D15" s="84"/>
      <c r="E15" s="84"/>
      <c r="F15" s="84"/>
      <c r="G15" s="84"/>
      <c r="H15" s="84"/>
      <c r="I15" s="84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4"/>
      <c r="X15" s="92"/>
      <c r="Y15" s="48"/>
    </row>
    <row r="16" spans="1:25" x14ac:dyDescent="0.25">
      <c r="A16" s="84"/>
      <c r="B16" s="85" t="s">
        <v>39</v>
      </c>
      <c r="C16" s="84"/>
      <c r="D16" s="84"/>
      <c r="E16" s="84"/>
      <c r="F16" s="84"/>
      <c r="G16" s="84"/>
      <c r="H16" s="84"/>
      <c r="I16" s="84"/>
      <c r="J16" s="9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4"/>
      <c r="X16" s="92"/>
      <c r="Y16" s="48"/>
    </row>
    <row r="17" spans="1:25" ht="15.75" thickBot="1" x14ac:dyDescent="0.3">
      <c r="A17" s="84"/>
      <c r="B17" s="85" t="s">
        <v>40</v>
      </c>
      <c r="C17" s="84"/>
      <c r="D17" s="84"/>
      <c r="E17" s="84"/>
      <c r="F17" s="84"/>
      <c r="G17" s="84"/>
      <c r="H17" s="84"/>
      <c r="I17" s="84"/>
      <c r="J17" s="91">
        <f>J14</f>
        <v>7550</v>
      </c>
      <c r="K17" s="84"/>
      <c r="L17" s="84"/>
      <c r="M17" s="84"/>
      <c r="N17" s="91">
        <f>N14</f>
        <v>1775</v>
      </c>
      <c r="O17" s="84"/>
      <c r="P17" s="91">
        <f>P14</f>
        <v>1000</v>
      </c>
      <c r="Q17" s="84"/>
      <c r="R17" s="91">
        <f>R14</f>
        <v>2238.4299999999998</v>
      </c>
      <c r="S17" s="91">
        <f>S14</f>
        <v>4516.2300000000005</v>
      </c>
      <c r="T17" s="91">
        <f>T14</f>
        <v>3645.45</v>
      </c>
      <c r="U17" s="91">
        <f>U14</f>
        <v>4801.25</v>
      </c>
      <c r="V17" s="91">
        <v>0</v>
      </c>
      <c r="W17" s="91">
        <f>W14</f>
        <v>0</v>
      </c>
      <c r="X17" s="92"/>
      <c r="Y17" s="48"/>
    </row>
    <row r="18" spans="1:25" ht="15.75" thickTop="1" x14ac:dyDescent="0.25">
      <c r="A18" s="92"/>
      <c r="B18" s="84"/>
      <c r="C18" s="84"/>
      <c r="D18" s="84"/>
      <c r="E18" s="84"/>
      <c r="F18" s="84"/>
      <c r="G18" s="88"/>
      <c r="H18" s="84"/>
      <c r="I18" s="84"/>
      <c r="J18" s="84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48"/>
    </row>
    <row r="19" spans="1:25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x14ac:dyDescent="0.25">
      <c r="A20" s="48"/>
      <c r="B20" s="46"/>
      <c r="C20" s="47"/>
      <c r="D20" s="47"/>
      <c r="E20" s="47"/>
      <c r="F20" s="47"/>
      <c r="G20" s="47"/>
      <c r="H20" s="47"/>
      <c r="I20" s="47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spans="1:25" x14ac:dyDescent="0.25">
      <c r="A21" s="48"/>
      <c r="B21" s="46"/>
      <c r="C21" s="47"/>
      <c r="D21" s="47"/>
      <c r="E21" s="47"/>
      <c r="F21" s="47"/>
      <c r="G21" s="47"/>
      <c r="H21" s="47"/>
      <c r="I21" s="47"/>
      <c r="J21" s="60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 spans="1:25" x14ac:dyDescent="0.25">
      <c r="B22" s="2"/>
      <c r="C22" s="1"/>
      <c r="D22" s="1"/>
      <c r="E22" s="1"/>
      <c r="F22" s="1"/>
      <c r="G22" s="1"/>
      <c r="H22" s="1"/>
      <c r="I22" s="1"/>
      <c r="J22" s="1"/>
    </row>
    <row r="26" spans="1:25" x14ac:dyDescent="0.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G5:H5"/>
    <mergeCell ref="I5:I6"/>
    <mergeCell ref="J5:L5"/>
    <mergeCell ref="N5:O5"/>
    <mergeCell ref="P5:Q5"/>
    <mergeCell ref="R5:R6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5" scale="90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B1" workbookViewId="0">
      <selection activeCell="U17" sqref="U17"/>
    </sheetView>
  </sheetViews>
  <sheetFormatPr defaultRowHeight="15" x14ac:dyDescent="0.25"/>
  <cols>
    <col min="1" max="1" width="4" customWidth="1"/>
    <col min="2" max="2" width="24.8554687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3.28515625" customWidth="1"/>
    <col min="8" max="8" width="14.28515625" customWidth="1"/>
    <col min="9" max="9" width="12.28515625" customWidth="1"/>
    <col min="22" max="22" width="0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99"/>
      <c r="B5" s="101" t="s">
        <v>2</v>
      </c>
      <c r="C5" s="101" t="s">
        <v>3</v>
      </c>
      <c r="D5" s="101" t="s">
        <v>4</v>
      </c>
      <c r="E5" s="101" t="s">
        <v>5</v>
      </c>
      <c r="F5" s="101" t="s">
        <v>6</v>
      </c>
      <c r="G5" s="101" t="s">
        <v>7</v>
      </c>
      <c r="H5" s="101"/>
      <c r="I5" s="101" t="s">
        <v>8</v>
      </c>
      <c r="J5" s="101" t="s">
        <v>9</v>
      </c>
      <c r="K5" s="101"/>
      <c r="L5" s="101"/>
      <c r="M5" s="35"/>
      <c r="N5" s="101" t="s">
        <v>10</v>
      </c>
      <c r="O5" s="101"/>
      <c r="P5" s="101" t="s">
        <v>11</v>
      </c>
      <c r="Q5" s="101"/>
      <c r="R5" s="101" t="s">
        <v>12</v>
      </c>
      <c r="S5" s="101" t="s">
        <v>13</v>
      </c>
      <c r="T5" s="101" t="s">
        <v>14</v>
      </c>
      <c r="U5" s="101" t="s">
        <v>15</v>
      </c>
      <c r="V5" s="105" t="s">
        <v>16</v>
      </c>
      <c r="W5" s="101" t="s">
        <v>48</v>
      </c>
    </row>
    <row r="6" spans="1:23" ht="22.5" x14ac:dyDescent="0.25">
      <c r="A6" s="100"/>
      <c r="B6" s="102"/>
      <c r="C6" s="102"/>
      <c r="D6" s="102"/>
      <c r="E6" s="102"/>
      <c r="F6" s="102"/>
      <c r="G6" s="28" t="s">
        <v>45</v>
      </c>
      <c r="H6" s="29" t="s">
        <v>47</v>
      </c>
      <c r="I6" s="102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102"/>
      <c r="S6" s="102"/>
      <c r="T6" s="102"/>
      <c r="U6" s="102"/>
      <c r="V6" s="106"/>
      <c r="W6" s="102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6408.09</v>
      </c>
      <c r="H8" s="19">
        <v>6405.06</v>
      </c>
      <c r="I8" s="20">
        <v>12697.02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8762.1200000000008</v>
      </c>
      <c r="H9" s="21">
        <v>8782.1200000000008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1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1573.82</v>
      </c>
      <c r="S9" s="21">
        <v>1377.5</v>
      </c>
      <c r="T9" s="21">
        <v>1430.49</v>
      </c>
      <c r="U9" s="30">
        <v>1707.3</v>
      </c>
      <c r="V9" s="39"/>
      <c r="W9" s="30">
        <v>1000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6399.08</v>
      </c>
      <c r="H10" s="21">
        <v>6434.11</v>
      </c>
      <c r="I10" s="20">
        <v>12297.14</v>
      </c>
      <c r="J10" s="21">
        <v>472.3</v>
      </c>
      <c r="K10" s="21">
        <v>957.7</v>
      </c>
      <c r="L10" s="21">
        <v>10</v>
      </c>
      <c r="M10" s="21">
        <f t="shared" si="0"/>
        <v>1440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726.06</v>
      </c>
      <c r="V10" s="38"/>
      <c r="W10" s="30">
        <v>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6753.81</v>
      </c>
      <c r="H11" s="21">
        <v>6320.87</v>
      </c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162.5</v>
      </c>
      <c r="O11" s="21">
        <f t="shared" si="1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2">SUM(G8:G11)</f>
        <v>28323.100000000002</v>
      </c>
      <c r="H12" s="25">
        <f t="shared" si="2"/>
        <v>27942.16</v>
      </c>
      <c r="I12" s="25">
        <f t="shared" si="2"/>
        <v>54175.149999999994</v>
      </c>
      <c r="J12" s="25">
        <f t="shared" si="2"/>
        <v>1998.1999999999998</v>
      </c>
      <c r="K12" s="25">
        <f t="shared" si="2"/>
        <v>4051.8</v>
      </c>
      <c r="L12" s="25">
        <f t="shared" si="2"/>
        <v>60</v>
      </c>
      <c r="M12" s="25">
        <f t="shared" si="2"/>
        <v>6110</v>
      </c>
      <c r="N12" s="25">
        <f t="shared" si="2"/>
        <v>675</v>
      </c>
      <c r="O12" s="25">
        <f t="shared" si="2"/>
        <v>675</v>
      </c>
      <c r="P12" s="25">
        <f t="shared" si="2"/>
        <v>400</v>
      </c>
      <c r="Q12" s="25">
        <f t="shared" si="2"/>
        <v>400</v>
      </c>
      <c r="R12" s="25">
        <f t="shared" si="2"/>
        <v>1573.82</v>
      </c>
      <c r="S12" s="25">
        <f t="shared" si="2"/>
        <v>4132.5</v>
      </c>
      <c r="T12" s="25">
        <f t="shared" si="2"/>
        <v>2537.9700000000003</v>
      </c>
      <c r="U12" s="25">
        <f t="shared" si="2"/>
        <v>3197.15</v>
      </c>
      <c r="V12" s="41">
        <v>0</v>
      </c>
      <c r="W12" s="25">
        <f>SUM(W8:W11)</f>
        <v>1000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1350</v>
      </c>
      <c r="O13" s="1"/>
      <c r="P13" s="10">
        <v>800</v>
      </c>
      <c r="Q13" s="1"/>
      <c r="R13" s="36">
        <f>R12</f>
        <v>1573.82</v>
      </c>
      <c r="S13" s="36">
        <f>S12</f>
        <v>4132.5</v>
      </c>
      <c r="T13" s="36">
        <f>T12</f>
        <v>2537.9700000000003</v>
      </c>
      <c r="U13" s="36">
        <f>U12</f>
        <v>3197.15</v>
      </c>
      <c r="V13" s="14">
        <v>0</v>
      </c>
      <c r="W13" s="36">
        <f>W12</f>
        <v>1000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1350</v>
      </c>
      <c r="O16" s="1"/>
      <c r="P16" s="11">
        <f>P13</f>
        <v>800</v>
      </c>
      <c r="Q16" s="1"/>
      <c r="R16" s="11">
        <f>R13</f>
        <v>1573.82</v>
      </c>
      <c r="S16" s="11">
        <f>S13</f>
        <v>4132.5</v>
      </c>
      <c r="T16" s="11">
        <f>T13</f>
        <v>2537.9700000000003</v>
      </c>
      <c r="U16" s="11">
        <f>U13</f>
        <v>3197.15</v>
      </c>
      <c r="V16" s="11">
        <v>0</v>
      </c>
      <c r="W16" s="11">
        <f>W13</f>
        <v>1000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N5:O5"/>
    <mergeCell ref="P5:Q5"/>
    <mergeCell ref="R5:R6"/>
    <mergeCell ref="F5:F6"/>
    <mergeCell ref="W5:W6"/>
    <mergeCell ref="S5:S6"/>
    <mergeCell ref="T5:T6"/>
    <mergeCell ref="U5:U6"/>
    <mergeCell ref="V5:V6"/>
    <mergeCell ref="G5:H5"/>
    <mergeCell ref="I5:I6"/>
    <mergeCell ref="J5:L5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scale="85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T10" sqref="T10"/>
    </sheetView>
  </sheetViews>
  <sheetFormatPr defaultRowHeight="15" x14ac:dyDescent="0.25"/>
  <cols>
    <col min="1" max="1" width="4" customWidth="1"/>
    <col min="2" max="2" width="24.8554687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3.28515625" customWidth="1"/>
    <col min="8" max="8" width="14.28515625" customWidth="1"/>
    <col min="9" max="9" width="12.28515625" customWidth="1"/>
    <col min="22" max="22" width="0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99"/>
      <c r="B5" s="101" t="s">
        <v>2</v>
      </c>
      <c r="C5" s="101" t="s">
        <v>3</v>
      </c>
      <c r="D5" s="101" t="s">
        <v>4</v>
      </c>
      <c r="E5" s="101" t="s">
        <v>5</v>
      </c>
      <c r="F5" s="101" t="s">
        <v>6</v>
      </c>
      <c r="G5" s="101" t="s">
        <v>7</v>
      </c>
      <c r="H5" s="101"/>
      <c r="I5" s="101" t="s">
        <v>8</v>
      </c>
      <c r="J5" s="101" t="s">
        <v>9</v>
      </c>
      <c r="K5" s="101"/>
      <c r="L5" s="101"/>
      <c r="M5" s="42"/>
      <c r="N5" s="101" t="s">
        <v>10</v>
      </c>
      <c r="O5" s="101"/>
      <c r="P5" s="101" t="s">
        <v>11</v>
      </c>
      <c r="Q5" s="101"/>
      <c r="R5" s="101" t="s">
        <v>12</v>
      </c>
      <c r="S5" s="101" t="s">
        <v>13</v>
      </c>
      <c r="T5" s="101" t="s">
        <v>14</v>
      </c>
      <c r="U5" s="101" t="s">
        <v>15</v>
      </c>
      <c r="V5" s="105" t="s">
        <v>16</v>
      </c>
      <c r="W5" s="101" t="s">
        <v>48</v>
      </c>
    </row>
    <row r="6" spans="1:23" ht="22.5" x14ac:dyDescent="0.25">
      <c r="A6" s="100"/>
      <c r="B6" s="102"/>
      <c r="C6" s="102"/>
      <c r="D6" s="102"/>
      <c r="E6" s="102"/>
      <c r="F6" s="102"/>
      <c r="G6" s="28" t="s">
        <v>45</v>
      </c>
      <c r="H6" s="29" t="s">
        <v>47</v>
      </c>
      <c r="I6" s="102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102"/>
      <c r="S6" s="102"/>
      <c r="T6" s="102"/>
      <c r="U6" s="102"/>
      <c r="V6" s="106"/>
      <c r="W6" s="102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6408.09</v>
      </c>
      <c r="H8" s="19">
        <v>6405.06</v>
      </c>
      <c r="I8" s="20">
        <v>12697.02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8762.1200000000008</v>
      </c>
      <c r="H9" s="21">
        <v>8782.1200000000008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1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1573.82</v>
      </c>
      <c r="S9" s="21">
        <v>1377.5</v>
      </c>
      <c r="T9" s="21">
        <v>0</v>
      </c>
      <c r="U9" s="30">
        <v>1707.3</v>
      </c>
      <c r="V9" s="39"/>
      <c r="W9" s="30">
        <v>1000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6399.08</v>
      </c>
      <c r="H10" s="21">
        <v>6434.11</v>
      </c>
      <c r="I10" s="20">
        <v>12297.14</v>
      </c>
      <c r="J10" s="21">
        <v>472.3</v>
      </c>
      <c r="K10" s="21">
        <v>957.7</v>
      </c>
      <c r="L10" s="21">
        <v>10</v>
      </c>
      <c r="M10" s="21">
        <f t="shared" si="0"/>
        <v>1440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6753.81</v>
      </c>
      <c r="H11" s="21">
        <v>6320.87</v>
      </c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162.5</v>
      </c>
      <c r="O11" s="21">
        <f t="shared" si="1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2">SUM(G8:G11)</f>
        <v>28323.100000000002</v>
      </c>
      <c r="H12" s="25">
        <f t="shared" si="2"/>
        <v>27942.16</v>
      </c>
      <c r="I12" s="25">
        <f t="shared" si="2"/>
        <v>54175.149999999994</v>
      </c>
      <c r="J12" s="25">
        <f t="shared" si="2"/>
        <v>1998.1999999999998</v>
      </c>
      <c r="K12" s="25">
        <f t="shared" si="2"/>
        <v>4051.8</v>
      </c>
      <c r="L12" s="25">
        <f t="shared" si="2"/>
        <v>60</v>
      </c>
      <c r="M12" s="25">
        <f t="shared" si="2"/>
        <v>6110</v>
      </c>
      <c r="N12" s="25">
        <f t="shared" si="2"/>
        <v>675</v>
      </c>
      <c r="O12" s="25">
        <f t="shared" si="2"/>
        <v>675</v>
      </c>
      <c r="P12" s="25">
        <f t="shared" si="2"/>
        <v>400</v>
      </c>
      <c r="Q12" s="25">
        <f t="shared" si="2"/>
        <v>400</v>
      </c>
      <c r="R12" s="25">
        <f t="shared" si="2"/>
        <v>1573.82</v>
      </c>
      <c r="S12" s="25">
        <f t="shared" si="2"/>
        <v>4132.5</v>
      </c>
      <c r="T12" s="25">
        <f t="shared" si="2"/>
        <v>1107.48</v>
      </c>
      <c r="U12" s="25">
        <f t="shared" si="2"/>
        <v>3419.82</v>
      </c>
      <c r="V12" s="41">
        <v>0</v>
      </c>
      <c r="W12" s="25">
        <f>SUM(W8:W11)</f>
        <v>1000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1350</v>
      </c>
      <c r="O13" s="1"/>
      <c r="P13" s="10">
        <v>800</v>
      </c>
      <c r="Q13" s="1"/>
      <c r="R13" s="36">
        <v>1414.98</v>
      </c>
      <c r="S13" s="36">
        <v>4132.5</v>
      </c>
      <c r="T13" s="36">
        <v>2537.9700000000003</v>
      </c>
      <c r="U13" s="36">
        <v>3058.6299999999997</v>
      </c>
      <c r="V13" s="14">
        <v>0</v>
      </c>
      <c r="W13" s="36">
        <v>1000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1350</v>
      </c>
      <c r="O16" s="1"/>
      <c r="P16" s="11">
        <f>P13</f>
        <v>800</v>
      </c>
      <c r="Q16" s="1"/>
      <c r="R16" s="11">
        <f>R13</f>
        <v>1414.98</v>
      </c>
      <c r="S16" s="11">
        <f>S13</f>
        <v>4132.5</v>
      </c>
      <c r="T16" s="11">
        <f>T13</f>
        <v>2537.9700000000003</v>
      </c>
      <c r="U16" s="11">
        <f>U13</f>
        <v>3058.6299999999997</v>
      </c>
      <c r="V16" s="11">
        <v>0</v>
      </c>
      <c r="W16" s="11">
        <f>W13</f>
        <v>1000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F1" workbookViewId="0">
      <selection activeCell="T10" sqref="T10"/>
    </sheetView>
  </sheetViews>
  <sheetFormatPr defaultRowHeight="15" x14ac:dyDescent="0.25"/>
  <cols>
    <col min="1" max="1" width="4" customWidth="1"/>
    <col min="2" max="2" width="24.8554687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3.28515625" hidden="1" customWidth="1"/>
    <col min="8" max="8" width="14.28515625" hidden="1" customWidth="1"/>
    <col min="9" max="9" width="12.28515625" customWidth="1"/>
    <col min="22" max="22" width="0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99"/>
      <c r="B5" s="101" t="s">
        <v>2</v>
      </c>
      <c r="C5" s="101" t="s">
        <v>3</v>
      </c>
      <c r="D5" s="101" t="s">
        <v>4</v>
      </c>
      <c r="E5" s="101" t="s">
        <v>5</v>
      </c>
      <c r="F5" s="101" t="s">
        <v>6</v>
      </c>
      <c r="G5" s="101" t="s">
        <v>7</v>
      </c>
      <c r="H5" s="101"/>
      <c r="I5" s="101" t="s">
        <v>8</v>
      </c>
      <c r="J5" s="101" t="s">
        <v>9</v>
      </c>
      <c r="K5" s="101"/>
      <c r="L5" s="101"/>
      <c r="M5" s="43"/>
      <c r="N5" s="101" t="s">
        <v>10</v>
      </c>
      <c r="O5" s="101"/>
      <c r="P5" s="101" t="s">
        <v>11</v>
      </c>
      <c r="Q5" s="101"/>
      <c r="R5" s="101" t="s">
        <v>12</v>
      </c>
      <c r="S5" s="101" t="s">
        <v>13</v>
      </c>
      <c r="T5" s="101" t="s">
        <v>14</v>
      </c>
      <c r="U5" s="101" t="s">
        <v>15</v>
      </c>
      <c r="V5" s="105" t="s">
        <v>16</v>
      </c>
      <c r="W5" s="101" t="s">
        <v>48</v>
      </c>
    </row>
    <row r="6" spans="1:23" ht="22.5" x14ac:dyDescent="0.25">
      <c r="A6" s="100"/>
      <c r="B6" s="102"/>
      <c r="C6" s="102"/>
      <c r="D6" s="102"/>
      <c r="E6" s="102"/>
      <c r="F6" s="102"/>
      <c r="G6" s="28" t="s">
        <v>52</v>
      </c>
      <c r="H6" s="29" t="s">
        <v>53</v>
      </c>
      <c r="I6" s="102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102"/>
      <c r="S6" s="102"/>
      <c r="T6" s="102"/>
      <c r="U6" s="102"/>
      <c r="V6" s="106"/>
      <c r="W6" s="102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/>
      <c r="H8" s="19"/>
      <c r="I8" s="20">
        <v>12697.02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/>
      <c r="H9" s="21"/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1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2091.5300000000002</v>
      </c>
      <c r="S9" s="21">
        <v>1377.5</v>
      </c>
      <c r="T9" s="21">
        <v>0</v>
      </c>
      <c r="U9" s="30">
        <v>1707.3</v>
      </c>
      <c r="V9" s="39"/>
      <c r="W9" s="30">
        <v>1000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/>
      <c r="H10" s="21"/>
      <c r="I10" s="20">
        <v>12297.14</v>
      </c>
      <c r="J10" s="21">
        <v>472.3</v>
      </c>
      <c r="K10" s="21">
        <v>957.7</v>
      </c>
      <c r="L10" s="21">
        <v>10</v>
      </c>
      <c r="M10" s="21">
        <f t="shared" si="0"/>
        <v>1440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1000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/>
      <c r="H11" s="21"/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162.5</v>
      </c>
      <c r="O11" s="21">
        <f t="shared" si="1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2">SUM(G8:G11)</f>
        <v>0</v>
      </c>
      <c r="H12" s="25">
        <f t="shared" si="2"/>
        <v>0</v>
      </c>
      <c r="I12" s="25">
        <f t="shared" si="2"/>
        <v>54175.149999999994</v>
      </c>
      <c r="J12" s="25">
        <f t="shared" si="2"/>
        <v>1998.1999999999998</v>
      </c>
      <c r="K12" s="25">
        <f t="shared" si="2"/>
        <v>4051.8</v>
      </c>
      <c r="L12" s="25">
        <f t="shared" si="2"/>
        <v>60</v>
      </c>
      <c r="M12" s="25">
        <f t="shared" si="2"/>
        <v>6110</v>
      </c>
      <c r="N12" s="25">
        <f t="shared" si="2"/>
        <v>675</v>
      </c>
      <c r="O12" s="25">
        <f t="shared" si="2"/>
        <v>675</v>
      </c>
      <c r="P12" s="25">
        <f t="shared" si="2"/>
        <v>400</v>
      </c>
      <c r="Q12" s="25">
        <f t="shared" si="2"/>
        <v>400</v>
      </c>
      <c r="R12" s="25">
        <f t="shared" si="2"/>
        <v>2091.5300000000002</v>
      </c>
      <c r="S12" s="25">
        <f t="shared" si="2"/>
        <v>4132.5</v>
      </c>
      <c r="T12" s="25">
        <f t="shared" si="2"/>
        <v>1107.48</v>
      </c>
      <c r="U12" s="25">
        <f t="shared" si="2"/>
        <v>3419.82</v>
      </c>
      <c r="V12" s="41">
        <v>0</v>
      </c>
      <c r="W12" s="25">
        <f>SUM(W8:W11)</f>
        <v>2000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1350</v>
      </c>
      <c r="O13" s="1"/>
      <c r="P13" s="10">
        <v>800</v>
      </c>
      <c r="Q13" s="1"/>
      <c r="R13" s="36">
        <f>R12</f>
        <v>2091.5300000000002</v>
      </c>
      <c r="S13" s="36">
        <f>S12</f>
        <v>4132.5</v>
      </c>
      <c r="T13" s="36">
        <f>T12</f>
        <v>1107.48</v>
      </c>
      <c r="U13" s="36">
        <f>U12</f>
        <v>3419.82</v>
      </c>
      <c r="V13" s="14">
        <v>0</v>
      </c>
      <c r="W13" s="36">
        <f>W12</f>
        <v>2000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1350</v>
      </c>
      <c r="O16" s="1"/>
      <c r="P16" s="11">
        <f>P13</f>
        <v>800</v>
      </c>
      <c r="Q16" s="1"/>
      <c r="R16" s="11">
        <f>R13</f>
        <v>2091.5300000000002</v>
      </c>
      <c r="S16" s="11">
        <f>S13</f>
        <v>4132.5</v>
      </c>
      <c r="T16" s="11">
        <f>T13</f>
        <v>1107.48</v>
      </c>
      <c r="U16" s="11">
        <f>U13</f>
        <v>3419.82</v>
      </c>
      <c r="V16" s="11">
        <v>0</v>
      </c>
      <c r="W16" s="11">
        <f>W13</f>
        <v>2000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F1" workbookViewId="0">
      <selection sqref="A1:XFD1048576"/>
    </sheetView>
  </sheetViews>
  <sheetFormatPr defaultRowHeight="15" x14ac:dyDescent="0.25"/>
  <cols>
    <col min="1" max="1" width="4" customWidth="1"/>
    <col min="2" max="2" width="24.8554687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3.28515625" customWidth="1"/>
    <col min="8" max="8" width="14.28515625" customWidth="1"/>
    <col min="9" max="9" width="12.28515625" customWidth="1"/>
    <col min="22" max="22" width="9.140625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99"/>
      <c r="B5" s="101" t="s">
        <v>2</v>
      </c>
      <c r="C5" s="101" t="s">
        <v>3</v>
      </c>
      <c r="D5" s="101" t="s">
        <v>4</v>
      </c>
      <c r="E5" s="101" t="s">
        <v>5</v>
      </c>
      <c r="F5" s="101" t="s">
        <v>6</v>
      </c>
      <c r="G5" s="101" t="s">
        <v>7</v>
      </c>
      <c r="H5" s="101"/>
      <c r="I5" s="101" t="s">
        <v>8</v>
      </c>
      <c r="J5" s="101" t="s">
        <v>9</v>
      </c>
      <c r="K5" s="101"/>
      <c r="L5" s="101"/>
      <c r="M5" s="44"/>
      <c r="N5" s="101" t="s">
        <v>10</v>
      </c>
      <c r="O5" s="101"/>
      <c r="P5" s="101" t="s">
        <v>11</v>
      </c>
      <c r="Q5" s="101"/>
      <c r="R5" s="101" t="s">
        <v>12</v>
      </c>
      <c r="S5" s="101" t="s">
        <v>13</v>
      </c>
      <c r="T5" s="101" t="s">
        <v>14</v>
      </c>
      <c r="U5" s="101" t="s">
        <v>15</v>
      </c>
      <c r="V5" s="105" t="s">
        <v>16</v>
      </c>
      <c r="W5" s="101" t="s">
        <v>48</v>
      </c>
    </row>
    <row r="6" spans="1:23" ht="22.5" x14ac:dyDescent="0.25">
      <c r="A6" s="100"/>
      <c r="B6" s="102"/>
      <c r="C6" s="102"/>
      <c r="D6" s="102"/>
      <c r="E6" s="102"/>
      <c r="F6" s="102"/>
      <c r="G6" s="28" t="s">
        <v>50</v>
      </c>
      <c r="H6" s="29" t="s">
        <v>51</v>
      </c>
      <c r="I6" s="102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102"/>
      <c r="S6" s="102"/>
      <c r="T6" s="102"/>
      <c r="U6" s="102"/>
      <c r="V6" s="106"/>
      <c r="W6" s="102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6357.59</v>
      </c>
      <c r="H8" s="19">
        <v>6340.91</v>
      </c>
      <c r="I8" s="20">
        <f>G8+H8</f>
        <v>12698.5</v>
      </c>
      <c r="J8" s="21">
        <v>454.2</v>
      </c>
      <c r="K8" s="21">
        <v>920.8</v>
      </c>
      <c r="L8" s="21">
        <v>10</v>
      </c>
      <c r="M8" s="21">
        <f>J8+K8+L8</f>
        <v>1385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10105.19</v>
      </c>
      <c r="H9" s="21">
        <v>10139.620000000001</v>
      </c>
      <c r="I9" s="20">
        <f t="shared" ref="I9:I11" si="0">G9+H9</f>
        <v>20244.810000000001</v>
      </c>
      <c r="J9" s="21">
        <v>581.29999999999995</v>
      </c>
      <c r="K9" s="21">
        <v>1178.7</v>
      </c>
      <c r="L9" s="21">
        <v>30</v>
      </c>
      <c r="M9" s="21">
        <f t="shared" ref="M9:M11" si="1">J9+K9+L9</f>
        <v>1790</v>
      </c>
      <c r="N9" s="21">
        <v>250</v>
      </c>
      <c r="O9" s="21">
        <v>250</v>
      </c>
      <c r="P9" s="21">
        <v>100</v>
      </c>
      <c r="Q9" s="21">
        <v>100</v>
      </c>
      <c r="R9" s="21">
        <v>2164.13</v>
      </c>
      <c r="S9" s="21">
        <v>1377.5</v>
      </c>
      <c r="T9" s="21">
        <v>0</v>
      </c>
      <c r="U9" s="30">
        <v>1707.3</v>
      </c>
      <c r="V9" s="39"/>
      <c r="W9" s="30">
        <v>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6289.65</v>
      </c>
      <c r="H10" s="21">
        <v>6428.09</v>
      </c>
      <c r="I10" s="20">
        <f t="shared" si="0"/>
        <v>12717.74</v>
      </c>
      <c r="J10" s="21">
        <v>454.2</v>
      </c>
      <c r="K10" s="21">
        <v>920.8</v>
      </c>
      <c r="L10" s="21">
        <v>10</v>
      </c>
      <c r="M10" s="21">
        <f t="shared" si="1"/>
        <v>1385</v>
      </c>
      <c r="N10" s="21">
        <v>150</v>
      </c>
      <c r="O10" s="21">
        <f t="shared" ref="O10:O11" si="2">N10</f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1000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6624.54</v>
      </c>
      <c r="H11" s="21">
        <v>6402.04</v>
      </c>
      <c r="I11" s="20">
        <f t="shared" si="0"/>
        <v>13026.58</v>
      </c>
      <c r="J11" s="21">
        <v>472.3</v>
      </c>
      <c r="K11" s="21">
        <v>957.7</v>
      </c>
      <c r="L11" s="21">
        <v>10</v>
      </c>
      <c r="M11" s="21">
        <f t="shared" si="1"/>
        <v>1440</v>
      </c>
      <c r="N11" s="21">
        <v>162.5</v>
      </c>
      <c r="O11" s="21">
        <f t="shared" si="2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3">SUM(G8:G11)</f>
        <v>29376.97</v>
      </c>
      <c r="H12" s="25">
        <f t="shared" si="3"/>
        <v>29310.66</v>
      </c>
      <c r="I12" s="25">
        <f t="shared" si="3"/>
        <v>58687.63</v>
      </c>
      <c r="J12" s="25">
        <f t="shared" si="3"/>
        <v>1962</v>
      </c>
      <c r="K12" s="25">
        <f t="shared" si="3"/>
        <v>3978</v>
      </c>
      <c r="L12" s="25">
        <f t="shared" si="3"/>
        <v>60</v>
      </c>
      <c r="M12" s="25">
        <f t="shared" si="3"/>
        <v>6000</v>
      </c>
      <c r="N12" s="25">
        <f t="shared" si="3"/>
        <v>712.5</v>
      </c>
      <c r="O12" s="25">
        <f t="shared" si="3"/>
        <v>712.5</v>
      </c>
      <c r="P12" s="25">
        <f t="shared" si="3"/>
        <v>400</v>
      </c>
      <c r="Q12" s="25">
        <f t="shared" si="3"/>
        <v>400</v>
      </c>
      <c r="R12" s="25">
        <f t="shared" si="3"/>
        <v>2164.13</v>
      </c>
      <c r="S12" s="25">
        <f t="shared" si="3"/>
        <v>4132.5</v>
      </c>
      <c r="T12" s="25">
        <f t="shared" si="3"/>
        <v>1107.48</v>
      </c>
      <c r="U12" s="25">
        <f t="shared" si="3"/>
        <v>3419.82</v>
      </c>
      <c r="V12" s="41">
        <v>0</v>
      </c>
      <c r="W12" s="25">
        <f>SUM(W8:W11)</f>
        <v>1000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6000</v>
      </c>
      <c r="K13" s="14"/>
      <c r="L13" s="14"/>
      <c r="M13" s="14"/>
      <c r="N13" s="36">
        <f>N12+O12</f>
        <v>1425</v>
      </c>
      <c r="O13" s="1"/>
      <c r="P13" s="10">
        <v>800</v>
      </c>
      <c r="Q13" s="1"/>
      <c r="R13" s="36">
        <f>R12</f>
        <v>2164.13</v>
      </c>
      <c r="S13" s="36">
        <f>S12</f>
        <v>4132.5</v>
      </c>
      <c r="T13" s="36">
        <f>T12</f>
        <v>1107.48</v>
      </c>
      <c r="U13" s="36">
        <f>U12</f>
        <v>3419.82</v>
      </c>
      <c r="V13" s="14">
        <v>0</v>
      </c>
      <c r="W13" s="36">
        <f>W12</f>
        <v>1000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6000</v>
      </c>
      <c r="K16" s="1"/>
      <c r="L16" s="1"/>
      <c r="M16" s="1"/>
      <c r="N16" s="11">
        <f>N13</f>
        <v>1425</v>
      </c>
      <c r="O16" s="1"/>
      <c r="P16" s="11">
        <f>P13</f>
        <v>800</v>
      </c>
      <c r="Q16" s="1"/>
      <c r="R16" s="11">
        <f>R13</f>
        <v>2164.13</v>
      </c>
      <c r="S16" s="11">
        <f>S13</f>
        <v>4132.5</v>
      </c>
      <c r="T16" s="11">
        <f>T13</f>
        <v>1107.48</v>
      </c>
      <c r="U16" s="11">
        <f>U13</f>
        <v>3419.82</v>
      </c>
      <c r="V16" s="11">
        <v>0</v>
      </c>
      <c r="W16" s="11">
        <f>W13</f>
        <v>1000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T9" sqref="T9"/>
    </sheetView>
  </sheetViews>
  <sheetFormatPr defaultRowHeight="15" x14ac:dyDescent="0.25"/>
  <cols>
    <col min="1" max="1" width="4" customWidth="1"/>
    <col min="2" max="2" width="17.425781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1.7109375" customWidth="1"/>
    <col min="8" max="9" width="12.28515625" customWidth="1"/>
    <col min="22" max="22" width="9.140625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54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99"/>
      <c r="B5" s="101" t="s">
        <v>2</v>
      </c>
      <c r="C5" s="101" t="s">
        <v>3</v>
      </c>
      <c r="D5" s="101" t="s">
        <v>4</v>
      </c>
      <c r="E5" s="101" t="s">
        <v>5</v>
      </c>
      <c r="F5" s="101" t="s">
        <v>6</v>
      </c>
      <c r="G5" s="101" t="s">
        <v>7</v>
      </c>
      <c r="H5" s="101"/>
      <c r="I5" s="101" t="s">
        <v>8</v>
      </c>
      <c r="J5" s="101" t="s">
        <v>9</v>
      </c>
      <c r="K5" s="101"/>
      <c r="L5" s="101"/>
      <c r="M5" s="45"/>
      <c r="N5" s="101" t="s">
        <v>10</v>
      </c>
      <c r="O5" s="101"/>
      <c r="P5" s="101" t="s">
        <v>11</v>
      </c>
      <c r="Q5" s="101"/>
      <c r="R5" s="101" t="s">
        <v>12</v>
      </c>
      <c r="S5" s="101" t="s">
        <v>13</v>
      </c>
      <c r="T5" s="101" t="s">
        <v>14</v>
      </c>
      <c r="U5" s="101" t="s">
        <v>15</v>
      </c>
      <c r="V5" s="105" t="s">
        <v>16</v>
      </c>
      <c r="W5" s="101" t="s">
        <v>48</v>
      </c>
    </row>
    <row r="6" spans="1:23" ht="22.5" x14ac:dyDescent="0.25">
      <c r="A6" s="100"/>
      <c r="B6" s="102"/>
      <c r="C6" s="102"/>
      <c r="D6" s="102"/>
      <c r="E6" s="102"/>
      <c r="F6" s="102"/>
      <c r="G6" s="28" t="s">
        <v>55</v>
      </c>
      <c r="H6" s="29" t="s">
        <v>56</v>
      </c>
      <c r="I6" s="102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102"/>
      <c r="S6" s="102"/>
      <c r="T6" s="102"/>
      <c r="U6" s="102"/>
      <c r="V6" s="106"/>
      <c r="W6" s="102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6428.09</v>
      </c>
      <c r="H8" s="19">
        <v>6399.08</v>
      </c>
      <c r="I8" s="20">
        <f>G8+H8</f>
        <v>12827.17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1199.77</v>
      </c>
      <c r="U8" s="30">
        <v>1158.52</v>
      </c>
      <c r="V8" s="38"/>
      <c r="W8" s="30">
        <v>1250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9520.83</v>
      </c>
      <c r="H9" s="21">
        <v>10106.790000000001</v>
      </c>
      <c r="I9" s="20">
        <f t="shared" ref="I9:I11" si="0">G9+H9</f>
        <v>19627.620000000003</v>
      </c>
      <c r="J9" s="21">
        <v>581.29999999999995</v>
      </c>
      <c r="K9" s="21">
        <v>1178.7</v>
      </c>
      <c r="L9" s="21">
        <v>30</v>
      </c>
      <c r="M9" s="21">
        <f t="shared" ref="M9:M11" si="1">J9+K9+L9</f>
        <v>1790</v>
      </c>
      <c r="N9" s="21">
        <v>237.5</v>
      </c>
      <c r="O9" s="21">
        <v>237.5</v>
      </c>
      <c r="P9" s="21">
        <v>100</v>
      </c>
      <c r="Q9" s="21">
        <v>100</v>
      </c>
      <c r="R9" s="21">
        <v>2014.21</v>
      </c>
      <c r="S9" s="21">
        <v>1377.5</v>
      </c>
      <c r="T9" s="21">
        <v>1476.64</v>
      </c>
      <c r="U9" s="30">
        <v>1707.3</v>
      </c>
      <c r="V9" s="39"/>
      <c r="W9" s="30">
        <v>1250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6419.08</v>
      </c>
      <c r="H10" s="21">
        <v>6408.09</v>
      </c>
      <c r="I10" s="20">
        <f t="shared" si="0"/>
        <v>12827.17</v>
      </c>
      <c r="J10" s="21">
        <v>472.3</v>
      </c>
      <c r="K10" s="21">
        <v>957.7</v>
      </c>
      <c r="L10" s="21">
        <v>10</v>
      </c>
      <c r="M10" s="21">
        <f t="shared" si="1"/>
        <v>1440</v>
      </c>
      <c r="N10" s="21">
        <v>150</v>
      </c>
      <c r="O10" s="21">
        <f t="shared" ref="O10" si="2">N10</f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1000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6510.26</v>
      </c>
      <c r="H11" s="21">
        <v>6399.08</v>
      </c>
      <c r="I11" s="20">
        <f t="shared" si="0"/>
        <v>12909.34</v>
      </c>
      <c r="J11" s="21">
        <v>472.3</v>
      </c>
      <c r="K11" s="21">
        <v>957.7</v>
      </c>
      <c r="L11" s="21">
        <v>10</v>
      </c>
      <c r="M11" s="21">
        <f t="shared" si="1"/>
        <v>1440</v>
      </c>
      <c r="N11" s="21">
        <v>150</v>
      </c>
      <c r="O11" s="21">
        <v>150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3">SUM(G8:G11)</f>
        <v>28878.260000000002</v>
      </c>
      <c r="H12" s="25">
        <f t="shared" si="3"/>
        <v>29313.040000000001</v>
      </c>
      <c r="I12" s="25">
        <f t="shared" si="3"/>
        <v>58191.3</v>
      </c>
      <c r="J12" s="25">
        <f t="shared" si="3"/>
        <v>1998.1999999999998</v>
      </c>
      <c r="K12" s="25">
        <f t="shared" si="3"/>
        <v>4051.8</v>
      </c>
      <c r="L12" s="25">
        <f t="shared" si="3"/>
        <v>60</v>
      </c>
      <c r="M12" s="25">
        <f t="shared" si="3"/>
        <v>6110</v>
      </c>
      <c r="N12" s="25">
        <f t="shared" si="3"/>
        <v>687.5</v>
      </c>
      <c r="O12" s="25">
        <f t="shared" si="3"/>
        <v>687.5</v>
      </c>
      <c r="P12" s="25">
        <f t="shared" si="3"/>
        <v>400</v>
      </c>
      <c r="Q12" s="25">
        <f t="shared" si="3"/>
        <v>400</v>
      </c>
      <c r="R12" s="25">
        <f t="shared" si="3"/>
        <v>2014.21</v>
      </c>
      <c r="S12" s="25">
        <f t="shared" si="3"/>
        <v>4132.5</v>
      </c>
      <c r="T12" s="25">
        <f t="shared" si="3"/>
        <v>3783.89</v>
      </c>
      <c r="U12" s="25">
        <f t="shared" si="3"/>
        <v>3814.5499999999997</v>
      </c>
      <c r="V12" s="41">
        <v>0</v>
      </c>
      <c r="W12" s="25">
        <f>SUM(W8:W11)</f>
        <v>3500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1375</v>
      </c>
      <c r="O13" s="1"/>
      <c r="P13" s="10">
        <v>800</v>
      </c>
      <c r="Q13" s="1"/>
      <c r="R13" s="36">
        <f>R12</f>
        <v>2014.21</v>
      </c>
      <c r="S13" s="36">
        <f>S12</f>
        <v>4132.5</v>
      </c>
      <c r="T13" s="36">
        <f>T12</f>
        <v>3783.89</v>
      </c>
      <c r="U13" s="36">
        <f>U12</f>
        <v>3814.5499999999997</v>
      </c>
      <c r="V13" s="14">
        <v>0</v>
      </c>
      <c r="W13" s="36">
        <f>W12</f>
        <v>3500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1375</v>
      </c>
      <c r="O16" s="1"/>
      <c r="P16" s="11">
        <f>P13</f>
        <v>800</v>
      </c>
      <c r="Q16" s="1"/>
      <c r="R16" s="11">
        <f>R13</f>
        <v>2014.21</v>
      </c>
      <c r="S16" s="11">
        <f>S13</f>
        <v>4132.5</v>
      </c>
      <c r="T16" s="11">
        <f>T13</f>
        <v>3783.89</v>
      </c>
      <c r="U16" s="11">
        <f>U13</f>
        <v>3814.5499999999997</v>
      </c>
      <c r="V16" s="11">
        <v>0</v>
      </c>
      <c r="W16" s="11">
        <f>W13</f>
        <v>3500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scale="90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opLeftCell="G1" workbookViewId="0">
      <selection activeCell="G21" sqref="G21"/>
    </sheetView>
  </sheetViews>
  <sheetFormatPr defaultRowHeight="15" x14ac:dyDescent="0.25"/>
  <cols>
    <col min="1" max="1" width="4" customWidth="1"/>
    <col min="2" max="2" width="17.425781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1.7109375" customWidth="1"/>
    <col min="8" max="9" width="12.28515625" customWidth="1"/>
    <col min="22" max="22" width="9.140625" customWidth="1"/>
  </cols>
  <sheetData>
    <row r="1" spans="1:25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8"/>
      <c r="Y1" s="48"/>
    </row>
    <row r="2" spans="1:25" x14ac:dyDescent="0.25">
      <c r="A2" s="46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8"/>
      <c r="Y2" s="48"/>
    </row>
    <row r="3" spans="1:25" x14ac:dyDescent="0.25">
      <c r="A3" s="46" t="s">
        <v>57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8"/>
      <c r="Y3" s="48"/>
    </row>
    <row r="4" spans="1:25" ht="15.75" thickBot="1" x14ac:dyDescent="0.3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8"/>
      <c r="Y4" s="48"/>
    </row>
    <row r="5" spans="1:25" x14ac:dyDescent="0.25">
      <c r="A5" s="111"/>
      <c r="B5" s="107" t="s">
        <v>2</v>
      </c>
      <c r="C5" s="107" t="s">
        <v>3</v>
      </c>
      <c r="D5" s="107" t="s">
        <v>4</v>
      </c>
      <c r="E5" s="107" t="s">
        <v>5</v>
      </c>
      <c r="F5" s="107" t="s">
        <v>6</v>
      </c>
      <c r="G5" s="107" t="s">
        <v>7</v>
      </c>
      <c r="H5" s="107"/>
      <c r="I5" s="107" t="s">
        <v>8</v>
      </c>
      <c r="J5" s="107" t="s">
        <v>9</v>
      </c>
      <c r="K5" s="107"/>
      <c r="L5" s="107"/>
      <c r="M5" s="49"/>
      <c r="N5" s="107" t="s">
        <v>10</v>
      </c>
      <c r="O5" s="107"/>
      <c r="P5" s="107" t="s">
        <v>11</v>
      </c>
      <c r="Q5" s="107"/>
      <c r="R5" s="107" t="s">
        <v>12</v>
      </c>
      <c r="S5" s="107" t="s">
        <v>13</v>
      </c>
      <c r="T5" s="107" t="s">
        <v>14</v>
      </c>
      <c r="U5" s="107" t="s">
        <v>15</v>
      </c>
      <c r="V5" s="109" t="s">
        <v>16</v>
      </c>
      <c r="W5" s="107" t="s">
        <v>48</v>
      </c>
      <c r="X5" s="48"/>
      <c r="Y5" s="48"/>
    </row>
    <row r="6" spans="1:25" ht="36" x14ac:dyDescent="0.25">
      <c r="A6" s="112"/>
      <c r="B6" s="108"/>
      <c r="C6" s="108"/>
      <c r="D6" s="108"/>
      <c r="E6" s="108"/>
      <c r="F6" s="108"/>
      <c r="G6" s="50" t="s">
        <v>58</v>
      </c>
      <c r="H6" s="51" t="s">
        <v>59</v>
      </c>
      <c r="I6" s="108"/>
      <c r="J6" s="52" t="s">
        <v>17</v>
      </c>
      <c r="K6" s="52" t="s">
        <v>18</v>
      </c>
      <c r="L6" s="52" t="s">
        <v>19</v>
      </c>
      <c r="M6" s="52" t="s">
        <v>20</v>
      </c>
      <c r="N6" s="52" t="s">
        <v>17</v>
      </c>
      <c r="O6" s="52" t="s">
        <v>18</v>
      </c>
      <c r="P6" s="52" t="s">
        <v>17</v>
      </c>
      <c r="Q6" s="52" t="s">
        <v>18</v>
      </c>
      <c r="R6" s="108"/>
      <c r="S6" s="108"/>
      <c r="T6" s="108"/>
      <c r="U6" s="108"/>
      <c r="V6" s="110"/>
      <c r="W6" s="108"/>
      <c r="X6" s="48"/>
      <c r="Y6" s="48"/>
    </row>
    <row r="7" spans="1:25" x14ac:dyDescent="0.25">
      <c r="A7" s="53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  <c r="X7" s="48"/>
      <c r="Y7" s="48"/>
    </row>
    <row r="8" spans="1:25" x14ac:dyDescent="0.25">
      <c r="A8" s="53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6418.08</v>
      </c>
      <c r="H8" s="19">
        <v>6437.78</v>
      </c>
      <c r="I8" s="20">
        <f>G8+H8</f>
        <v>12855.86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1199.77</v>
      </c>
      <c r="U8" s="30">
        <v>1158.52</v>
      </c>
      <c r="V8" s="38"/>
      <c r="W8" s="30">
        <v>1250</v>
      </c>
      <c r="X8" s="48"/>
      <c r="Y8" s="48"/>
    </row>
    <row r="9" spans="1:25" x14ac:dyDescent="0.25">
      <c r="A9" s="53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10017.44</v>
      </c>
      <c r="H9" s="21">
        <v>10155.84</v>
      </c>
      <c r="I9" s="20">
        <f t="shared" ref="I9:I11" si="0">G9+H9</f>
        <v>20173.28</v>
      </c>
      <c r="J9" s="21">
        <v>581.29999999999995</v>
      </c>
      <c r="K9" s="21">
        <v>1178.7</v>
      </c>
      <c r="L9" s="21">
        <v>30</v>
      </c>
      <c r="M9" s="21">
        <f t="shared" ref="M9:M11" si="1">J9+K9+L9</f>
        <v>1790</v>
      </c>
      <c r="N9" s="21">
        <v>250</v>
      </c>
      <c r="O9" s="21">
        <v>250</v>
      </c>
      <c r="P9" s="21">
        <v>100</v>
      </c>
      <c r="Q9" s="21">
        <v>100</v>
      </c>
      <c r="R9" s="21">
        <v>2143.69</v>
      </c>
      <c r="S9" s="21">
        <v>1377.5</v>
      </c>
      <c r="T9" s="21">
        <v>1476.64</v>
      </c>
      <c r="U9" s="30">
        <v>1707.3</v>
      </c>
      <c r="V9" s="39"/>
      <c r="W9" s="30">
        <v>1250</v>
      </c>
      <c r="X9" s="48"/>
      <c r="Y9" s="48"/>
    </row>
    <row r="10" spans="1:25" x14ac:dyDescent="0.25">
      <c r="A10" s="53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6421.1</v>
      </c>
      <c r="H10" s="21">
        <v>6372.98</v>
      </c>
      <c r="I10" s="20">
        <f t="shared" si="0"/>
        <v>12794.08</v>
      </c>
      <c r="J10" s="21">
        <v>472.3</v>
      </c>
      <c r="K10" s="21">
        <v>957.7</v>
      </c>
      <c r="L10" s="21">
        <v>10</v>
      </c>
      <c r="M10" s="21">
        <f t="shared" si="1"/>
        <v>1440</v>
      </c>
      <c r="N10" s="21">
        <v>150</v>
      </c>
      <c r="O10" s="21">
        <f t="shared" ref="O10" si="2">N10</f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0</v>
      </c>
      <c r="X10" s="48"/>
      <c r="Y10" s="48"/>
    </row>
    <row r="11" spans="1:25" x14ac:dyDescent="0.25">
      <c r="A11" s="53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6418.09</v>
      </c>
      <c r="H11" s="21">
        <v>6437.11</v>
      </c>
      <c r="I11" s="20">
        <f t="shared" si="0"/>
        <v>12855.2</v>
      </c>
      <c r="J11" s="21">
        <v>472.3</v>
      </c>
      <c r="K11" s="21">
        <v>957.7</v>
      </c>
      <c r="L11" s="21">
        <v>10</v>
      </c>
      <c r="M11" s="21">
        <f t="shared" si="1"/>
        <v>1440</v>
      </c>
      <c r="N11" s="21">
        <v>150</v>
      </c>
      <c r="O11" s="21">
        <v>150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  <c r="X11" s="48"/>
      <c r="Y11" s="48"/>
    </row>
    <row r="12" spans="1:25" ht="15.75" thickBot="1" x14ac:dyDescent="0.3">
      <c r="A12" s="54"/>
      <c r="B12" s="23"/>
      <c r="C12" s="23"/>
      <c r="D12" s="23"/>
      <c r="E12" s="24"/>
      <c r="F12" s="23"/>
      <c r="G12" s="25">
        <f t="shared" ref="G12:U12" si="3">SUM(G8:G11)</f>
        <v>29274.710000000003</v>
      </c>
      <c r="H12" s="25">
        <f t="shared" si="3"/>
        <v>29403.71</v>
      </c>
      <c r="I12" s="25">
        <f t="shared" si="3"/>
        <v>58678.42</v>
      </c>
      <c r="J12" s="25">
        <f t="shared" si="3"/>
        <v>1998.1999999999998</v>
      </c>
      <c r="K12" s="25">
        <f t="shared" si="3"/>
        <v>4051.8</v>
      </c>
      <c r="L12" s="25">
        <f t="shared" si="3"/>
        <v>60</v>
      </c>
      <c r="M12" s="25">
        <f t="shared" si="3"/>
        <v>6110</v>
      </c>
      <c r="N12" s="25">
        <f t="shared" si="3"/>
        <v>700</v>
      </c>
      <c r="O12" s="25">
        <f t="shared" si="3"/>
        <v>700</v>
      </c>
      <c r="P12" s="25">
        <f t="shared" si="3"/>
        <v>400</v>
      </c>
      <c r="Q12" s="25">
        <f t="shared" si="3"/>
        <v>400</v>
      </c>
      <c r="R12" s="25">
        <f t="shared" si="3"/>
        <v>2143.69</v>
      </c>
      <c r="S12" s="25">
        <f t="shared" si="3"/>
        <v>4132.5</v>
      </c>
      <c r="T12" s="25">
        <f t="shared" si="3"/>
        <v>3783.89</v>
      </c>
      <c r="U12" s="25">
        <f t="shared" si="3"/>
        <v>3814.5499999999997</v>
      </c>
      <c r="V12" s="41">
        <v>0</v>
      </c>
      <c r="W12" s="25">
        <f>SUM(W8:W11)</f>
        <v>2500</v>
      </c>
      <c r="X12" s="48"/>
      <c r="Y12" s="48"/>
    </row>
    <row r="13" spans="1:25" x14ac:dyDescent="0.25">
      <c r="A13" s="47"/>
      <c r="B13" s="46" t="s">
        <v>37</v>
      </c>
      <c r="C13" s="47"/>
      <c r="D13" s="47"/>
      <c r="E13" s="47"/>
      <c r="F13" s="47"/>
      <c r="G13" s="47"/>
      <c r="H13" s="47"/>
      <c r="I13" s="47"/>
      <c r="J13" s="55">
        <f>J12+K12+L12</f>
        <v>6110</v>
      </c>
      <c r="K13" s="56"/>
      <c r="L13" s="56"/>
      <c r="M13" s="56"/>
      <c r="N13" s="55">
        <f>N12+O12</f>
        <v>1400</v>
      </c>
      <c r="O13" s="47"/>
      <c r="P13" s="37">
        <v>800</v>
      </c>
      <c r="Q13" s="47"/>
      <c r="R13" s="55">
        <f>R12</f>
        <v>2143.69</v>
      </c>
      <c r="S13" s="55">
        <f>S12</f>
        <v>4132.5</v>
      </c>
      <c r="T13" s="55">
        <f>T12</f>
        <v>3783.89</v>
      </c>
      <c r="U13" s="55">
        <f>U12</f>
        <v>3814.5499999999997</v>
      </c>
      <c r="V13" s="56">
        <v>0</v>
      </c>
      <c r="W13" s="55">
        <f>W12</f>
        <v>2500</v>
      </c>
      <c r="X13" s="48"/>
      <c r="Y13" s="48"/>
    </row>
    <row r="14" spans="1:25" x14ac:dyDescent="0.25">
      <c r="A14" s="47"/>
      <c r="B14" s="46" t="s">
        <v>38</v>
      </c>
      <c r="C14" s="47"/>
      <c r="D14" s="47"/>
      <c r="E14" s="47"/>
      <c r="F14" s="47"/>
      <c r="G14" s="47"/>
      <c r="H14" s="47"/>
      <c r="I14" s="4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47"/>
      <c r="X14" s="48"/>
      <c r="Y14" s="48"/>
    </row>
    <row r="15" spans="1:25" x14ac:dyDescent="0.25">
      <c r="A15" s="47"/>
      <c r="B15" s="46" t="s">
        <v>39</v>
      </c>
      <c r="C15" s="47"/>
      <c r="D15" s="47"/>
      <c r="E15" s="47"/>
      <c r="F15" s="47"/>
      <c r="G15" s="47"/>
      <c r="H15" s="47"/>
      <c r="I15" s="47"/>
      <c r="J15" s="58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47"/>
      <c r="X15" s="48"/>
      <c r="Y15" s="48"/>
    </row>
    <row r="16" spans="1:25" ht="15.75" thickBot="1" x14ac:dyDescent="0.3">
      <c r="A16" s="47"/>
      <c r="B16" s="46" t="s">
        <v>40</v>
      </c>
      <c r="C16" s="47"/>
      <c r="D16" s="47"/>
      <c r="E16" s="47"/>
      <c r="F16" s="47"/>
      <c r="G16" s="47"/>
      <c r="H16" s="47"/>
      <c r="I16" s="47"/>
      <c r="J16" s="59">
        <f>J13</f>
        <v>6110</v>
      </c>
      <c r="K16" s="47"/>
      <c r="L16" s="47"/>
      <c r="M16" s="47"/>
      <c r="N16" s="59">
        <f>N13</f>
        <v>1400</v>
      </c>
      <c r="O16" s="47"/>
      <c r="P16" s="59">
        <f>P13</f>
        <v>800</v>
      </c>
      <c r="Q16" s="47"/>
      <c r="R16" s="59">
        <f>R13</f>
        <v>2143.69</v>
      </c>
      <c r="S16" s="59">
        <f>S13</f>
        <v>4132.5</v>
      </c>
      <c r="T16" s="59">
        <f>T13</f>
        <v>3783.89</v>
      </c>
      <c r="U16" s="59">
        <f>U13</f>
        <v>3814.5499999999997</v>
      </c>
      <c r="V16" s="59">
        <v>0</v>
      </c>
      <c r="W16" s="59">
        <f>W13</f>
        <v>2500</v>
      </c>
      <c r="X16" s="48"/>
      <c r="Y16" s="48"/>
    </row>
    <row r="17" spans="1:25" ht="15.75" thickTop="1" x14ac:dyDescent="0.25">
      <c r="A17" s="48"/>
      <c r="B17" s="47"/>
      <c r="C17" s="47"/>
      <c r="D17" s="47"/>
      <c r="E17" s="47"/>
      <c r="F17" s="47"/>
      <c r="G17" s="37"/>
      <c r="H17" s="47"/>
      <c r="I17" s="47"/>
      <c r="J17" s="47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 spans="1:25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</row>
    <row r="19" spans="1:25" x14ac:dyDescent="0.25">
      <c r="A19" s="48"/>
      <c r="B19" s="46"/>
      <c r="C19" s="47"/>
      <c r="D19" s="47"/>
      <c r="E19" s="47"/>
      <c r="F19" s="47"/>
      <c r="G19" s="47"/>
      <c r="H19" s="47"/>
      <c r="I19" s="47"/>
      <c r="J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x14ac:dyDescent="0.25">
      <c r="A20" s="48"/>
      <c r="B20" s="46"/>
      <c r="C20" s="47"/>
      <c r="D20" s="47"/>
      <c r="E20" s="47"/>
      <c r="F20" s="47"/>
      <c r="G20" s="47"/>
      <c r="H20" s="47"/>
      <c r="I20" s="47"/>
      <c r="J20" s="60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spans="1:25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1:25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opLeftCell="G1" workbookViewId="0">
      <selection activeCell="B1" sqref="B1"/>
    </sheetView>
  </sheetViews>
  <sheetFormatPr defaultRowHeight="15" x14ac:dyDescent="0.25"/>
  <cols>
    <col min="1" max="1" width="4" customWidth="1"/>
    <col min="2" max="2" width="17.425781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22" max="22" width="9.140625" hidden="1" customWidth="1"/>
  </cols>
  <sheetData>
    <row r="1" spans="1:25" x14ac:dyDescent="0.25">
      <c r="A1" s="85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92"/>
      <c r="Y1" s="48"/>
    </row>
    <row r="2" spans="1:25" x14ac:dyDescent="0.25">
      <c r="A2" s="85" t="s">
        <v>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92"/>
      <c r="Y2" s="48"/>
    </row>
    <row r="3" spans="1:25" x14ac:dyDescent="0.25">
      <c r="A3" s="85" t="s">
        <v>57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92"/>
      <c r="Y3" s="48"/>
    </row>
    <row r="4" spans="1:25" ht="15.75" thickBot="1" x14ac:dyDescent="0.3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92"/>
      <c r="Y4" s="48"/>
    </row>
    <row r="5" spans="1:25" x14ac:dyDescent="0.25">
      <c r="A5" s="117"/>
      <c r="B5" s="113" t="s">
        <v>2</v>
      </c>
      <c r="C5" s="113" t="s">
        <v>3</v>
      </c>
      <c r="D5" s="113" t="s">
        <v>4</v>
      </c>
      <c r="E5" s="113" t="s">
        <v>5</v>
      </c>
      <c r="F5" s="113" t="s">
        <v>6</v>
      </c>
      <c r="G5" s="113" t="s">
        <v>7</v>
      </c>
      <c r="H5" s="113"/>
      <c r="I5" s="113" t="s">
        <v>8</v>
      </c>
      <c r="J5" s="113" t="s">
        <v>9</v>
      </c>
      <c r="K5" s="113"/>
      <c r="L5" s="113"/>
      <c r="M5" s="93"/>
      <c r="N5" s="113" t="s">
        <v>10</v>
      </c>
      <c r="O5" s="113"/>
      <c r="P5" s="113" t="s">
        <v>11</v>
      </c>
      <c r="Q5" s="113"/>
      <c r="R5" s="113" t="s">
        <v>12</v>
      </c>
      <c r="S5" s="113" t="s">
        <v>13</v>
      </c>
      <c r="T5" s="113" t="s">
        <v>14</v>
      </c>
      <c r="U5" s="113" t="s">
        <v>15</v>
      </c>
      <c r="V5" s="115" t="s">
        <v>16</v>
      </c>
      <c r="W5" s="113" t="s">
        <v>48</v>
      </c>
      <c r="X5" s="92"/>
      <c r="Y5" s="48"/>
    </row>
    <row r="6" spans="1:25" ht="38.25" x14ac:dyDescent="0.25">
      <c r="A6" s="118"/>
      <c r="B6" s="114"/>
      <c r="C6" s="114"/>
      <c r="D6" s="114"/>
      <c r="E6" s="114"/>
      <c r="F6" s="114"/>
      <c r="G6" s="94" t="s">
        <v>63</v>
      </c>
      <c r="H6" s="95" t="s">
        <v>64</v>
      </c>
      <c r="I6" s="114"/>
      <c r="J6" s="96" t="s">
        <v>17</v>
      </c>
      <c r="K6" s="96" t="s">
        <v>18</v>
      </c>
      <c r="L6" s="96" t="s">
        <v>19</v>
      </c>
      <c r="M6" s="96" t="s">
        <v>20</v>
      </c>
      <c r="N6" s="96" t="s">
        <v>17</v>
      </c>
      <c r="O6" s="96" t="s">
        <v>18</v>
      </c>
      <c r="P6" s="96" t="s">
        <v>17</v>
      </c>
      <c r="Q6" s="96" t="s">
        <v>18</v>
      </c>
      <c r="R6" s="114"/>
      <c r="S6" s="114"/>
      <c r="T6" s="114"/>
      <c r="U6" s="114"/>
      <c r="V6" s="116"/>
      <c r="W6" s="114"/>
      <c r="X6" s="92"/>
      <c r="Y6" s="48"/>
    </row>
    <row r="7" spans="1:25" x14ac:dyDescent="0.25">
      <c r="A7" s="61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71"/>
      <c r="W7" s="62"/>
      <c r="X7" s="92"/>
      <c r="Y7" s="48"/>
    </row>
    <row r="8" spans="1:25" x14ac:dyDescent="0.25">
      <c r="A8" s="61">
        <v>1</v>
      </c>
      <c r="B8" s="62" t="s">
        <v>21</v>
      </c>
      <c r="C8" s="63" t="s">
        <v>22</v>
      </c>
      <c r="D8" s="64" t="s">
        <v>23</v>
      </c>
      <c r="E8" s="65">
        <v>192008358741</v>
      </c>
      <c r="F8" s="66" t="s">
        <v>24</v>
      </c>
      <c r="G8" s="67">
        <v>6456.13</v>
      </c>
      <c r="H8" s="67">
        <v>6415.09</v>
      </c>
      <c r="I8" s="68">
        <f>G8+H8</f>
        <v>12871.220000000001</v>
      </c>
      <c r="J8" s="69">
        <v>472.3</v>
      </c>
      <c r="K8" s="69">
        <v>957.7</v>
      </c>
      <c r="L8" s="69">
        <v>10</v>
      </c>
      <c r="M8" s="69">
        <f>J8+K8+L8</f>
        <v>1440</v>
      </c>
      <c r="N8" s="69">
        <v>150</v>
      </c>
      <c r="O8" s="69">
        <f>N8</f>
        <v>150</v>
      </c>
      <c r="P8" s="69">
        <v>100</v>
      </c>
      <c r="Q8" s="69">
        <v>100</v>
      </c>
      <c r="R8" s="69">
        <v>0</v>
      </c>
      <c r="S8" s="69">
        <v>1377.5</v>
      </c>
      <c r="T8" s="69">
        <v>1199.77</v>
      </c>
      <c r="U8" s="70">
        <v>1158.52</v>
      </c>
      <c r="V8" s="71"/>
      <c r="W8" s="70">
        <v>1250</v>
      </c>
      <c r="X8" s="92"/>
      <c r="Y8" s="48"/>
    </row>
    <row r="9" spans="1:25" x14ac:dyDescent="0.25">
      <c r="A9" s="61">
        <f>A8+1</f>
        <v>2</v>
      </c>
      <c r="B9" s="62" t="s">
        <v>60</v>
      </c>
      <c r="C9" s="72" t="s">
        <v>61</v>
      </c>
      <c r="D9" s="73" t="s">
        <v>62</v>
      </c>
      <c r="E9" s="65">
        <v>30506807839</v>
      </c>
      <c r="F9" s="66" t="s">
        <v>65</v>
      </c>
      <c r="G9" s="67">
        <v>0</v>
      </c>
      <c r="H9" s="67">
        <v>3886.13</v>
      </c>
      <c r="I9" s="68">
        <f>G9+H9</f>
        <v>3886.13</v>
      </c>
      <c r="J9" s="69">
        <v>145.30000000000001</v>
      </c>
      <c r="K9" s="69">
        <v>294.7</v>
      </c>
      <c r="L9" s="69">
        <v>10</v>
      </c>
      <c r="M9" s="69">
        <f>J9+K9+L9</f>
        <v>450</v>
      </c>
      <c r="N9" s="69">
        <v>100</v>
      </c>
      <c r="O9" s="69">
        <v>100</v>
      </c>
      <c r="P9" s="69">
        <v>100</v>
      </c>
      <c r="Q9" s="69">
        <v>100</v>
      </c>
      <c r="R9" s="69"/>
      <c r="S9" s="69"/>
      <c r="T9" s="69"/>
      <c r="U9" s="70"/>
      <c r="V9" s="71"/>
      <c r="W9" s="70"/>
      <c r="X9" s="92"/>
      <c r="Y9" s="48"/>
    </row>
    <row r="10" spans="1:25" x14ac:dyDescent="0.25">
      <c r="A10" s="61">
        <f t="shared" ref="A10:A12" si="0">A9+1</f>
        <v>3</v>
      </c>
      <c r="B10" s="62" t="s">
        <v>25</v>
      </c>
      <c r="C10" s="63" t="s">
        <v>26</v>
      </c>
      <c r="D10" s="64" t="s">
        <v>27</v>
      </c>
      <c r="E10" s="65">
        <v>190518498219</v>
      </c>
      <c r="F10" s="66" t="s">
        <v>28</v>
      </c>
      <c r="G10" s="69">
        <v>10035.83</v>
      </c>
      <c r="H10" s="69">
        <v>10139.120000000001</v>
      </c>
      <c r="I10" s="68">
        <f t="shared" ref="I10:I12" si="1">G10+H10</f>
        <v>20174.95</v>
      </c>
      <c r="J10" s="69">
        <v>581.29999999999995</v>
      </c>
      <c r="K10" s="69">
        <v>1178.7</v>
      </c>
      <c r="L10" s="69">
        <v>30</v>
      </c>
      <c r="M10" s="69">
        <f t="shared" ref="M10:M12" si="2">J10+K10+L10</f>
        <v>1790</v>
      </c>
      <c r="N10" s="69">
        <v>250</v>
      </c>
      <c r="O10" s="69">
        <v>250</v>
      </c>
      <c r="P10" s="69">
        <v>100</v>
      </c>
      <c r="Q10" s="69">
        <v>100</v>
      </c>
      <c r="R10" s="69">
        <v>2143.69</v>
      </c>
      <c r="S10" s="69">
        <v>1377.5</v>
      </c>
      <c r="T10" s="69">
        <v>1476.64</v>
      </c>
      <c r="U10" s="70">
        <v>1707.3</v>
      </c>
      <c r="V10" s="74"/>
      <c r="W10" s="70">
        <v>1250</v>
      </c>
      <c r="X10" s="92"/>
      <c r="Y10" s="48"/>
    </row>
    <row r="11" spans="1:25" x14ac:dyDescent="0.25">
      <c r="A11" s="61">
        <f t="shared" si="0"/>
        <v>4</v>
      </c>
      <c r="B11" s="62" t="s">
        <v>29</v>
      </c>
      <c r="C11" s="62" t="s">
        <v>30</v>
      </c>
      <c r="D11" s="64" t="s">
        <v>31</v>
      </c>
      <c r="E11" s="65">
        <v>30505180662</v>
      </c>
      <c r="F11" s="64" t="s">
        <v>32</v>
      </c>
      <c r="G11" s="69">
        <v>6428.28</v>
      </c>
      <c r="H11" s="69">
        <v>6427.11</v>
      </c>
      <c r="I11" s="68">
        <f t="shared" si="1"/>
        <v>12855.39</v>
      </c>
      <c r="J11" s="69">
        <v>472.3</v>
      </c>
      <c r="K11" s="69">
        <v>957.7</v>
      </c>
      <c r="L11" s="69">
        <v>10</v>
      </c>
      <c r="M11" s="69">
        <f t="shared" si="2"/>
        <v>1440</v>
      </c>
      <c r="N11" s="69">
        <v>150</v>
      </c>
      <c r="O11" s="69">
        <f t="shared" ref="O11" si="3">N11</f>
        <v>150</v>
      </c>
      <c r="P11" s="69">
        <v>100</v>
      </c>
      <c r="Q11" s="69">
        <v>100</v>
      </c>
      <c r="R11" s="69">
        <v>0</v>
      </c>
      <c r="S11" s="69">
        <v>0</v>
      </c>
      <c r="T11" s="69">
        <v>0</v>
      </c>
      <c r="U11" s="70">
        <v>948.73</v>
      </c>
      <c r="V11" s="71"/>
      <c r="W11" s="70">
        <v>0</v>
      </c>
      <c r="X11" s="92"/>
      <c r="Y11" s="48"/>
    </row>
    <row r="12" spans="1:25" x14ac:dyDescent="0.25">
      <c r="A12" s="61">
        <f t="shared" si="0"/>
        <v>5</v>
      </c>
      <c r="B12" s="75" t="s">
        <v>33</v>
      </c>
      <c r="C12" s="75" t="s">
        <v>34</v>
      </c>
      <c r="D12" s="76" t="s">
        <v>35</v>
      </c>
      <c r="E12" s="77">
        <v>30500211845</v>
      </c>
      <c r="F12" s="64" t="s">
        <v>36</v>
      </c>
      <c r="G12" s="69">
        <v>6485.15</v>
      </c>
      <c r="H12" s="69">
        <v>7910.14</v>
      </c>
      <c r="I12" s="68">
        <f t="shared" si="1"/>
        <v>14395.29</v>
      </c>
      <c r="J12" s="69">
        <v>508.7</v>
      </c>
      <c r="K12" s="69">
        <v>1031.3</v>
      </c>
      <c r="L12" s="69">
        <v>10</v>
      </c>
      <c r="M12" s="69">
        <f t="shared" si="2"/>
        <v>1550</v>
      </c>
      <c r="N12" s="69">
        <v>150</v>
      </c>
      <c r="O12" s="69">
        <v>150</v>
      </c>
      <c r="P12" s="69">
        <v>100</v>
      </c>
      <c r="Q12" s="69">
        <v>100</v>
      </c>
      <c r="R12" s="69">
        <v>0</v>
      </c>
      <c r="S12" s="69">
        <v>0</v>
      </c>
      <c r="T12" s="69">
        <v>0</v>
      </c>
      <c r="U12" s="70">
        <v>0</v>
      </c>
      <c r="V12" s="78"/>
      <c r="W12" s="70">
        <v>0</v>
      </c>
      <c r="X12" s="92"/>
      <c r="Y12" s="48"/>
    </row>
    <row r="13" spans="1:25" ht="15.75" thickBot="1" x14ac:dyDescent="0.3">
      <c r="A13" s="79"/>
      <c r="B13" s="80"/>
      <c r="C13" s="80"/>
      <c r="D13" s="80"/>
      <c r="E13" s="81"/>
      <c r="F13" s="80"/>
      <c r="G13" s="82">
        <f t="shared" ref="G13:U13" si="4">SUM(G8:G12)</f>
        <v>29405.39</v>
      </c>
      <c r="H13" s="82">
        <f t="shared" si="4"/>
        <v>34777.590000000004</v>
      </c>
      <c r="I13" s="82">
        <f t="shared" si="4"/>
        <v>64182.98</v>
      </c>
      <c r="J13" s="82">
        <f>SUM(J8:J12)</f>
        <v>2179.9</v>
      </c>
      <c r="K13" s="82">
        <f t="shared" si="4"/>
        <v>4420.1000000000004</v>
      </c>
      <c r="L13" s="82">
        <f t="shared" si="4"/>
        <v>70</v>
      </c>
      <c r="M13" s="82">
        <f t="shared" si="4"/>
        <v>6670</v>
      </c>
      <c r="N13" s="82">
        <f t="shared" si="4"/>
        <v>800</v>
      </c>
      <c r="O13" s="82">
        <f t="shared" si="4"/>
        <v>800</v>
      </c>
      <c r="P13" s="82">
        <f t="shared" si="4"/>
        <v>500</v>
      </c>
      <c r="Q13" s="82">
        <f t="shared" si="4"/>
        <v>500</v>
      </c>
      <c r="R13" s="82">
        <f t="shared" si="4"/>
        <v>2143.69</v>
      </c>
      <c r="S13" s="82">
        <f t="shared" si="4"/>
        <v>2755</v>
      </c>
      <c r="T13" s="82">
        <f t="shared" si="4"/>
        <v>2676.41</v>
      </c>
      <c r="U13" s="82">
        <f t="shared" si="4"/>
        <v>3814.5499999999997</v>
      </c>
      <c r="V13" s="83">
        <v>0</v>
      </c>
      <c r="W13" s="82">
        <f>SUM(W8:W12)</f>
        <v>2500</v>
      </c>
      <c r="X13" s="92"/>
      <c r="Y13" s="48"/>
    </row>
    <row r="14" spans="1:25" x14ac:dyDescent="0.25">
      <c r="A14" s="84"/>
      <c r="B14" s="85" t="s">
        <v>37</v>
      </c>
      <c r="C14" s="84"/>
      <c r="D14" s="84"/>
      <c r="E14" s="84"/>
      <c r="F14" s="84"/>
      <c r="G14" s="84"/>
      <c r="H14" s="84"/>
      <c r="I14" s="84"/>
      <c r="J14" s="86">
        <f>J13+K13+L13</f>
        <v>6670</v>
      </c>
      <c r="K14" s="87"/>
      <c r="L14" s="87"/>
      <c r="M14" s="87"/>
      <c r="N14" s="86">
        <f>N13+O13</f>
        <v>1600</v>
      </c>
      <c r="O14" s="84"/>
      <c r="P14" s="88">
        <v>800</v>
      </c>
      <c r="Q14" s="84"/>
      <c r="R14" s="86">
        <f>R13</f>
        <v>2143.69</v>
      </c>
      <c r="S14" s="86">
        <f>S13</f>
        <v>2755</v>
      </c>
      <c r="T14" s="86">
        <f>T13</f>
        <v>2676.41</v>
      </c>
      <c r="U14" s="86">
        <f>U13</f>
        <v>3814.5499999999997</v>
      </c>
      <c r="V14" s="87">
        <v>0</v>
      </c>
      <c r="W14" s="86">
        <f>W13</f>
        <v>2500</v>
      </c>
      <c r="X14" s="92"/>
      <c r="Y14" s="48"/>
    </row>
    <row r="15" spans="1:25" x14ac:dyDescent="0.25">
      <c r="A15" s="84"/>
      <c r="B15" s="85" t="s">
        <v>38</v>
      </c>
      <c r="C15" s="84"/>
      <c r="D15" s="84"/>
      <c r="E15" s="84"/>
      <c r="F15" s="84"/>
      <c r="G15" s="84"/>
      <c r="H15" s="84"/>
      <c r="I15" s="84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4"/>
      <c r="X15" s="92"/>
      <c r="Y15" s="48"/>
    </row>
    <row r="16" spans="1:25" x14ac:dyDescent="0.25">
      <c r="A16" s="84"/>
      <c r="B16" s="85" t="s">
        <v>39</v>
      </c>
      <c r="C16" s="84"/>
      <c r="D16" s="84"/>
      <c r="E16" s="84"/>
      <c r="F16" s="84"/>
      <c r="G16" s="84"/>
      <c r="H16" s="84"/>
      <c r="I16" s="84"/>
      <c r="J16" s="9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4"/>
      <c r="X16" s="92"/>
      <c r="Y16" s="48"/>
    </row>
    <row r="17" spans="1:25" ht="15.75" thickBot="1" x14ac:dyDescent="0.3">
      <c r="A17" s="84"/>
      <c r="B17" s="85" t="s">
        <v>40</v>
      </c>
      <c r="C17" s="84"/>
      <c r="D17" s="84"/>
      <c r="E17" s="84"/>
      <c r="F17" s="84"/>
      <c r="G17" s="84"/>
      <c r="H17" s="84"/>
      <c r="I17" s="84"/>
      <c r="J17" s="91">
        <f>J14</f>
        <v>6670</v>
      </c>
      <c r="K17" s="84"/>
      <c r="L17" s="84"/>
      <c r="M17" s="84"/>
      <c r="N17" s="91">
        <f>N14</f>
        <v>1600</v>
      </c>
      <c r="O17" s="84"/>
      <c r="P17" s="91">
        <f>P14</f>
        <v>800</v>
      </c>
      <c r="Q17" s="84"/>
      <c r="R17" s="91">
        <f>R14</f>
        <v>2143.69</v>
      </c>
      <c r="S17" s="91">
        <f>S14</f>
        <v>2755</v>
      </c>
      <c r="T17" s="91">
        <f>T14</f>
        <v>2676.41</v>
      </c>
      <c r="U17" s="91">
        <f>U14</f>
        <v>3814.5499999999997</v>
      </c>
      <c r="V17" s="91">
        <v>0</v>
      </c>
      <c r="W17" s="91">
        <f>W14</f>
        <v>2500</v>
      </c>
      <c r="X17" s="92"/>
      <c r="Y17" s="48"/>
    </row>
    <row r="18" spans="1:25" ht="15.75" thickTop="1" x14ac:dyDescent="0.25">
      <c r="A18" s="92"/>
      <c r="B18" s="84"/>
      <c r="C18" s="84"/>
      <c r="D18" s="84"/>
      <c r="E18" s="84"/>
      <c r="F18" s="84"/>
      <c r="G18" s="88"/>
      <c r="H18" s="84"/>
      <c r="I18" s="84"/>
      <c r="J18" s="84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48"/>
    </row>
    <row r="19" spans="1:25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x14ac:dyDescent="0.25">
      <c r="A20" s="48"/>
      <c r="B20" s="46"/>
      <c r="C20" s="47"/>
      <c r="D20" s="47"/>
      <c r="E20" s="47"/>
      <c r="F20" s="47"/>
      <c r="G20" s="47"/>
      <c r="H20" s="47"/>
      <c r="I20" s="47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spans="1:25" x14ac:dyDescent="0.25">
      <c r="A21" s="48"/>
      <c r="B21" s="46"/>
      <c r="C21" s="47"/>
      <c r="D21" s="47"/>
      <c r="E21" s="47"/>
      <c r="F21" s="47"/>
      <c r="G21" s="47"/>
      <c r="H21" s="47"/>
      <c r="I21" s="47"/>
      <c r="J21" s="60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 spans="1:25" x14ac:dyDescent="0.25">
      <c r="B22" s="2"/>
      <c r="C22" s="1"/>
      <c r="D22" s="1"/>
      <c r="E22" s="1"/>
      <c r="F22" s="1"/>
      <c r="G22" s="1"/>
      <c r="H22" s="1"/>
      <c r="I22" s="1"/>
      <c r="J22" s="1"/>
    </row>
    <row r="26" spans="1:25" x14ac:dyDescent="0.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pane xSplit="2" topLeftCell="C1" activePane="topRight" state="frozen"/>
      <selection pane="topRight" sqref="A1:XFD1048576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9" max="19" width="10.140625" customWidth="1"/>
    <col min="22" max="22" width="9.140625" hidden="1" customWidth="1"/>
  </cols>
  <sheetData>
    <row r="1" spans="1:25" x14ac:dyDescent="0.25">
      <c r="A1" s="85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92"/>
      <c r="Y1" s="48"/>
    </row>
    <row r="2" spans="1:25" x14ac:dyDescent="0.25">
      <c r="A2" s="85" t="s">
        <v>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92"/>
      <c r="Y2" s="48"/>
    </row>
    <row r="3" spans="1:25" x14ac:dyDescent="0.25">
      <c r="A3" s="85" t="s">
        <v>66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92"/>
      <c r="Y3" s="48"/>
    </row>
    <row r="4" spans="1:25" ht="15.75" thickBot="1" x14ac:dyDescent="0.3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92"/>
      <c r="Y4" s="48"/>
    </row>
    <row r="5" spans="1:25" ht="25.5" customHeight="1" x14ac:dyDescent="0.25">
      <c r="A5" s="117"/>
      <c r="B5" s="113" t="s">
        <v>2</v>
      </c>
      <c r="C5" s="113" t="s">
        <v>3</v>
      </c>
      <c r="D5" s="113" t="s">
        <v>4</v>
      </c>
      <c r="E5" s="113" t="s">
        <v>5</v>
      </c>
      <c r="F5" s="113" t="s">
        <v>6</v>
      </c>
      <c r="G5" s="113" t="s">
        <v>7</v>
      </c>
      <c r="H5" s="113"/>
      <c r="I5" s="113" t="s">
        <v>8</v>
      </c>
      <c r="J5" s="113" t="s">
        <v>9</v>
      </c>
      <c r="K5" s="113"/>
      <c r="L5" s="113"/>
      <c r="M5" s="97"/>
      <c r="N5" s="113" t="s">
        <v>10</v>
      </c>
      <c r="O5" s="113"/>
      <c r="P5" s="113" t="s">
        <v>11</v>
      </c>
      <c r="Q5" s="113"/>
      <c r="R5" s="113" t="s">
        <v>12</v>
      </c>
      <c r="S5" s="113" t="s">
        <v>13</v>
      </c>
      <c r="T5" s="113" t="s">
        <v>14</v>
      </c>
      <c r="U5" s="113" t="s">
        <v>15</v>
      </c>
      <c r="V5" s="115" t="s">
        <v>16</v>
      </c>
      <c r="W5" s="113" t="s">
        <v>48</v>
      </c>
      <c r="X5" s="92"/>
      <c r="Y5" s="48"/>
    </row>
    <row r="6" spans="1:25" ht="38.25" x14ac:dyDescent="0.25">
      <c r="A6" s="118"/>
      <c r="B6" s="114"/>
      <c r="C6" s="114"/>
      <c r="D6" s="114"/>
      <c r="E6" s="114"/>
      <c r="F6" s="114"/>
      <c r="G6" s="94" t="s">
        <v>67</v>
      </c>
      <c r="H6" s="95" t="s">
        <v>68</v>
      </c>
      <c r="I6" s="114"/>
      <c r="J6" s="96" t="s">
        <v>17</v>
      </c>
      <c r="K6" s="96" t="s">
        <v>18</v>
      </c>
      <c r="L6" s="96" t="s">
        <v>19</v>
      </c>
      <c r="M6" s="96" t="s">
        <v>20</v>
      </c>
      <c r="N6" s="96" t="s">
        <v>17</v>
      </c>
      <c r="O6" s="96" t="s">
        <v>18</v>
      </c>
      <c r="P6" s="96" t="s">
        <v>17</v>
      </c>
      <c r="Q6" s="96" t="s">
        <v>18</v>
      </c>
      <c r="R6" s="114"/>
      <c r="S6" s="114"/>
      <c r="T6" s="114"/>
      <c r="U6" s="114"/>
      <c r="V6" s="116"/>
      <c r="W6" s="114"/>
      <c r="X6" s="92"/>
      <c r="Y6" s="48"/>
    </row>
    <row r="7" spans="1:25" x14ac:dyDescent="0.25">
      <c r="A7" s="61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71"/>
      <c r="W7" s="62"/>
      <c r="X7" s="92"/>
      <c r="Y7" s="48"/>
    </row>
    <row r="8" spans="1:25" x14ac:dyDescent="0.25">
      <c r="A8" s="61">
        <v>1</v>
      </c>
      <c r="B8" s="62" t="s">
        <v>21</v>
      </c>
      <c r="C8" s="63" t="s">
        <v>22</v>
      </c>
      <c r="D8" s="64" t="s">
        <v>23</v>
      </c>
      <c r="E8" s="65">
        <v>192008358741</v>
      </c>
      <c r="F8" s="66" t="s">
        <v>24</v>
      </c>
      <c r="G8" s="67">
        <v>6390.06</v>
      </c>
      <c r="H8" s="67">
        <v>6355.96</v>
      </c>
      <c r="I8" s="68">
        <f>G8+H8</f>
        <v>12746.02</v>
      </c>
      <c r="J8" s="69">
        <v>454.2</v>
      </c>
      <c r="K8" s="69">
        <v>920.8</v>
      </c>
      <c r="L8" s="69">
        <v>10</v>
      </c>
      <c r="M8" s="69">
        <f>J8+K8+L8</f>
        <v>1385</v>
      </c>
      <c r="N8" s="69">
        <v>150</v>
      </c>
      <c r="O8" s="69">
        <f>N8</f>
        <v>150</v>
      </c>
      <c r="P8" s="69">
        <v>100</v>
      </c>
      <c r="Q8" s="69">
        <v>100</v>
      </c>
      <c r="R8" s="69">
        <v>0</v>
      </c>
      <c r="S8" s="69">
        <v>1377.5</v>
      </c>
      <c r="T8" s="69">
        <v>1199.77</v>
      </c>
      <c r="U8" s="70">
        <v>1158.52</v>
      </c>
      <c r="V8" s="71"/>
      <c r="W8" s="70">
        <v>0</v>
      </c>
      <c r="X8" s="92"/>
      <c r="Y8" s="48"/>
    </row>
    <row r="9" spans="1:25" x14ac:dyDescent="0.25">
      <c r="A9" s="61">
        <f>A8+1</f>
        <v>2</v>
      </c>
      <c r="B9" s="62" t="s">
        <v>60</v>
      </c>
      <c r="C9" s="72" t="s">
        <v>61</v>
      </c>
      <c r="D9" s="73" t="s">
        <v>62</v>
      </c>
      <c r="E9" s="65">
        <v>30506807839</v>
      </c>
      <c r="F9" s="66" t="s">
        <v>65</v>
      </c>
      <c r="G9" s="67">
        <v>6316.17</v>
      </c>
      <c r="H9" s="67">
        <v>5337.89</v>
      </c>
      <c r="I9" s="68">
        <f>G9+H9</f>
        <v>11654.060000000001</v>
      </c>
      <c r="J9" s="69">
        <v>417.8</v>
      </c>
      <c r="K9" s="69">
        <v>847.2</v>
      </c>
      <c r="L9" s="69">
        <v>10</v>
      </c>
      <c r="M9" s="69">
        <f>J9+K9+L9</f>
        <v>1275</v>
      </c>
      <c r="N9" s="69">
        <v>137.5</v>
      </c>
      <c r="O9" s="69">
        <v>137.5</v>
      </c>
      <c r="P9" s="69">
        <v>100</v>
      </c>
      <c r="Q9" s="69">
        <v>100</v>
      </c>
      <c r="R9" s="69"/>
      <c r="S9" s="69"/>
      <c r="T9" s="69">
        <v>969.04</v>
      </c>
      <c r="U9" s="70">
        <v>986.7</v>
      </c>
      <c r="V9" s="71"/>
      <c r="W9" s="70"/>
      <c r="X9" s="92"/>
      <c r="Y9" s="48"/>
    </row>
    <row r="10" spans="1:25" x14ac:dyDescent="0.25">
      <c r="A10" s="61">
        <f t="shared" ref="A10:A12" si="0">A9+1</f>
        <v>3</v>
      </c>
      <c r="B10" s="62" t="s">
        <v>25</v>
      </c>
      <c r="C10" s="63" t="s">
        <v>26</v>
      </c>
      <c r="D10" s="64" t="s">
        <v>27</v>
      </c>
      <c r="E10" s="65">
        <v>190518498219</v>
      </c>
      <c r="F10" s="66" t="s">
        <v>28</v>
      </c>
      <c r="G10" s="69">
        <v>10165.77</v>
      </c>
      <c r="H10" s="69">
        <v>9842.76</v>
      </c>
      <c r="I10" s="68">
        <f t="shared" ref="I10:I12" si="1">G10+H10</f>
        <v>20008.53</v>
      </c>
      <c r="J10" s="69">
        <v>581.29999999999995</v>
      </c>
      <c r="K10" s="69">
        <v>1178.7</v>
      </c>
      <c r="L10" s="69">
        <v>30</v>
      </c>
      <c r="M10" s="69">
        <f t="shared" ref="M10:M12" si="2">J10+K10+L10</f>
        <v>1790</v>
      </c>
      <c r="N10" s="69">
        <v>250</v>
      </c>
      <c r="O10" s="69">
        <v>250</v>
      </c>
      <c r="P10" s="69">
        <v>100</v>
      </c>
      <c r="Q10" s="69">
        <v>100</v>
      </c>
      <c r="R10" s="69">
        <v>2107.2399999999998</v>
      </c>
      <c r="S10" s="69">
        <v>1601.39</v>
      </c>
      <c r="T10" s="69">
        <v>1476.64</v>
      </c>
      <c r="U10" s="70">
        <v>1707.3</v>
      </c>
      <c r="V10" s="74"/>
      <c r="W10" s="70">
        <v>1250</v>
      </c>
      <c r="X10" s="92"/>
      <c r="Y10" s="48"/>
    </row>
    <row r="11" spans="1:25" x14ac:dyDescent="0.25">
      <c r="A11" s="61">
        <f t="shared" si="0"/>
        <v>4</v>
      </c>
      <c r="B11" s="62" t="s">
        <v>29</v>
      </c>
      <c r="C11" s="62" t="s">
        <v>30</v>
      </c>
      <c r="D11" s="64" t="s">
        <v>31</v>
      </c>
      <c r="E11" s="65">
        <v>30505180662</v>
      </c>
      <c r="F11" s="64" t="s">
        <v>32</v>
      </c>
      <c r="G11" s="69">
        <v>6390.06</v>
      </c>
      <c r="H11" s="69">
        <v>6426.11</v>
      </c>
      <c r="I11" s="68">
        <f t="shared" si="1"/>
        <v>12816.17</v>
      </c>
      <c r="J11" s="69">
        <v>472.3</v>
      </c>
      <c r="K11" s="69">
        <v>957.7</v>
      </c>
      <c r="L11" s="69">
        <v>10</v>
      </c>
      <c r="M11" s="69">
        <f t="shared" si="2"/>
        <v>1440</v>
      </c>
      <c r="N11" s="69">
        <v>150</v>
      </c>
      <c r="O11" s="69">
        <f t="shared" ref="O11" si="3">N11</f>
        <v>150</v>
      </c>
      <c r="P11" s="69">
        <v>100</v>
      </c>
      <c r="Q11" s="69">
        <v>100</v>
      </c>
      <c r="R11" s="69">
        <v>0</v>
      </c>
      <c r="S11" s="69">
        <v>1537.34</v>
      </c>
      <c r="T11" s="69">
        <v>0</v>
      </c>
      <c r="U11" s="70">
        <v>948.73</v>
      </c>
      <c r="V11" s="71"/>
      <c r="W11" s="70">
        <v>0</v>
      </c>
      <c r="X11" s="92"/>
      <c r="Y11" s="48"/>
    </row>
    <row r="12" spans="1:25" x14ac:dyDescent="0.25">
      <c r="A12" s="61">
        <f t="shared" si="0"/>
        <v>5</v>
      </c>
      <c r="B12" s="75" t="s">
        <v>33</v>
      </c>
      <c r="C12" s="75" t="s">
        <v>34</v>
      </c>
      <c r="D12" s="76" t="s">
        <v>35</v>
      </c>
      <c r="E12" s="77">
        <v>30500211845</v>
      </c>
      <c r="F12" s="64" t="s">
        <v>36</v>
      </c>
      <c r="G12" s="69">
        <v>6554.2</v>
      </c>
      <c r="H12" s="69">
        <v>6567.41</v>
      </c>
      <c r="I12" s="68">
        <f t="shared" si="1"/>
        <v>13121.61</v>
      </c>
      <c r="J12" s="69">
        <v>472.3</v>
      </c>
      <c r="K12" s="69">
        <v>957.7</v>
      </c>
      <c r="L12" s="69">
        <v>10</v>
      </c>
      <c r="M12" s="69">
        <f t="shared" si="2"/>
        <v>1440</v>
      </c>
      <c r="N12" s="69">
        <v>162.5</v>
      </c>
      <c r="O12" s="69">
        <v>162.5</v>
      </c>
      <c r="P12" s="69">
        <v>100</v>
      </c>
      <c r="Q12" s="69">
        <v>100</v>
      </c>
      <c r="R12" s="69">
        <v>0</v>
      </c>
      <c r="S12" s="69">
        <v>0</v>
      </c>
      <c r="T12" s="69">
        <v>0</v>
      </c>
      <c r="U12" s="70">
        <v>0</v>
      </c>
      <c r="V12" s="78"/>
      <c r="W12" s="70">
        <v>0</v>
      </c>
      <c r="X12" s="92"/>
      <c r="Y12" s="48"/>
    </row>
    <row r="13" spans="1:25" ht="15.75" thickBot="1" x14ac:dyDescent="0.3">
      <c r="A13" s="79"/>
      <c r="B13" s="80"/>
      <c r="C13" s="80"/>
      <c r="D13" s="80"/>
      <c r="E13" s="81"/>
      <c r="F13" s="80"/>
      <c r="G13" s="82">
        <f t="shared" ref="G13:U13" si="4">SUM(G8:G12)</f>
        <v>35816.26</v>
      </c>
      <c r="H13" s="82">
        <f t="shared" si="4"/>
        <v>34530.130000000005</v>
      </c>
      <c r="I13" s="82">
        <f t="shared" si="4"/>
        <v>70346.39</v>
      </c>
      <c r="J13" s="82">
        <f>SUM(J8:J12)</f>
        <v>2397.9</v>
      </c>
      <c r="K13" s="82">
        <f t="shared" si="4"/>
        <v>4862.0999999999995</v>
      </c>
      <c r="L13" s="82">
        <f t="shared" si="4"/>
        <v>70</v>
      </c>
      <c r="M13" s="82">
        <f t="shared" si="4"/>
        <v>7330</v>
      </c>
      <c r="N13" s="82">
        <f t="shared" si="4"/>
        <v>850</v>
      </c>
      <c r="O13" s="82">
        <f t="shared" si="4"/>
        <v>850</v>
      </c>
      <c r="P13" s="82">
        <f t="shared" si="4"/>
        <v>500</v>
      </c>
      <c r="Q13" s="82">
        <f t="shared" si="4"/>
        <v>500</v>
      </c>
      <c r="R13" s="82">
        <f t="shared" si="4"/>
        <v>2107.2399999999998</v>
      </c>
      <c r="S13" s="82">
        <f t="shared" si="4"/>
        <v>4516.2300000000005</v>
      </c>
      <c r="T13" s="82">
        <f t="shared" si="4"/>
        <v>3645.45</v>
      </c>
      <c r="U13" s="82">
        <f t="shared" si="4"/>
        <v>4801.25</v>
      </c>
      <c r="V13" s="83">
        <v>0</v>
      </c>
      <c r="W13" s="82">
        <f>SUM(W8:W12)</f>
        <v>1250</v>
      </c>
      <c r="X13" s="92"/>
      <c r="Y13" s="48"/>
    </row>
    <row r="14" spans="1:25" x14ac:dyDescent="0.25">
      <c r="A14" s="84"/>
      <c r="B14" s="85" t="s">
        <v>37</v>
      </c>
      <c r="C14" s="84"/>
      <c r="D14" s="84"/>
      <c r="E14" s="84"/>
      <c r="F14" s="84"/>
      <c r="G14" s="84"/>
      <c r="H14" s="84"/>
      <c r="I14" s="84"/>
      <c r="J14" s="86">
        <f>J13+K13+L13</f>
        <v>7330</v>
      </c>
      <c r="K14" s="87"/>
      <c r="L14" s="87"/>
      <c r="M14" s="87"/>
      <c r="N14" s="86">
        <f>N13+O13</f>
        <v>1700</v>
      </c>
      <c r="O14" s="84"/>
      <c r="P14" s="88">
        <v>800</v>
      </c>
      <c r="Q14" s="84"/>
      <c r="R14" s="86">
        <f>R13</f>
        <v>2107.2399999999998</v>
      </c>
      <c r="S14" s="86">
        <f>S13</f>
        <v>4516.2300000000005</v>
      </c>
      <c r="T14" s="86">
        <f>T13</f>
        <v>3645.45</v>
      </c>
      <c r="U14" s="86">
        <f>U13</f>
        <v>4801.25</v>
      </c>
      <c r="V14" s="87">
        <v>0</v>
      </c>
      <c r="W14" s="86">
        <f>W13</f>
        <v>1250</v>
      </c>
      <c r="X14" s="92"/>
      <c r="Y14" s="48"/>
    </row>
    <row r="15" spans="1:25" x14ac:dyDescent="0.25">
      <c r="A15" s="84"/>
      <c r="B15" s="85" t="s">
        <v>38</v>
      </c>
      <c r="C15" s="84"/>
      <c r="D15" s="84"/>
      <c r="E15" s="84"/>
      <c r="F15" s="84"/>
      <c r="G15" s="84"/>
      <c r="H15" s="84"/>
      <c r="I15" s="84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4"/>
      <c r="X15" s="92"/>
      <c r="Y15" s="48"/>
    </row>
    <row r="16" spans="1:25" x14ac:dyDescent="0.25">
      <c r="A16" s="84"/>
      <c r="B16" s="85" t="s">
        <v>39</v>
      </c>
      <c r="C16" s="84"/>
      <c r="D16" s="84"/>
      <c r="E16" s="84"/>
      <c r="F16" s="84"/>
      <c r="G16" s="84"/>
      <c r="H16" s="84"/>
      <c r="I16" s="84"/>
      <c r="J16" s="9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4"/>
      <c r="X16" s="92"/>
      <c r="Y16" s="48"/>
    </row>
    <row r="17" spans="1:25" ht="15.75" thickBot="1" x14ac:dyDescent="0.3">
      <c r="A17" s="84"/>
      <c r="B17" s="85" t="s">
        <v>40</v>
      </c>
      <c r="C17" s="84"/>
      <c r="D17" s="84"/>
      <c r="E17" s="84"/>
      <c r="F17" s="84"/>
      <c r="G17" s="84"/>
      <c r="H17" s="84"/>
      <c r="I17" s="84"/>
      <c r="J17" s="91">
        <f>J14</f>
        <v>7330</v>
      </c>
      <c r="K17" s="84"/>
      <c r="L17" s="84"/>
      <c r="M17" s="84"/>
      <c r="N17" s="91">
        <f>N14</f>
        <v>1700</v>
      </c>
      <c r="O17" s="84"/>
      <c r="P17" s="91">
        <f>P14</f>
        <v>800</v>
      </c>
      <c r="Q17" s="84"/>
      <c r="R17" s="91">
        <f>R14</f>
        <v>2107.2399999999998</v>
      </c>
      <c r="S17" s="91">
        <f>S14</f>
        <v>4516.2300000000005</v>
      </c>
      <c r="T17" s="91">
        <f>T14</f>
        <v>3645.45</v>
      </c>
      <c r="U17" s="91">
        <f>U14</f>
        <v>4801.25</v>
      </c>
      <c r="V17" s="91">
        <v>0</v>
      </c>
      <c r="W17" s="91">
        <f>W14</f>
        <v>1250</v>
      </c>
      <c r="X17" s="92"/>
      <c r="Y17" s="48"/>
    </row>
    <row r="18" spans="1:25" ht="15.75" thickTop="1" x14ac:dyDescent="0.25">
      <c r="A18" s="92"/>
      <c r="B18" s="84"/>
      <c r="C18" s="84"/>
      <c r="D18" s="84"/>
      <c r="E18" s="84"/>
      <c r="F18" s="84"/>
      <c r="G18" s="88"/>
      <c r="H18" s="84"/>
      <c r="I18" s="84"/>
      <c r="J18" s="84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48"/>
    </row>
    <row r="19" spans="1:25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x14ac:dyDescent="0.25">
      <c r="A20" s="48"/>
      <c r="B20" s="46"/>
      <c r="C20" s="47"/>
      <c r="D20" s="47"/>
      <c r="E20" s="47"/>
      <c r="F20" s="47"/>
      <c r="G20" s="47"/>
      <c r="H20" s="47"/>
      <c r="I20" s="47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spans="1:25" x14ac:dyDescent="0.25">
      <c r="A21" s="48"/>
      <c r="B21" s="46"/>
      <c r="C21" s="47"/>
      <c r="D21" s="47"/>
      <c r="E21" s="47"/>
      <c r="F21" s="47"/>
      <c r="G21" s="47"/>
      <c r="H21" s="47"/>
      <c r="I21" s="47"/>
      <c r="J21" s="60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 spans="1:25" x14ac:dyDescent="0.25">
      <c r="B22" s="2"/>
      <c r="C22" s="1"/>
      <c r="D22" s="1"/>
      <c r="E22" s="1"/>
      <c r="F22" s="1"/>
      <c r="G22" s="1"/>
      <c r="H22" s="1"/>
      <c r="I22" s="1"/>
      <c r="J22" s="1"/>
    </row>
    <row r="26" spans="1:25" x14ac:dyDescent="0.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scale="8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Jan 2017</vt:lpstr>
      <vt:lpstr>Feb2017</vt:lpstr>
      <vt:lpstr>March2017</vt:lpstr>
      <vt:lpstr>April2017</vt:lpstr>
      <vt:lpstr>May2017</vt:lpstr>
      <vt:lpstr>June2017</vt:lpstr>
      <vt:lpstr>July2017</vt:lpstr>
      <vt:lpstr>August2017</vt:lpstr>
      <vt:lpstr>Sept2017</vt:lpstr>
      <vt:lpstr>Sheet1</vt:lpstr>
      <vt:lpstr>August2017!Print_Area</vt:lpstr>
      <vt:lpstr>July2017!Print_Area</vt:lpstr>
      <vt:lpstr>June2017!Print_Area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2017-10-27T09:24:03Z</cp:lastPrinted>
  <dcterms:created xsi:type="dcterms:W3CDTF">2017-02-01T07:47:19Z</dcterms:created>
  <dcterms:modified xsi:type="dcterms:W3CDTF">2017-10-27T09:24:48Z</dcterms:modified>
</cp:coreProperties>
</file>