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1355" windowHeight="8400" tabRatio="610"/>
  </bookViews>
  <sheets>
    <sheet name="Summary" sheetId="13" r:id="rId1"/>
    <sheet name="March 2018" sheetId="14" r:id="rId2"/>
  </sheets>
  <calcPr calcId="124519"/>
</workbook>
</file>

<file path=xl/calcChain.xml><?xml version="1.0" encoding="utf-8"?>
<calcChain xmlns="http://schemas.openxmlformats.org/spreadsheetml/2006/main">
  <c r="F92" i="13"/>
  <c r="I96"/>
  <c r="G89"/>
  <c r="J88"/>
  <c r="I88"/>
  <c r="H88"/>
  <c r="J87"/>
  <c r="I87"/>
  <c r="K87" s="1"/>
  <c r="H87"/>
  <c r="J86"/>
  <c r="I86"/>
  <c r="H86"/>
  <c r="J85"/>
  <c r="I85"/>
  <c r="K85" s="1"/>
  <c r="H85"/>
  <c r="J84"/>
  <c r="I84"/>
  <c r="H84"/>
  <c r="J83"/>
  <c r="I83"/>
  <c r="K83" s="1"/>
  <c r="H83"/>
  <c r="J82"/>
  <c r="I82"/>
  <c r="H82"/>
  <c r="J81"/>
  <c r="I81"/>
  <c r="K81" s="1"/>
  <c r="H81"/>
  <c r="J80"/>
  <c r="I80"/>
  <c r="H80"/>
  <c r="J79"/>
  <c r="I79"/>
  <c r="K79" s="1"/>
  <c r="H79"/>
  <c r="J78"/>
  <c r="I78"/>
  <c r="H78"/>
  <c r="J77"/>
  <c r="I77"/>
  <c r="K77" s="1"/>
  <c r="H77"/>
  <c r="J76"/>
  <c r="I76"/>
  <c r="H76"/>
  <c r="J75"/>
  <c r="I75"/>
  <c r="K75" s="1"/>
  <c r="H75"/>
  <c r="J74"/>
  <c r="I74"/>
  <c r="H74"/>
  <c r="J73"/>
  <c r="I73"/>
  <c r="K73" s="1"/>
  <c r="H73"/>
  <c r="J72"/>
  <c r="I72"/>
  <c r="H72"/>
  <c r="J71"/>
  <c r="I71"/>
  <c r="K71" s="1"/>
  <c r="H71"/>
  <c r="J70"/>
  <c r="I70"/>
  <c r="H70"/>
  <c r="J69"/>
  <c r="I69"/>
  <c r="K69" s="1"/>
  <c r="H69"/>
  <c r="J68"/>
  <c r="I68"/>
  <c r="H68"/>
  <c r="J67"/>
  <c r="I67"/>
  <c r="K67" s="1"/>
  <c r="H67"/>
  <c r="J66"/>
  <c r="I66"/>
  <c r="H66"/>
  <c r="J65"/>
  <c r="I65"/>
  <c r="K65" s="1"/>
  <c r="H65"/>
  <c r="J64"/>
  <c r="I64"/>
  <c r="H64"/>
  <c r="J63"/>
  <c r="I63"/>
  <c r="K63" s="1"/>
  <c r="H63"/>
  <c r="J62"/>
  <c r="I62"/>
  <c r="H62"/>
  <c r="J61"/>
  <c r="I61"/>
  <c r="K61" s="1"/>
  <c r="H61"/>
  <c r="J60"/>
  <c r="I60"/>
  <c r="H60"/>
  <c r="J59"/>
  <c r="I59"/>
  <c r="K59" s="1"/>
  <c r="H59"/>
  <c r="J58"/>
  <c r="I58"/>
  <c r="H58"/>
  <c r="J57"/>
  <c r="I57"/>
  <c r="K57" s="1"/>
  <c r="H57"/>
  <c r="J56"/>
  <c r="I56"/>
  <c r="H56"/>
  <c r="J55"/>
  <c r="I55"/>
  <c r="K55" s="1"/>
  <c r="H55"/>
  <c r="J54"/>
  <c r="I54"/>
  <c r="H54"/>
  <c r="J53"/>
  <c r="I53"/>
  <c r="K53" s="1"/>
  <c r="H53"/>
  <c r="J52"/>
  <c r="I52"/>
  <c r="H52"/>
  <c r="J51"/>
  <c r="I51"/>
  <c r="K51" s="1"/>
  <c r="H51"/>
  <c r="J50"/>
  <c r="I50"/>
  <c r="H50"/>
  <c r="J49"/>
  <c r="I49"/>
  <c r="K49" s="1"/>
  <c r="H49"/>
  <c r="J48"/>
  <c r="I48"/>
  <c r="H48"/>
  <c r="J47"/>
  <c r="I47"/>
  <c r="K47" s="1"/>
  <c r="H47"/>
  <c r="J46"/>
  <c r="I46"/>
  <c r="H46"/>
  <c r="J45"/>
  <c r="I45"/>
  <c r="K45" s="1"/>
  <c r="H45"/>
  <c r="J44"/>
  <c r="I44"/>
  <c r="H44"/>
  <c r="J43"/>
  <c r="I43"/>
  <c r="K43" s="1"/>
  <c r="H43"/>
  <c r="J42"/>
  <c r="I42"/>
  <c r="H42"/>
  <c r="J41"/>
  <c r="I41"/>
  <c r="K41" s="1"/>
  <c r="H41"/>
  <c r="J40"/>
  <c r="I40"/>
  <c r="H40"/>
  <c r="J39"/>
  <c r="I39"/>
  <c r="K39" s="1"/>
  <c r="H39"/>
  <c r="J38"/>
  <c r="I38"/>
  <c r="H38"/>
  <c r="J37"/>
  <c r="I37"/>
  <c r="K37" s="1"/>
  <c r="H37"/>
  <c r="J36"/>
  <c r="I36"/>
  <c r="H36"/>
  <c r="J35"/>
  <c r="I35"/>
  <c r="K35" s="1"/>
  <c r="H35"/>
  <c r="J34"/>
  <c r="I34"/>
  <c r="H34"/>
  <c r="J33"/>
  <c r="I33"/>
  <c r="K33" s="1"/>
  <c r="H33"/>
  <c r="J32"/>
  <c r="I32"/>
  <c r="H32"/>
  <c r="J31"/>
  <c r="I31"/>
  <c r="K31" s="1"/>
  <c r="H31"/>
  <c r="J30"/>
  <c r="F53"/>
  <c r="F89" s="1"/>
  <c r="J29"/>
  <c r="I29"/>
  <c r="H29"/>
  <c r="J28"/>
  <c r="I28"/>
  <c r="K28" s="1"/>
  <c r="H28"/>
  <c r="J27"/>
  <c r="I27"/>
  <c r="H27"/>
  <c r="J26"/>
  <c r="I26"/>
  <c r="K26" s="1"/>
  <c r="H26"/>
  <c r="J25"/>
  <c r="I25"/>
  <c r="H25"/>
  <c r="J24"/>
  <c r="I24"/>
  <c r="K24" s="1"/>
  <c r="H24"/>
  <c r="J23"/>
  <c r="I23"/>
  <c r="H23"/>
  <c r="J22"/>
  <c r="I22"/>
  <c r="K22" s="1"/>
  <c r="H22"/>
  <c r="J21"/>
  <c r="I21"/>
  <c r="H21"/>
  <c r="J20"/>
  <c r="I20"/>
  <c r="K20" s="1"/>
  <c r="H20"/>
  <c r="J19"/>
  <c r="I19"/>
  <c r="H19"/>
  <c r="J18"/>
  <c r="I18"/>
  <c r="K18" s="1"/>
  <c r="H18"/>
  <c r="J17"/>
  <c r="I17"/>
  <c r="H17"/>
  <c r="J16"/>
  <c r="I16"/>
  <c r="K16" s="1"/>
  <c r="H16"/>
  <c r="J15"/>
  <c r="I15"/>
  <c r="H15"/>
  <c r="J14"/>
  <c r="I14"/>
  <c r="K14" s="1"/>
  <c r="H14"/>
  <c r="J13"/>
  <c r="I13"/>
  <c r="H13"/>
  <c r="J12"/>
  <c r="I12"/>
  <c r="K12" s="1"/>
  <c r="H12"/>
  <c r="J11"/>
  <c r="I11"/>
  <c r="H11"/>
  <c r="J10"/>
  <c r="I10"/>
  <c r="K10" s="1"/>
  <c r="H10"/>
  <c r="J9"/>
  <c r="I9"/>
  <c r="H9"/>
  <c r="J8"/>
  <c r="I8"/>
  <c r="K8" s="1"/>
  <c r="H8"/>
  <c r="J7"/>
  <c r="I7"/>
  <c r="H7"/>
  <c r="J6"/>
  <c r="I6"/>
  <c r="H6"/>
  <c r="J81" i="14"/>
  <c r="I81"/>
  <c r="K81" s="1"/>
  <c r="H81"/>
  <c r="J80"/>
  <c r="I80"/>
  <c r="K80" s="1"/>
  <c r="H80"/>
  <c r="J79"/>
  <c r="I79"/>
  <c r="K79" s="1"/>
  <c r="H79"/>
  <c r="J78"/>
  <c r="I78"/>
  <c r="H78"/>
  <c r="J77"/>
  <c r="I77"/>
  <c r="K77" s="1"/>
  <c r="H77"/>
  <c r="J76"/>
  <c r="I76"/>
  <c r="H76"/>
  <c r="J83"/>
  <c r="I83"/>
  <c r="K83" s="1"/>
  <c r="H83"/>
  <c r="J82"/>
  <c r="I82"/>
  <c r="H82"/>
  <c r="J75"/>
  <c r="I75"/>
  <c r="K75" s="1"/>
  <c r="H75"/>
  <c r="F30"/>
  <c r="J86"/>
  <c r="I86"/>
  <c r="H86"/>
  <c r="J85"/>
  <c r="I85"/>
  <c r="H85"/>
  <c r="J84"/>
  <c r="I84"/>
  <c r="H84"/>
  <c r="J74"/>
  <c r="I74"/>
  <c r="H74"/>
  <c r="J73"/>
  <c r="I73"/>
  <c r="H73"/>
  <c r="J72"/>
  <c r="I72"/>
  <c r="H72"/>
  <c r="J71"/>
  <c r="I71"/>
  <c r="H71"/>
  <c r="J64"/>
  <c r="I64"/>
  <c r="H64"/>
  <c r="J63"/>
  <c r="I63"/>
  <c r="H63"/>
  <c r="J62"/>
  <c r="I62"/>
  <c r="H62"/>
  <c r="J61"/>
  <c r="I61"/>
  <c r="H61"/>
  <c r="J60"/>
  <c r="I60"/>
  <c r="H60"/>
  <c r="J59"/>
  <c r="I59"/>
  <c r="H59"/>
  <c r="J58"/>
  <c r="I58"/>
  <c r="H58"/>
  <c r="J57"/>
  <c r="I57"/>
  <c r="H57"/>
  <c r="I28"/>
  <c r="H22"/>
  <c r="I138"/>
  <c r="G131"/>
  <c r="J130"/>
  <c r="I130"/>
  <c r="K130"/>
  <c r="H130"/>
  <c r="J129"/>
  <c r="I129"/>
  <c r="K129"/>
  <c r="H129"/>
  <c r="J128"/>
  <c r="I128"/>
  <c r="K128"/>
  <c r="H128"/>
  <c r="J127"/>
  <c r="I127"/>
  <c r="K127"/>
  <c r="H127"/>
  <c r="J126"/>
  <c r="I126"/>
  <c r="K126"/>
  <c r="H126"/>
  <c r="J125"/>
  <c r="I125"/>
  <c r="K125"/>
  <c r="H125"/>
  <c r="J124"/>
  <c r="I124"/>
  <c r="K124"/>
  <c r="H124"/>
  <c r="J123"/>
  <c r="I123"/>
  <c r="K123"/>
  <c r="H123"/>
  <c r="J122"/>
  <c r="I122"/>
  <c r="K122"/>
  <c r="H122"/>
  <c r="J121"/>
  <c r="I121"/>
  <c r="K121"/>
  <c r="H121"/>
  <c r="J120"/>
  <c r="I120"/>
  <c r="K120"/>
  <c r="H120"/>
  <c r="J119"/>
  <c r="I119"/>
  <c r="K119"/>
  <c r="H119"/>
  <c r="J118"/>
  <c r="I118"/>
  <c r="K118"/>
  <c r="H118"/>
  <c r="J113"/>
  <c r="K113" s="1"/>
  <c r="J112"/>
  <c r="K112" s="1"/>
  <c r="J111"/>
  <c r="K111" s="1"/>
  <c r="J110"/>
  <c r="K110" s="1"/>
  <c r="J109"/>
  <c r="K109" s="1"/>
  <c r="J108"/>
  <c r="K108" s="1"/>
  <c r="J107"/>
  <c r="K107" s="1"/>
  <c r="J106"/>
  <c r="K106" s="1"/>
  <c r="J105"/>
  <c r="I105"/>
  <c r="K105"/>
  <c r="H105"/>
  <c r="J104"/>
  <c r="I104"/>
  <c r="K104"/>
  <c r="H104"/>
  <c r="J103"/>
  <c r="I103"/>
  <c r="K103"/>
  <c r="H103"/>
  <c r="J102"/>
  <c r="I102"/>
  <c r="K102"/>
  <c r="H102"/>
  <c r="J101"/>
  <c r="I101"/>
  <c r="K101"/>
  <c r="H101"/>
  <c r="J100"/>
  <c r="I100"/>
  <c r="K100"/>
  <c r="H100"/>
  <c r="J99"/>
  <c r="I99"/>
  <c r="K99"/>
  <c r="H99"/>
  <c r="J98"/>
  <c r="I98"/>
  <c r="K98"/>
  <c r="H98"/>
  <c r="J97"/>
  <c r="I97"/>
  <c r="K97"/>
  <c r="H97"/>
  <c r="J96"/>
  <c r="I96"/>
  <c r="K96"/>
  <c r="H96"/>
  <c r="J95"/>
  <c r="I95"/>
  <c r="K95"/>
  <c r="H95"/>
  <c r="J94"/>
  <c r="I94"/>
  <c r="K94"/>
  <c r="H94"/>
  <c r="J93"/>
  <c r="I93"/>
  <c r="K93"/>
  <c r="H93"/>
  <c r="J92"/>
  <c r="I92"/>
  <c r="K92"/>
  <c r="H92"/>
  <c r="J91"/>
  <c r="I91"/>
  <c r="K91"/>
  <c r="H91"/>
  <c r="J90"/>
  <c r="I90"/>
  <c r="K90"/>
  <c r="H90"/>
  <c r="J89"/>
  <c r="I89"/>
  <c r="K89"/>
  <c r="H89"/>
  <c r="J88"/>
  <c r="I88"/>
  <c r="K88"/>
  <c r="H88"/>
  <c r="J87"/>
  <c r="I87"/>
  <c r="H87"/>
  <c r="J70"/>
  <c r="I70"/>
  <c r="H70"/>
  <c r="J69"/>
  <c r="I69"/>
  <c r="H69"/>
  <c r="J68"/>
  <c r="I68"/>
  <c r="H68"/>
  <c r="J67"/>
  <c r="I67"/>
  <c r="H67"/>
  <c r="J66"/>
  <c r="I66"/>
  <c r="H66"/>
  <c r="J65"/>
  <c r="I65"/>
  <c r="H65"/>
  <c r="J56"/>
  <c r="I56"/>
  <c r="H56"/>
  <c r="J55"/>
  <c r="I55"/>
  <c r="H55"/>
  <c r="J54"/>
  <c r="I54"/>
  <c r="H54"/>
  <c r="J53"/>
  <c r="I53"/>
  <c r="H53"/>
  <c r="J52"/>
  <c r="I52"/>
  <c r="H52"/>
  <c r="J51"/>
  <c r="I51"/>
  <c r="K51" s="1"/>
  <c r="H51"/>
  <c r="J50"/>
  <c r="I50"/>
  <c r="H50"/>
  <c r="J49"/>
  <c r="I49"/>
  <c r="H49"/>
  <c r="J48"/>
  <c r="I48"/>
  <c r="H48"/>
  <c r="J47"/>
  <c r="I47"/>
  <c r="H47"/>
  <c r="J46"/>
  <c r="I46"/>
  <c r="H46"/>
  <c r="J45"/>
  <c r="I45"/>
  <c r="H45"/>
  <c r="J44"/>
  <c r="I44"/>
  <c r="H44"/>
  <c r="J43"/>
  <c r="K43" s="1"/>
  <c r="I43"/>
  <c r="H43"/>
  <c r="J42"/>
  <c r="I42"/>
  <c r="K42" s="1"/>
  <c r="H42"/>
  <c r="J41"/>
  <c r="I41"/>
  <c r="H41"/>
  <c r="J40"/>
  <c r="I40"/>
  <c r="H40"/>
  <c r="J39"/>
  <c r="I39"/>
  <c r="H39"/>
  <c r="J38"/>
  <c r="I38"/>
  <c r="H38"/>
  <c r="J37"/>
  <c r="I37"/>
  <c r="H37"/>
  <c r="J36"/>
  <c r="I36"/>
  <c r="K36" s="1"/>
  <c r="H36"/>
  <c r="J35"/>
  <c r="I35"/>
  <c r="H35"/>
  <c r="J34"/>
  <c r="I34"/>
  <c r="H34"/>
  <c r="J33"/>
  <c r="I33"/>
  <c r="H33"/>
  <c r="J32"/>
  <c r="I32"/>
  <c r="K32" s="1"/>
  <c r="H32"/>
  <c r="J31"/>
  <c r="I31"/>
  <c r="H31"/>
  <c r="J30"/>
  <c r="I30"/>
  <c r="H30"/>
  <c r="J29"/>
  <c r="I29"/>
  <c r="K29" s="1"/>
  <c r="H29"/>
  <c r="J28"/>
  <c r="K28" s="1"/>
  <c r="H28"/>
  <c r="J27"/>
  <c r="I27"/>
  <c r="H27"/>
  <c r="J26"/>
  <c r="I26"/>
  <c r="H26"/>
  <c r="J25"/>
  <c r="I25"/>
  <c r="H25"/>
  <c r="J24"/>
  <c r="I24"/>
  <c r="H24"/>
  <c r="J23"/>
  <c r="I23"/>
  <c r="H23"/>
  <c r="J22"/>
  <c r="I22"/>
  <c r="J21"/>
  <c r="I21"/>
  <c r="H21"/>
  <c r="J20"/>
  <c r="I20"/>
  <c r="H20"/>
  <c r="J19"/>
  <c r="I19"/>
  <c r="H19"/>
  <c r="J18"/>
  <c r="I18"/>
  <c r="K18" s="1"/>
  <c r="H18"/>
  <c r="J17"/>
  <c r="I17"/>
  <c r="H17"/>
  <c r="J16"/>
  <c r="I16"/>
  <c r="H16"/>
  <c r="J15"/>
  <c r="I15"/>
  <c r="K15" s="1"/>
  <c r="H15"/>
  <c r="J14"/>
  <c r="I14"/>
  <c r="H14"/>
  <c r="J13"/>
  <c r="I13"/>
  <c r="K13" s="1"/>
  <c r="H13"/>
  <c r="J12"/>
  <c r="I12"/>
  <c r="H12"/>
  <c r="J11"/>
  <c r="I11"/>
  <c r="H11"/>
  <c r="J10"/>
  <c r="I10"/>
  <c r="K10" s="1"/>
  <c r="H10"/>
  <c r="J9"/>
  <c r="I9"/>
  <c r="H9"/>
  <c r="J8"/>
  <c r="I8"/>
  <c r="H8"/>
  <c r="J7"/>
  <c r="I7"/>
  <c r="H7"/>
  <c r="J6"/>
  <c r="K6" s="1"/>
  <c r="I6"/>
  <c r="H6"/>
  <c r="K69"/>
  <c r="F131"/>
  <c r="K87"/>
  <c r="J89" i="13" l="1"/>
  <c r="K7"/>
  <c r="K9"/>
  <c r="K11"/>
  <c r="K13"/>
  <c r="K15"/>
  <c r="K17"/>
  <c r="K19"/>
  <c r="K21"/>
  <c r="K23"/>
  <c r="K25"/>
  <c r="K27"/>
  <c r="K29"/>
  <c r="K32"/>
  <c r="K34"/>
  <c r="K36"/>
  <c r="K38"/>
  <c r="K40"/>
  <c r="K42"/>
  <c r="K44"/>
  <c r="K46"/>
  <c r="K48"/>
  <c r="K50"/>
  <c r="K52"/>
  <c r="K54"/>
  <c r="K56"/>
  <c r="K58"/>
  <c r="K60"/>
  <c r="K62"/>
  <c r="K64"/>
  <c r="K66"/>
  <c r="K68"/>
  <c r="K70"/>
  <c r="K72"/>
  <c r="K74"/>
  <c r="K76"/>
  <c r="K78"/>
  <c r="K80"/>
  <c r="K82"/>
  <c r="K84"/>
  <c r="K86"/>
  <c r="K88"/>
  <c r="I30"/>
  <c r="I89" s="1"/>
  <c r="K6"/>
  <c r="H30"/>
  <c r="H89" s="1"/>
  <c r="K82" i="14"/>
  <c r="K78"/>
  <c r="K76"/>
  <c r="K49"/>
  <c r="K39"/>
  <c r="K25"/>
  <c r="K11"/>
  <c r="K14"/>
  <c r="K16"/>
  <c r="K19"/>
  <c r="K21"/>
  <c r="K22"/>
  <c r="K27"/>
  <c r="K30"/>
  <c r="K34"/>
  <c r="K35"/>
  <c r="K37"/>
  <c r="K40"/>
  <c r="K45"/>
  <c r="K54"/>
  <c r="K56"/>
  <c r="K67"/>
  <c r="K70"/>
  <c r="K57"/>
  <c r="K59"/>
  <c r="K61"/>
  <c r="K63"/>
  <c r="K71"/>
  <c r="K73"/>
  <c r="K84"/>
  <c r="K86"/>
  <c r="K24"/>
  <c r="K7"/>
  <c r="K12"/>
  <c r="K17"/>
  <c r="K20"/>
  <c r="K23"/>
  <c r="K31"/>
  <c r="K33"/>
  <c r="K38"/>
  <c r="K41"/>
  <c r="K46"/>
  <c r="K47"/>
  <c r="K50"/>
  <c r="K53"/>
  <c r="K55"/>
  <c r="K65"/>
  <c r="K68"/>
  <c r="K58"/>
  <c r="K60"/>
  <c r="K62"/>
  <c r="K64"/>
  <c r="K72"/>
  <c r="K85"/>
  <c r="K74"/>
  <c r="K66"/>
  <c r="K52"/>
  <c r="K48"/>
  <c r="K44"/>
  <c r="K26"/>
  <c r="I131"/>
  <c r="H131"/>
  <c r="J131"/>
  <c r="K9"/>
  <c r="K8"/>
  <c r="K30" i="13" l="1"/>
  <c r="K89" s="1"/>
  <c r="K131" i="14"/>
</calcChain>
</file>

<file path=xl/sharedStrings.xml><?xml version="1.0" encoding="utf-8"?>
<sst xmlns="http://schemas.openxmlformats.org/spreadsheetml/2006/main" count="522" uniqueCount="97">
  <si>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</si>
  <si>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</si>
  <si>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</si>
  <si>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</si>
  <si>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</si>
  <si>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</si>
  <si>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</si>
  <si>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</si>
  <si>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</si>
  <si>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</si>
  <si>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</si>
  <si>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</si>
  <si>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</si>
  <si>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</si>
  <si>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</si>
  <si>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</si>
  <si>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SOZO EXOUSIA INC.</t>
  </si>
  <si>
    <t>006-801-328-000</t>
  </si>
  <si>
    <t>E. RODRIGUEZ JR. AVE., BAGUMBAYAN QUEZON CITY</t>
  </si>
  <si>
    <t>FERNANDO SAMPAGA</t>
  </si>
  <si>
    <t>916-578-829-000</t>
  </si>
  <si>
    <t>BANAHAW ST. CUBAO QUEZON CITY</t>
  </si>
  <si>
    <t>JMK SEAFOODS &amp; MEAT DEALER</t>
  </si>
  <si>
    <t>253-085-810-000</t>
  </si>
  <si>
    <t>LULUBEE CORPORATION</t>
  </si>
  <si>
    <t>008-191-206-000</t>
  </si>
  <si>
    <t>STREETS CORPORATION</t>
  </si>
  <si>
    <t>004-521-952-000</t>
  </si>
  <si>
    <t>SAN MARTIN DE PORES CUBAO QUEZON CITY</t>
  </si>
  <si>
    <t>FORTUNE GAS CORPORATION</t>
  </si>
  <si>
    <t>005-314-118-000</t>
  </si>
  <si>
    <t>QUIRINO HI-WAY GULOD NOVALICHES QUEZON CITY</t>
  </si>
  <si>
    <t>PEPSI COLA PRODUCTS PHILIPPINES INC</t>
  </si>
  <si>
    <t>000-168-541-146</t>
  </si>
  <si>
    <t>E RODRIGUEZ AVE., TUNASAN MUNTINLUPA CITY</t>
  </si>
  <si>
    <t>SAN MIGUEL BREWERY INC</t>
  </si>
  <si>
    <t>006-807-251-028</t>
  </si>
  <si>
    <t>CAREON ST STA ANA MANILA</t>
  </si>
  <si>
    <t>Q &amp; H FOODS INC</t>
  </si>
  <si>
    <t>004-967-715-000</t>
  </si>
  <si>
    <t>E RODRIGUEZ JR AVE. UGONG PASIG CITY</t>
  </si>
  <si>
    <t>MANILA BAMBI FOODS COMPANY</t>
  </si>
  <si>
    <t>202-584-709-000</t>
  </si>
  <si>
    <t>674 ZONE 73 DIST V PACO MANILA</t>
  </si>
  <si>
    <t>UNILIVER RFM ICE CREAM INC</t>
  </si>
  <si>
    <t>201-855-591-000</t>
  </si>
  <si>
    <t>CONSOLIDATED DAIRY &amp; FROZEN FOOD CORP</t>
  </si>
  <si>
    <t>002-540-270-000</t>
  </si>
  <si>
    <t>SAN NICOLAS MANILA</t>
  </si>
  <si>
    <t>RMLO TRADING</t>
  </si>
  <si>
    <t>212-660-908-001</t>
  </si>
  <si>
    <t>NEW MANILA QUEZON CITY</t>
  </si>
  <si>
    <t>KELGENE INTERNATIONAL INC</t>
  </si>
  <si>
    <t>211-612-468-000</t>
  </si>
  <si>
    <t>OROZCO ST ZONE 030 BRGY QUIAPO MANILA</t>
  </si>
  <si>
    <t>RODRIGUEZ AVE., MANGGAHAN PASIG CITY</t>
  </si>
  <si>
    <t>TUNASAN MUNTINLUPA QUEZON CITY</t>
  </si>
  <si>
    <t>E-BLUE HOLDINGS &amp; TRADING CORP</t>
  </si>
  <si>
    <t>241-402-504-000</t>
  </si>
  <si>
    <t>PAPEROUS ENTERPRISES</t>
  </si>
  <si>
    <t>227-573-178-000</t>
  </si>
  <si>
    <t>DISTRICT 11 CALOOCAN CITY</t>
  </si>
  <si>
    <t>A RODRIGUEZ AVE.,MANGGAHAN PASIG CITY</t>
  </si>
  <si>
    <t>MAMBUGAN ANTIPOLO CITY</t>
  </si>
  <si>
    <t>MFD ENTERPRISES</t>
  </si>
  <si>
    <t>249-978-640-000</t>
  </si>
  <si>
    <t>TOWNHOMES MURPHY QUEZON CITY</t>
  </si>
  <si>
    <t>EQUILIBRIUM INTERTRADE CORPORATION</t>
  </si>
  <si>
    <t>225-570-714-000</t>
  </si>
  <si>
    <t>TUNASAN MUNTINLUPA CITY</t>
  </si>
  <si>
    <t>CABUTAD VEGETABLE DEALER</t>
  </si>
  <si>
    <t>115-491-959-000</t>
  </si>
  <si>
    <t>TONDO MANILA</t>
  </si>
  <si>
    <t>ASC ENTERPRISE INC</t>
  </si>
  <si>
    <t>000-080-595-000</t>
  </si>
  <si>
    <t>DOMINGO SANTIAGO ST STA MESA MANILA</t>
  </si>
  <si>
    <t>JOY &amp; GIL MEAT VEGETABLE TRADING</t>
  </si>
  <si>
    <t>911-381-752-000</t>
  </si>
  <si>
    <t>MALAGASANG IMUS CAVITE</t>
  </si>
  <si>
    <t>JOY &amp; GIL VEGETABLE TRADING</t>
  </si>
  <si>
    <t>911-361-792-000</t>
  </si>
  <si>
    <t>IMUS CAVITE</t>
  </si>
  <si>
    <t>Feb 1-15</t>
  </si>
  <si>
    <t>HARRY'S LIQUOR MART</t>
  </si>
  <si>
    <t>101-703-221-000</t>
  </si>
  <si>
    <t>GIL PUYAT AVE PASAY CITY</t>
  </si>
  <si>
    <t>SUY SING COMMERCIAL CORPORATION</t>
  </si>
  <si>
    <t>000-320-806-002</t>
  </si>
  <si>
    <t>PERFECTO DRIVE BAGUMBAYAN TAGUIG CITY</t>
  </si>
  <si>
    <t>IPM PESTMASTERS SERVICES PHILS.</t>
  </si>
  <si>
    <t>189-675-332-000</t>
  </si>
  <si>
    <t>1186 QUEZON AVENUE QUEZON CITY</t>
  </si>
  <si>
    <t>Feb 16-28</t>
  </si>
  <si>
    <t>FOODZONE INC</t>
  </si>
  <si>
    <t>004-846-011-000</t>
  </si>
  <si>
    <t>OLD ZUNIGA MANDALUYONG CITY</t>
  </si>
  <si>
    <t>March 1-15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</si>
</sst>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5" fillId="3" borderId="1" xfId="0" applyNumberFormat="1" applyFont="1" applyFill="1" applyBorder="1"/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6" fontId="9" fillId="4" borderId="6" xfId="0" applyNumberFormat="1" applyFont="1" applyFill="1" applyBorder="1" applyAlignment="1">
      <alignment horizontal="center"/>
    </xf>
    <xf numFmtId="0" fontId="5" fillId="4" borderId="11" xfId="0" quotePrefix="1" applyFont="1" applyFill="1" applyBorder="1" applyAlignment="1">
      <alignment horizontal="center"/>
    </xf>
    <xf numFmtId="0" fontId="9" fillId="4" borderId="1" xfId="0" applyFont="1" applyFill="1" applyBorder="1"/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" xfId="1" applyFont="1" applyFill="1" applyBorder="1"/>
    <xf numFmtId="43" fontId="5" fillId="5" borderId="0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5" fillId="4" borderId="11" xfId="0" applyNumberFormat="1" applyFont="1" applyFill="1" applyBorder="1" applyAlignment="1">
      <alignment horizontal="center"/>
    </xf>
    <xf numFmtId="43" fontId="5" fillId="6" borderId="1" xfId="0" applyNumberFormat="1" applyFont="1" applyFill="1" applyBorder="1"/>
    <xf numFmtId="43" fontId="0" fillId="6" borderId="0" xfId="0" applyNumberFormat="1" applyFill="1"/>
    <xf numFmtId="0" fontId="0" fillId="6" borderId="0" xfId="0" applyFill="1"/>
    <xf numFmtId="43" fontId="5" fillId="7" borderId="2" xfId="0" applyNumberFormat="1" applyFont="1" applyFill="1" applyBorder="1"/>
    <xf numFmtId="0" fontId="6" fillId="0" borderId="13" xfId="0" applyFont="1" applyBorder="1" applyAlignment="1">
      <alignment horizontal="center"/>
    </xf>
    <xf numFmtId="16" fontId="5" fillId="4" borderId="1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34"/>
  <sheetViews>
    <sheetView tabSelected="1" topLeftCell="C40" workbookViewId="0">
      <selection activeCell="F92" sqref="F92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47.42578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5"/>
      <c r="B5" s="55"/>
      <c r="C5" s="55"/>
      <c r="D5" s="55"/>
      <c r="E5" s="55"/>
      <c r="F5" s="55" t="s">
        <v>12</v>
      </c>
      <c r="G5" s="55" t="s">
        <v>12</v>
      </c>
      <c r="H5" s="55"/>
      <c r="I5" s="55" t="s">
        <v>9</v>
      </c>
      <c r="J5" s="55" t="s">
        <v>10</v>
      </c>
      <c r="K5" s="55"/>
    </row>
    <row r="6" spans="1:12" s="2" customFormat="1">
      <c r="A6" s="33" t="s">
        <v>82</v>
      </c>
      <c r="B6" s="38">
        <v>119404</v>
      </c>
      <c r="C6" s="35" t="s">
        <v>73</v>
      </c>
      <c r="D6" s="36" t="s">
        <v>74</v>
      </c>
      <c r="E6" s="35" t="s">
        <v>75</v>
      </c>
      <c r="F6" s="44">
        <v>2040</v>
      </c>
      <c r="G6" s="44"/>
      <c r="H6" s="30">
        <f>+F6/1.12*0.12</f>
        <v>218.57142857142856</v>
      </c>
      <c r="I6" s="30">
        <f>+F6/1.12*0.01</f>
        <v>18.214285714285715</v>
      </c>
      <c r="J6" s="30">
        <f>+G6*0.01</f>
        <v>0</v>
      </c>
      <c r="K6" s="15">
        <f>+F6+G6-I6-J6</f>
        <v>2021.7857142857142</v>
      </c>
    </row>
    <row r="7" spans="1:12" s="2" customFormat="1">
      <c r="A7" s="33" t="s">
        <v>92</v>
      </c>
      <c r="B7" s="38">
        <v>104459</v>
      </c>
      <c r="C7" s="35" t="s">
        <v>73</v>
      </c>
      <c r="D7" s="36" t="s">
        <v>74</v>
      </c>
      <c r="E7" s="35" t="s">
        <v>75</v>
      </c>
      <c r="F7" s="44">
        <v>1530</v>
      </c>
      <c r="G7" s="44"/>
      <c r="H7" s="30">
        <f>+F7/1.12*0.12</f>
        <v>163.92857142857142</v>
      </c>
      <c r="I7" s="30">
        <f>+F7/1.12*0.01</f>
        <v>13.660714285714285</v>
      </c>
      <c r="J7" s="30">
        <f>+G7*0.01</f>
        <v>0</v>
      </c>
      <c r="K7" s="15">
        <f>+F7+G7-I7-J7</f>
        <v>1516.3392857142858</v>
      </c>
    </row>
    <row r="8" spans="1:12">
      <c r="A8" s="33" t="s">
        <v>96</v>
      </c>
      <c r="B8" s="43">
        <v>127172</v>
      </c>
      <c r="C8" s="35" t="s">
        <v>73</v>
      </c>
      <c r="D8" s="36" t="s">
        <v>74</v>
      </c>
      <c r="E8" s="35" t="s">
        <v>75</v>
      </c>
      <c r="F8" s="44">
        <v>2210</v>
      </c>
      <c r="G8" s="44"/>
      <c r="H8" s="30">
        <f t="shared" ref="H8:H87" si="0">+F8/1.12*0.12</f>
        <v>236.78571428571425</v>
      </c>
      <c r="I8" s="30">
        <f t="shared" ref="I8:I87" si="1">+F8/1.12*0.01</f>
        <v>19.732142857142858</v>
      </c>
      <c r="J8" s="30">
        <f t="shared" ref="J8:J87" si="2">+G8*0.01</f>
        <v>0</v>
      </c>
      <c r="K8" s="15">
        <f t="shared" ref="K8:K87" si="3">+F8+G8-I8-J8</f>
        <v>2190.2678571428573</v>
      </c>
    </row>
    <row r="9" spans="1:12" s="20" customFormat="1">
      <c r="A9" s="33">
        <v>43160</v>
      </c>
      <c r="B9" s="39">
        <v>7838</v>
      </c>
      <c r="C9" s="35" t="s">
        <v>70</v>
      </c>
      <c r="D9" s="36" t="s">
        <v>71</v>
      </c>
      <c r="E9" s="35" t="s">
        <v>72</v>
      </c>
      <c r="F9" s="45"/>
      <c r="G9" s="45">
        <v>1015</v>
      </c>
      <c r="H9" s="18">
        <f t="shared" si="0"/>
        <v>0</v>
      </c>
      <c r="I9" s="18">
        <f t="shared" si="1"/>
        <v>0</v>
      </c>
      <c r="J9" s="18">
        <f t="shared" si="2"/>
        <v>10.15</v>
      </c>
      <c r="K9" s="14">
        <f t="shared" si="3"/>
        <v>1004.85</v>
      </c>
      <c r="L9" s="19"/>
    </row>
    <row r="10" spans="1:12" s="20" customFormat="1">
      <c r="A10" s="33">
        <v>43164</v>
      </c>
      <c r="B10" s="36">
        <v>7913</v>
      </c>
      <c r="C10" s="35" t="s">
        <v>70</v>
      </c>
      <c r="D10" s="36" t="s">
        <v>71</v>
      </c>
      <c r="E10" s="35" t="s">
        <v>72</v>
      </c>
      <c r="F10" s="45"/>
      <c r="G10" s="45">
        <v>3639.9</v>
      </c>
      <c r="H10" s="12">
        <f t="shared" si="0"/>
        <v>0</v>
      </c>
      <c r="I10" s="12">
        <f t="shared" si="1"/>
        <v>0</v>
      </c>
      <c r="J10" s="12">
        <f t="shared" si="2"/>
        <v>36.399000000000001</v>
      </c>
      <c r="K10" s="14">
        <f t="shared" si="3"/>
        <v>3603.5010000000002</v>
      </c>
    </row>
    <row r="11" spans="1:12">
      <c r="A11" s="33">
        <v>43164</v>
      </c>
      <c r="B11" s="36">
        <v>7914</v>
      </c>
      <c r="C11" s="35" t="s">
        <v>70</v>
      </c>
      <c r="D11" s="36" t="s">
        <v>71</v>
      </c>
      <c r="E11" s="35" t="s">
        <v>72</v>
      </c>
      <c r="F11" s="45"/>
      <c r="G11" s="45">
        <v>107.5</v>
      </c>
      <c r="H11" s="8">
        <f t="shared" si="0"/>
        <v>0</v>
      </c>
      <c r="I11" s="8">
        <f t="shared" si="1"/>
        <v>0</v>
      </c>
      <c r="J11" s="8">
        <f t="shared" si="2"/>
        <v>1.075</v>
      </c>
      <c r="K11" s="14">
        <f t="shared" si="3"/>
        <v>106.425</v>
      </c>
    </row>
    <row r="12" spans="1:12">
      <c r="A12" s="33">
        <v>43168</v>
      </c>
      <c r="B12" s="36">
        <v>8023</v>
      </c>
      <c r="C12" s="35" t="s">
        <v>70</v>
      </c>
      <c r="D12" s="36" t="s">
        <v>71</v>
      </c>
      <c r="E12" s="35" t="s">
        <v>72</v>
      </c>
      <c r="F12" s="45"/>
      <c r="G12" s="45">
        <v>505</v>
      </c>
      <c r="H12" s="12">
        <f t="shared" si="0"/>
        <v>0</v>
      </c>
      <c r="I12" s="12">
        <f t="shared" si="1"/>
        <v>0</v>
      </c>
      <c r="J12" s="12">
        <f t="shared" si="2"/>
        <v>5.05</v>
      </c>
      <c r="K12" s="14">
        <f t="shared" si="3"/>
        <v>499.95</v>
      </c>
    </row>
    <row r="13" spans="1:12">
      <c r="A13" s="33">
        <v>43166</v>
      </c>
      <c r="B13" s="36">
        <v>7969</v>
      </c>
      <c r="C13" s="35" t="s">
        <v>70</v>
      </c>
      <c r="D13" s="36" t="s">
        <v>71</v>
      </c>
      <c r="E13" s="35" t="s">
        <v>72</v>
      </c>
      <c r="F13" s="45"/>
      <c r="G13" s="45">
        <v>480</v>
      </c>
      <c r="H13" s="12">
        <f t="shared" si="0"/>
        <v>0</v>
      </c>
      <c r="I13" s="12">
        <f t="shared" si="1"/>
        <v>0</v>
      </c>
      <c r="J13" s="12">
        <f t="shared" si="2"/>
        <v>4.8</v>
      </c>
      <c r="K13" s="14">
        <f t="shared" si="3"/>
        <v>475.2</v>
      </c>
    </row>
    <row r="14" spans="1:12">
      <c r="A14" s="33">
        <v>43171</v>
      </c>
      <c r="B14" s="36">
        <v>8076</v>
      </c>
      <c r="C14" s="35" t="s">
        <v>70</v>
      </c>
      <c r="D14" s="36" t="s">
        <v>71</v>
      </c>
      <c r="E14" s="35" t="s">
        <v>72</v>
      </c>
      <c r="F14" s="45"/>
      <c r="G14" s="45">
        <v>3618</v>
      </c>
      <c r="H14" s="12">
        <f t="shared" si="0"/>
        <v>0</v>
      </c>
      <c r="I14" s="12">
        <f t="shared" si="1"/>
        <v>0</v>
      </c>
      <c r="J14" s="12">
        <f t="shared" si="2"/>
        <v>36.18</v>
      </c>
      <c r="K14" s="14">
        <f t="shared" si="3"/>
        <v>3581.82</v>
      </c>
    </row>
    <row r="15" spans="1:12">
      <c r="A15" s="33">
        <v>43173</v>
      </c>
      <c r="B15" s="36">
        <v>8139</v>
      </c>
      <c r="C15" s="35" t="s">
        <v>70</v>
      </c>
      <c r="D15" s="36" t="s">
        <v>71</v>
      </c>
      <c r="E15" s="35" t="s">
        <v>72</v>
      </c>
      <c r="F15" s="45"/>
      <c r="G15" s="45">
        <v>480</v>
      </c>
      <c r="H15" s="12">
        <f>+F15/1.12*0.12</f>
        <v>0</v>
      </c>
      <c r="I15" s="12">
        <f>+F15/1.12*0.01</f>
        <v>0</v>
      </c>
      <c r="J15" s="12">
        <f>+G15*0.01</f>
        <v>4.8</v>
      </c>
      <c r="K15" s="14">
        <f>+F15+G15-I15-J15</f>
        <v>475.2</v>
      </c>
      <c r="L15" s="1"/>
    </row>
    <row r="16" spans="1:12" s="20" customFormat="1">
      <c r="A16" s="33">
        <v>43178</v>
      </c>
      <c r="B16" s="36">
        <v>8247</v>
      </c>
      <c r="C16" s="35" t="s">
        <v>70</v>
      </c>
      <c r="D16" s="36" t="s">
        <v>71</v>
      </c>
      <c r="E16" s="35" t="s">
        <v>72</v>
      </c>
      <c r="F16" s="45"/>
      <c r="G16" s="45">
        <v>3462.5</v>
      </c>
      <c r="H16" s="12">
        <f t="shared" si="0"/>
        <v>0</v>
      </c>
      <c r="I16" s="12">
        <f t="shared" si="1"/>
        <v>0</v>
      </c>
      <c r="J16" s="12">
        <f t="shared" si="2"/>
        <v>34.625</v>
      </c>
      <c r="K16" s="14">
        <f t="shared" si="3"/>
        <v>3427.875</v>
      </c>
      <c r="L16" s="19"/>
    </row>
    <row r="17" spans="1:14" s="13" customFormat="1">
      <c r="A17" s="33">
        <v>43175</v>
      </c>
      <c r="B17" s="36">
        <v>8193</v>
      </c>
      <c r="C17" s="35" t="s">
        <v>70</v>
      </c>
      <c r="D17" s="36" t="s">
        <v>71</v>
      </c>
      <c r="E17" s="35" t="s">
        <v>72</v>
      </c>
      <c r="F17" s="45"/>
      <c r="G17" s="45">
        <v>760</v>
      </c>
      <c r="H17" s="8">
        <f t="shared" si="0"/>
        <v>0</v>
      </c>
      <c r="I17" s="8">
        <f t="shared" si="1"/>
        <v>0</v>
      </c>
      <c r="J17" s="8">
        <f t="shared" si="2"/>
        <v>7.6000000000000005</v>
      </c>
      <c r="K17" s="14">
        <f t="shared" si="3"/>
        <v>752.4</v>
      </c>
      <c r="L17" s="16"/>
    </row>
    <row r="18" spans="1:14" s="13" customFormat="1">
      <c r="A18" s="33">
        <v>43180</v>
      </c>
      <c r="B18" s="39">
        <v>8304</v>
      </c>
      <c r="C18" s="35" t="s">
        <v>70</v>
      </c>
      <c r="D18" s="36" t="s">
        <v>71</v>
      </c>
      <c r="E18" s="35" t="s">
        <v>72</v>
      </c>
      <c r="F18" s="45"/>
      <c r="G18" s="45">
        <v>783.5</v>
      </c>
      <c r="H18" s="12">
        <f t="shared" si="0"/>
        <v>0</v>
      </c>
      <c r="I18" s="12">
        <f t="shared" si="1"/>
        <v>0</v>
      </c>
      <c r="J18" s="12">
        <f t="shared" si="2"/>
        <v>7.835</v>
      </c>
      <c r="K18" s="14">
        <f t="shared" si="3"/>
        <v>775.66499999999996</v>
      </c>
      <c r="L18" s="16"/>
    </row>
    <row r="19" spans="1:14" s="13" customFormat="1">
      <c r="A19" s="33">
        <v>43182</v>
      </c>
      <c r="B19" s="39">
        <v>8370</v>
      </c>
      <c r="C19" s="35" t="s">
        <v>70</v>
      </c>
      <c r="D19" s="36" t="s">
        <v>71</v>
      </c>
      <c r="E19" s="35" t="s">
        <v>72</v>
      </c>
      <c r="F19" s="45"/>
      <c r="G19" s="45">
        <v>825</v>
      </c>
      <c r="H19" s="12">
        <f t="shared" si="0"/>
        <v>0</v>
      </c>
      <c r="I19" s="12">
        <f t="shared" si="1"/>
        <v>0</v>
      </c>
      <c r="J19" s="12">
        <f t="shared" si="2"/>
        <v>8.25</v>
      </c>
      <c r="K19" s="14">
        <f t="shared" si="3"/>
        <v>816.75</v>
      </c>
      <c r="L19" s="16"/>
    </row>
    <row r="20" spans="1:14" s="13" customFormat="1">
      <c r="A20" s="33">
        <v>43185</v>
      </c>
      <c r="B20" s="39">
        <v>8430</v>
      </c>
      <c r="C20" s="35" t="s">
        <v>70</v>
      </c>
      <c r="D20" s="36" t="s">
        <v>71</v>
      </c>
      <c r="E20" s="35" t="s">
        <v>72</v>
      </c>
      <c r="F20" s="45"/>
      <c r="G20" s="45">
        <v>2063.5</v>
      </c>
      <c r="H20" s="12">
        <f t="shared" si="0"/>
        <v>0</v>
      </c>
      <c r="I20" s="12">
        <f t="shared" si="1"/>
        <v>0</v>
      </c>
      <c r="J20" s="12">
        <f t="shared" si="2"/>
        <v>20.635000000000002</v>
      </c>
      <c r="K20" s="14">
        <f t="shared" si="3"/>
        <v>2042.865</v>
      </c>
      <c r="L20" s="16"/>
    </row>
    <row r="21" spans="1:14">
      <c r="A21" s="33">
        <v>43172</v>
      </c>
      <c r="B21" s="36">
        <v>818101</v>
      </c>
      <c r="C21" s="35" t="s">
        <v>46</v>
      </c>
      <c r="D21" s="36" t="s">
        <v>47</v>
      </c>
      <c r="E21" s="35" t="s">
        <v>48</v>
      </c>
      <c r="F21" s="45">
        <v>4400</v>
      </c>
      <c r="G21" s="45"/>
      <c r="H21" s="12">
        <f t="shared" si="0"/>
        <v>471.42857142857133</v>
      </c>
      <c r="I21" s="12">
        <f t="shared" si="1"/>
        <v>39.285714285714278</v>
      </c>
      <c r="J21" s="12">
        <f t="shared" si="2"/>
        <v>0</v>
      </c>
      <c r="K21" s="14">
        <f t="shared" si="3"/>
        <v>4360.7142857142853</v>
      </c>
      <c r="L21" s="1"/>
    </row>
    <row r="22" spans="1:14">
      <c r="A22" s="33">
        <v>43174</v>
      </c>
      <c r="B22" s="36">
        <v>79566</v>
      </c>
      <c r="C22" s="35" t="s">
        <v>57</v>
      </c>
      <c r="D22" s="36" t="s">
        <v>58</v>
      </c>
      <c r="E22" s="35" t="s">
        <v>56</v>
      </c>
      <c r="F22" s="45">
        <v>2011.6</v>
      </c>
      <c r="G22" s="45"/>
      <c r="H22" s="12">
        <f>+F22/1.12*0.12</f>
        <v>215.52857142857138</v>
      </c>
      <c r="I22" s="12">
        <f t="shared" si="1"/>
        <v>17.960714285714282</v>
      </c>
      <c r="J22" s="12">
        <f t="shared" si="2"/>
        <v>0</v>
      </c>
      <c r="K22" s="14">
        <f t="shared" si="3"/>
        <v>1993.6392857142857</v>
      </c>
      <c r="L22" s="1"/>
    </row>
    <row r="23" spans="1:14" s="13" customFormat="1">
      <c r="A23" s="33">
        <v>43174</v>
      </c>
      <c r="B23" s="39">
        <v>157023</v>
      </c>
      <c r="C23" s="35" t="s">
        <v>67</v>
      </c>
      <c r="D23" s="36" t="s">
        <v>68</v>
      </c>
      <c r="E23" s="35" t="s">
        <v>69</v>
      </c>
      <c r="F23" s="45">
        <v>2791.8</v>
      </c>
      <c r="G23" s="45"/>
      <c r="H23" s="12">
        <f t="shared" si="0"/>
        <v>299.12142857142857</v>
      </c>
      <c r="I23" s="12">
        <f t="shared" si="1"/>
        <v>24.926785714285717</v>
      </c>
      <c r="J23" s="12">
        <f t="shared" si="2"/>
        <v>0</v>
      </c>
      <c r="K23" s="14">
        <f t="shared" si="3"/>
        <v>2766.8732142857143</v>
      </c>
      <c r="L23" s="16"/>
    </row>
    <row r="24" spans="1:14" s="20" customFormat="1">
      <c r="A24" s="33">
        <v>43161</v>
      </c>
      <c r="B24" s="38">
        <v>65853</v>
      </c>
      <c r="C24" s="35" t="s">
        <v>19</v>
      </c>
      <c r="D24" s="36" t="s">
        <v>20</v>
      </c>
      <c r="E24" s="35" t="s">
        <v>21</v>
      </c>
      <c r="F24" s="45"/>
      <c r="G24" s="45">
        <v>5135</v>
      </c>
      <c r="H24" s="8">
        <f t="shared" si="0"/>
        <v>0</v>
      </c>
      <c r="I24" s="8">
        <f t="shared" si="1"/>
        <v>0</v>
      </c>
      <c r="J24" s="8">
        <f t="shared" si="2"/>
        <v>51.35</v>
      </c>
      <c r="K24" s="14">
        <f t="shared" si="3"/>
        <v>5083.6499999999996</v>
      </c>
      <c r="L24" s="19"/>
    </row>
    <row r="25" spans="1:14">
      <c r="A25" s="33">
        <v>43165</v>
      </c>
      <c r="B25" s="38">
        <v>65863</v>
      </c>
      <c r="C25" s="35" t="s">
        <v>19</v>
      </c>
      <c r="D25" s="36" t="s">
        <v>20</v>
      </c>
      <c r="E25" s="35" t="s">
        <v>21</v>
      </c>
      <c r="F25" s="45"/>
      <c r="G25" s="45">
        <v>2160</v>
      </c>
      <c r="H25" s="12">
        <f t="shared" si="0"/>
        <v>0</v>
      </c>
      <c r="I25" s="12">
        <f t="shared" si="1"/>
        <v>0</v>
      </c>
      <c r="J25" s="12">
        <f t="shared" si="2"/>
        <v>21.6</v>
      </c>
      <c r="K25" s="14">
        <f t="shared" si="3"/>
        <v>2138.4</v>
      </c>
      <c r="L25" s="13"/>
      <c r="M25" s="13"/>
      <c r="N25" s="13"/>
    </row>
    <row r="26" spans="1:14" s="13" customFormat="1">
      <c r="A26" s="33">
        <v>43174</v>
      </c>
      <c r="B26" s="50">
        <v>65858</v>
      </c>
      <c r="C26" s="35" t="s">
        <v>19</v>
      </c>
      <c r="D26" s="36" t="s">
        <v>20</v>
      </c>
      <c r="E26" s="35" t="s">
        <v>21</v>
      </c>
      <c r="F26" s="45"/>
      <c r="G26" s="45">
        <v>2322.5</v>
      </c>
      <c r="H26" s="12">
        <f t="shared" si="0"/>
        <v>0</v>
      </c>
      <c r="I26" s="12">
        <f t="shared" si="1"/>
        <v>0</v>
      </c>
      <c r="J26" s="12">
        <f>+G26*0.01</f>
        <v>23.225000000000001</v>
      </c>
      <c r="K26" s="14">
        <f>+F26+G26-I26-J26</f>
        <v>2299.2750000000001</v>
      </c>
      <c r="L26" s="16"/>
    </row>
    <row r="27" spans="1:14" s="13" customFormat="1">
      <c r="A27" s="33">
        <v>43164</v>
      </c>
      <c r="B27" s="38">
        <v>65857</v>
      </c>
      <c r="C27" s="35" t="s">
        <v>19</v>
      </c>
      <c r="D27" s="36" t="s">
        <v>20</v>
      </c>
      <c r="E27" s="35" t="s">
        <v>21</v>
      </c>
      <c r="F27" s="45"/>
      <c r="G27" s="45">
        <v>4986</v>
      </c>
      <c r="H27" s="12">
        <f>+F27/1.12*0.12</f>
        <v>0</v>
      </c>
      <c r="I27" s="12">
        <f>+F27/1.12*0.01</f>
        <v>0</v>
      </c>
      <c r="J27" s="12">
        <f t="shared" si="2"/>
        <v>49.86</v>
      </c>
      <c r="K27" s="14">
        <f>+F27+G27-I27-J27</f>
        <v>4936.1400000000003</v>
      </c>
      <c r="L27" s="16"/>
    </row>
    <row r="28" spans="1:14" s="53" customFormat="1">
      <c r="A28" s="33">
        <v>43171</v>
      </c>
      <c r="B28" s="38">
        <v>65871</v>
      </c>
      <c r="C28" s="35" t="s">
        <v>19</v>
      </c>
      <c r="D28" s="36" t="s">
        <v>20</v>
      </c>
      <c r="E28" s="35" t="s">
        <v>21</v>
      </c>
      <c r="F28" s="45"/>
      <c r="G28" s="45">
        <v>1490</v>
      </c>
      <c r="H28" s="51">
        <f t="shared" si="0"/>
        <v>0</v>
      </c>
      <c r="I28" s="51">
        <f t="shared" si="1"/>
        <v>0</v>
      </c>
      <c r="J28" s="51">
        <f t="shared" si="2"/>
        <v>14.9</v>
      </c>
      <c r="K28" s="54">
        <f t="shared" si="3"/>
        <v>1475.1</v>
      </c>
      <c r="L28" s="52"/>
    </row>
    <row r="29" spans="1:14">
      <c r="A29" s="33">
        <v>43171</v>
      </c>
      <c r="B29" s="38">
        <v>65870</v>
      </c>
      <c r="C29" s="35" t="s">
        <v>19</v>
      </c>
      <c r="D29" s="36" t="s">
        <v>20</v>
      </c>
      <c r="E29" s="35" t="s">
        <v>21</v>
      </c>
      <c r="F29" s="45"/>
      <c r="G29" s="45">
        <v>4016</v>
      </c>
      <c r="H29" s="18">
        <f t="shared" si="0"/>
        <v>0</v>
      </c>
      <c r="I29" s="18">
        <f t="shared" si="1"/>
        <v>0</v>
      </c>
      <c r="J29" s="18">
        <f t="shared" si="2"/>
        <v>40.160000000000004</v>
      </c>
      <c r="K29" s="14">
        <f t="shared" si="3"/>
        <v>3975.84</v>
      </c>
      <c r="L29" s="16"/>
      <c r="M29" s="13"/>
      <c r="N29" s="13"/>
    </row>
    <row r="30" spans="1:14">
      <c r="A30" s="33">
        <v>43174</v>
      </c>
      <c r="B30" s="38">
        <v>65877</v>
      </c>
      <c r="C30" s="35" t="s">
        <v>19</v>
      </c>
      <c r="D30" s="36" t="s">
        <v>20</v>
      </c>
      <c r="E30" s="35" t="s">
        <v>21</v>
      </c>
      <c r="F30" s="45"/>
      <c r="G30" s="45">
        <v>1525</v>
      </c>
      <c r="H30" s="12">
        <f t="shared" si="0"/>
        <v>0</v>
      </c>
      <c r="I30" s="12">
        <f t="shared" si="1"/>
        <v>0</v>
      </c>
      <c r="J30" s="12">
        <f t="shared" si="2"/>
        <v>15.25</v>
      </c>
      <c r="K30" s="14">
        <f t="shared" si="3"/>
        <v>1509.75</v>
      </c>
      <c r="L30" s="16"/>
      <c r="M30" s="13"/>
      <c r="N30" s="13"/>
    </row>
    <row r="31" spans="1:14">
      <c r="A31" s="33">
        <v>43178</v>
      </c>
      <c r="B31" s="38">
        <v>65882</v>
      </c>
      <c r="C31" s="35" t="s">
        <v>19</v>
      </c>
      <c r="D31" s="36" t="s">
        <v>20</v>
      </c>
      <c r="E31" s="35" t="s">
        <v>21</v>
      </c>
      <c r="F31" s="45"/>
      <c r="G31" s="45">
        <v>2250</v>
      </c>
      <c r="H31" s="8">
        <f t="shared" si="0"/>
        <v>0</v>
      </c>
      <c r="I31" s="8">
        <f t="shared" si="1"/>
        <v>0</v>
      </c>
      <c r="J31" s="8">
        <f t="shared" si="2"/>
        <v>22.5</v>
      </c>
      <c r="K31" s="14">
        <f t="shared" si="3"/>
        <v>2227.5</v>
      </c>
    </row>
    <row r="32" spans="1:14">
      <c r="A32" s="33">
        <v>43178</v>
      </c>
      <c r="B32" s="38">
        <v>65881</v>
      </c>
      <c r="C32" s="35" t="s">
        <v>19</v>
      </c>
      <c r="D32" s="36" t="s">
        <v>20</v>
      </c>
      <c r="E32" s="35" t="s">
        <v>21</v>
      </c>
      <c r="F32" s="45"/>
      <c r="G32" s="45">
        <v>7008</v>
      </c>
      <c r="H32" s="12">
        <f t="shared" si="0"/>
        <v>0</v>
      </c>
      <c r="I32" s="12">
        <f t="shared" si="1"/>
        <v>0</v>
      </c>
      <c r="J32" s="12">
        <f t="shared" si="2"/>
        <v>70.08</v>
      </c>
      <c r="K32" s="14">
        <f t="shared" si="3"/>
        <v>6937.92</v>
      </c>
    </row>
    <row r="33" spans="1:12">
      <c r="A33" s="33">
        <v>43185</v>
      </c>
      <c r="B33" s="43">
        <v>65891</v>
      </c>
      <c r="C33" s="35" t="s">
        <v>19</v>
      </c>
      <c r="D33" s="36" t="s">
        <v>20</v>
      </c>
      <c r="E33" s="35" t="s">
        <v>21</v>
      </c>
      <c r="F33" s="45"/>
      <c r="G33" s="45">
        <v>1250</v>
      </c>
      <c r="H33" s="12">
        <f t="shared" si="0"/>
        <v>0</v>
      </c>
      <c r="I33" s="12">
        <f t="shared" si="1"/>
        <v>0</v>
      </c>
      <c r="J33" s="12">
        <f t="shared" si="2"/>
        <v>12.5</v>
      </c>
      <c r="K33" s="14">
        <f t="shared" si="3"/>
        <v>1237.5</v>
      </c>
    </row>
    <row r="34" spans="1:12">
      <c r="A34" s="33">
        <v>43185</v>
      </c>
      <c r="B34" s="43">
        <v>65890</v>
      </c>
      <c r="C34" s="35" t="s">
        <v>19</v>
      </c>
      <c r="D34" s="36" t="s">
        <v>20</v>
      </c>
      <c r="E34" s="35" t="s">
        <v>21</v>
      </c>
      <c r="F34" s="45"/>
      <c r="G34" s="45">
        <v>2960</v>
      </c>
      <c r="H34" s="12">
        <f t="shared" si="0"/>
        <v>0</v>
      </c>
      <c r="I34" s="12">
        <f t="shared" si="1"/>
        <v>0</v>
      </c>
      <c r="J34" s="12">
        <f t="shared" si="2"/>
        <v>29.6</v>
      </c>
      <c r="K34" s="14">
        <f t="shared" si="3"/>
        <v>2930.4</v>
      </c>
    </row>
    <row r="35" spans="1:12">
      <c r="A35" s="33">
        <v>43174</v>
      </c>
      <c r="B35" s="38">
        <v>194049</v>
      </c>
      <c r="C35" s="35" t="s">
        <v>93</v>
      </c>
      <c r="D35" s="36" t="s">
        <v>94</v>
      </c>
      <c r="E35" s="35" t="s">
        <v>95</v>
      </c>
      <c r="F35" s="45">
        <v>7112.32</v>
      </c>
      <c r="G35" s="45"/>
      <c r="H35" s="8">
        <f t="shared" si="0"/>
        <v>762.0342857142856</v>
      </c>
      <c r="I35" s="8">
        <f t="shared" si="1"/>
        <v>63.502857142857138</v>
      </c>
      <c r="J35" s="8">
        <f t="shared" si="2"/>
        <v>0</v>
      </c>
      <c r="K35" s="14">
        <f t="shared" si="3"/>
        <v>7048.8171428571422</v>
      </c>
    </row>
    <row r="36" spans="1:12">
      <c r="A36" s="33">
        <v>43168</v>
      </c>
      <c r="B36" s="38">
        <v>212520</v>
      </c>
      <c r="C36" s="35" t="s">
        <v>29</v>
      </c>
      <c r="D36" s="36" t="s">
        <v>30</v>
      </c>
      <c r="E36" s="35" t="s">
        <v>31</v>
      </c>
      <c r="F36" s="45">
        <v>3977.14</v>
      </c>
      <c r="G36" s="45"/>
      <c r="H36" s="12">
        <f t="shared" si="0"/>
        <v>426.12214285714282</v>
      </c>
      <c r="I36" s="12">
        <f t="shared" si="1"/>
        <v>35.510178571428568</v>
      </c>
      <c r="J36" s="12">
        <f t="shared" si="2"/>
        <v>0</v>
      </c>
      <c r="K36" s="14">
        <f t="shared" si="3"/>
        <v>3941.6298214285712</v>
      </c>
    </row>
    <row r="37" spans="1:12">
      <c r="A37" s="33">
        <v>43178</v>
      </c>
      <c r="B37" s="38">
        <v>213188</v>
      </c>
      <c r="C37" s="35" t="s">
        <v>29</v>
      </c>
      <c r="D37" s="36" t="s">
        <v>30</v>
      </c>
      <c r="E37" s="35" t="s">
        <v>31</v>
      </c>
      <c r="F37" s="47">
        <v>3052.3</v>
      </c>
      <c r="G37" s="45"/>
      <c r="H37" s="12">
        <f t="shared" si="0"/>
        <v>327.03214285714279</v>
      </c>
      <c r="I37" s="12">
        <f t="shared" si="1"/>
        <v>27.252678571428568</v>
      </c>
      <c r="J37" s="12">
        <f t="shared" si="2"/>
        <v>0</v>
      </c>
      <c r="K37" s="14">
        <f t="shared" si="3"/>
        <v>3025.0473214285716</v>
      </c>
    </row>
    <row r="38" spans="1:12">
      <c r="A38" s="33">
        <v>43164</v>
      </c>
      <c r="B38" s="38">
        <v>8319</v>
      </c>
      <c r="C38" s="35" t="s">
        <v>83</v>
      </c>
      <c r="D38" s="36" t="s">
        <v>84</v>
      </c>
      <c r="E38" s="35" t="s">
        <v>85</v>
      </c>
      <c r="F38" s="45">
        <v>5235</v>
      </c>
      <c r="G38" s="45"/>
      <c r="H38" s="12">
        <f t="shared" si="0"/>
        <v>560.892857142857</v>
      </c>
      <c r="I38" s="12">
        <f t="shared" si="1"/>
        <v>46.741071428571423</v>
      </c>
      <c r="J38" s="12">
        <f t="shared" si="2"/>
        <v>0</v>
      </c>
      <c r="K38" s="14">
        <f t="shared" si="3"/>
        <v>5188.2589285714284</v>
      </c>
      <c r="L38" s="1"/>
    </row>
    <row r="39" spans="1:12">
      <c r="A39" s="33">
        <v>43159</v>
      </c>
      <c r="B39" s="38">
        <v>3633</v>
      </c>
      <c r="C39" s="35" t="s">
        <v>89</v>
      </c>
      <c r="D39" s="36" t="s">
        <v>90</v>
      </c>
      <c r="E39" s="35" t="s">
        <v>91</v>
      </c>
      <c r="F39" s="45">
        <v>2800</v>
      </c>
      <c r="G39" s="45"/>
      <c r="H39" s="12">
        <f t="shared" si="0"/>
        <v>299.99999999999994</v>
      </c>
      <c r="I39" s="12">
        <f t="shared" si="1"/>
        <v>24.999999999999996</v>
      </c>
      <c r="J39" s="12">
        <f t="shared" si="2"/>
        <v>0</v>
      </c>
      <c r="K39" s="14">
        <f t="shared" si="3"/>
        <v>2775</v>
      </c>
    </row>
    <row r="40" spans="1:12">
      <c r="A40" s="33">
        <v>43160</v>
      </c>
      <c r="B40" s="38">
        <v>114795</v>
      </c>
      <c r="C40" s="35" t="s">
        <v>22</v>
      </c>
      <c r="D40" s="36" t="s">
        <v>23</v>
      </c>
      <c r="E40" s="35" t="s">
        <v>28</v>
      </c>
      <c r="F40" s="45"/>
      <c r="G40" s="45">
        <v>3728</v>
      </c>
      <c r="H40" s="12">
        <f t="shared" si="0"/>
        <v>0</v>
      </c>
      <c r="I40" s="12">
        <f t="shared" si="1"/>
        <v>0</v>
      </c>
      <c r="J40" s="12">
        <f t="shared" si="2"/>
        <v>37.28</v>
      </c>
      <c r="K40" s="14">
        <f t="shared" si="3"/>
        <v>3690.72</v>
      </c>
    </row>
    <row r="41" spans="1:12">
      <c r="A41" s="33">
        <v>43164</v>
      </c>
      <c r="B41" s="38">
        <v>117624</v>
      </c>
      <c r="C41" s="35" t="s">
        <v>22</v>
      </c>
      <c r="D41" s="36" t="s">
        <v>23</v>
      </c>
      <c r="E41" s="35" t="s">
        <v>28</v>
      </c>
      <c r="F41" s="45"/>
      <c r="G41" s="45">
        <v>2100</v>
      </c>
      <c r="H41" s="12">
        <f t="shared" si="0"/>
        <v>0</v>
      </c>
      <c r="I41" s="12">
        <f t="shared" si="1"/>
        <v>0</v>
      </c>
      <c r="J41" s="12">
        <f t="shared" si="2"/>
        <v>21</v>
      </c>
      <c r="K41" s="14">
        <f t="shared" si="3"/>
        <v>2079</v>
      </c>
    </row>
    <row r="42" spans="1:12">
      <c r="A42" s="33">
        <v>43169</v>
      </c>
      <c r="B42" s="50">
        <v>114647</v>
      </c>
      <c r="C42" s="35" t="s">
        <v>22</v>
      </c>
      <c r="D42" s="36" t="s">
        <v>23</v>
      </c>
      <c r="E42" s="35" t="s">
        <v>28</v>
      </c>
      <c r="F42" s="45"/>
      <c r="G42" s="45">
        <v>1872</v>
      </c>
      <c r="H42" s="12">
        <f t="shared" si="0"/>
        <v>0</v>
      </c>
      <c r="I42" s="12">
        <f t="shared" si="1"/>
        <v>0</v>
      </c>
      <c r="J42" s="12">
        <f t="shared" si="2"/>
        <v>18.72</v>
      </c>
      <c r="K42" s="14">
        <f t="shared" si="3"/>
        <v>1853.28</v>
      </c>
    </row>
    <row r="43" spans="1:12">
      <c r="A43" s="33">
        <v>43167</v>
      </c>
      <c r="B43" s="38">
        <v>112734</v>
      </c>
      <c r="C43" s="35" t="s">
        <v>22</v>
      </c>
      <c r="D43" s="36" t="s">
        <v>23</v>
      </c>
      <c r="E43" s="35" t="s">
        <v>28</v>
      </c>
      <c r="F43" s="45"/>
      <c r="G43" s="45">
        <v>600</v>
      </c>
      <c r="H43" s="12">
        <f t="shared" si="0"/>
        <v>0</v>
      </c>
      <c r="I43" s="12">
        <f t="shared" si="1"/>
        <v>0</v>
      </c>
      <c r="J43" s="12">
        <f t="shared" si="2"/>
        <v>6</v>
      </c>
      <c r="K43" s="14">
        <f t="shared" si="3"/>
        <v>594</v>
      </c>
    </row>
    <row r="44" spans="1:12">
      <c r="A44" s="33">
        <v>43171</v>
      </c>
      <c r="B44" s="38">
        <v>116226</v>
      </c>
      <c r="C44" s="35" t="s">
        <v>22</v>
      </c>
      <c r="D44" s="36" t="s">
        <v>23</v>
      </c>
      <c r="E44" s="35" t="s">
        <v>28</v>
      </c>
      <c r="F44" s="45"/>
      <c r="G44" s="45">
        <v>609</v>
      </c>
      <c r="H44" s="12">
        <f t="shared" si="0"/>
        <v>0</v>
      </c>
      <c r="I44" s="12">
        <f t="shared" si="1"/>
        <v>0</v>
      </c>
      <c r="J44" s="12">
        <f t="shared" si="2"/>
        <v>6.09</v>
      </c>
      <c r="K44" s="14">
        <f t="shared" si="3"/>
        <v>602.91</v>
      </c>
    </row>
    <row r="45" spans="1:12">
      <c r="A45" s="33">
        <v>43178</v>
      </c>
      <c r="B45" s="43">
        <v>117444</v>
      </c>
      <c r="C45" s="35" t="s">
        <v>22</v>
      </c>
      <c r="D45" s="36" t="s">
        <v>23</v>
      </c>
      <c r="E45" s="35" t="s">
        <v>28</v>
      </c>
      <c r="F45" s="45"/>
      <c r="G45" s="45">
        <v>2700</v>
      </c>
      <c r="H45" s="12">
        <f t="shared" si="0"/>
        <v>0</v>
      </c>
      <c r="I45" s="12">
        <f t="shared" si="1"/>
        <v>0</v>
      </c>
      <c r="J45" s="12">
        <f t="shared" si="2"/>
        <v>27</v>
      </c>
      <c r="K45" s="14">
        <f t="shared" si="3"/>
        <v>2673</v>
      </c>
    </row>
    <row r="46" spans="1:12">
      <c r="A46" s="33">
        <v>43179</v>
      </c>
      <c r="B46" s="43">
        <v>118060</v>
      </c>
      <c r="C46" s="35" t="s">
        <v>22</v>
      </c>
      <c r="D46" s="36" t="s">
        <v>23</v>
      </c>
      <c r="E46" s="35" t="s">
        <v>28</v>
      </c>
      <c r="F46" s="45"/>
      <c r="G46" s="45">
        <v>2200</v>
      </c>
      <c r="H46" s="12">
        <f t="shared" si="0"/>
        <v>0</v>
      </c>
      <c r="I46" s="12">
        <f t="shared" si="1"/>
        <v>0</v>
      </c>
      <c r="J46" s="12">
        <f t="shared" si="2"/>
        <v>22</v>
      </c>
      <c r="K46" s="14">
        <f t="shared" si="3"/>
        <v>2178</v>
      </c>
    </row>
    <row r="47" spans="1:12">
      <c r="A47" s="33">
        <v>43182</v>
      </c>
      <c r="B47" s="43">
        <v>113841</v>
      </c>
      <c r="C47" s="35" t="s">
        <v>22</v>
      </c>
      <c r="D47" s="36" t="s">
        <v>23</v>
      </c>
      <c r="E47" s="35" t="s">
        <v>28</v>
      </c>
      <c r="F47" s="45"/>
      <c r="G47" s="45">
        <v>3140</v>
      </c>
      <c r="H47" s="12">
        <f t="shared" si="0"/>
        <v>0</v>
      </c>
      <c r="I47" s="12">
        <f t="shared" si="1"/>
        <v>0</v>
      </c>
      <c r="J47" s="12">
        <f t="shared" si="2"/>
        <v>31.400000000000002</v>
      </c>
      <c r="K47" s="14">
        <f t="shared" si="3"/>
        <v>3108.6</v>
      </c>
    </row>
    <row r="48" spans="1:12">
      <c r="A48" s="33">
        <v>43185</v>
      </c>
      <c r="B48" s="43">
        <v>119413</v>
      </c>
      <c r="C48" s="35" t="s">
        <v>22</v>
      </c>
      <c r="D48" s="36" t="s">
        <v>23</v>
      </c>
      <c r="E48" s="35" t="s">
        <v>28</v>
      </c>
      <c r="F48" s="45"/>
      <c r="G48" s="45">
        <v>1050</v>
      </c>
      <c r="H48" s="12">
        <f t="shared" si="0"/>
        <v>0</v>
      </c>
      <c r="I48" s="12">
        <f t="shared" si="1"/>
        <v>0</v>
      </c>
      <c r="J48" s="12">
        <f t="shared" si="2"/>
        <v>10.5</v>
      </c>
      <c r="K48" s="14">
        <f t="shared" si="3"/>
        <v>1039.5</v>
      </c>
    </row>
    <row r="49" spans="1:13">
      <c r="A49" s="33">
        <v>43166</v>
      </c>
      <c r="B49" s="38">
        <v>154</v>
      </c>
      <c r="C49" s="35" t="s">
        <v>76</v>
      </c>
      <c r="D49" s="36" t="s">
        <v>77</v>
      </c>
      <c r="E49" s="35" t="s">
        <v>78</v>
      </c>
      <c r="F49" s="45"/>
      <c r="G49" s="45">
        <v>2537</v>
      </c>
      <c r="H49" s="12">
        <f>+F49/1.12*0.12</f>
        <v>0</v>
      </c>
      <c r="I49" s="12">
        <f>+F49/1.12*0.01</f>
        <v>0</v>
      </c>
      <c r="J49" s="12">
        <f>+G49*0.01</f>
        <v>25.37</v>
      </c>
      <c r="K49" s="14">
        <f>+F49+G49-I49-J49</f>
        <v>2511.63</v>
      </c>
    </row>
    <row r="50" spans="1:13">
      <c r="A50" s="33">
        <v>43174</v>
      </c>
      <c r="B50" s="38">
        <v>157</v>
      </c>
      <c r="C50" s="35" t="s">
        <v>76</v>
      </c>
      <c r="D50" s="36" t="s">
        <v>77</v>
      </c>
      <c r="E50" s="35" t="s">
        <v>78</v>
      </c>
      <c r="F50" s="45"/>
      <c r="G50" s="45">
        <v>2301.6999999999998</v>
      </c>
      <c r="H50" s="12">
        <f t="shared" si="0"/>
        <v>0</v>
      </c>
      <c r="I50" s="12">
        <f t="shared" si="1"/>
        <v>0</v>
      </c>
      <c r="J50" s="12">
        <f t="shared" si="2"/>
        <v>23.016999999999999</v>
      </c>
      <c r="K50" s="14">
        <f t="shared" si="3"/>
        <v>2278.683</v>
      </c>
    </row>
    <row r="51" spans="1:13">
      <c r="A51" s="37">
        <v>43161</v>
      </c>
      <c r="B51" s="38">
        <v>148</v>
      </c>
      <c r="C51" s="35" t="s">
        <v>79</v>
      </c>
      <c r="D51" s="36" t="s">
        <v>80</v>
      </c>
      <c r="E51" s="35" t="s">
        <v>81</v>
      </c>
      <c r="F51" s="45"/>
      <c r="G51" s="45">
        <v>6362.6</v>
      </c>
      <c r="H51" s="12">
        <f t="shared" si="0"/>
        <v>0</v>
      </c>
      <c r="I51" s="12">
        <f t="shared" si="1"/>
        <v>0</v>
      </c>
      <c r="J51" s="12">
        <f t="shared" si="2"/>
        <v>63.626000000000005</v>
      </c>
      <c r="K51" s="14">
        <f t="shared" si="3"/>
        <v>6298.9740000000002</v>
      </c>
      <c r="L51" s="13"/>
      <c r="M51" s="13"/>
    </row>
    <row r="52" spans="1:13">
      <c r="A52" s="37">
        <v>43165</v>
      </c>
      <c r="B52" s="38">
        <v>33177</v>
      </c>
      <c r="C52" s="35" t="s">
        <v>52</v>
      </c>
      <c r="D52" s="36" t="s">
        <v>53</v>
      </c>
      <c r="E52" s="35" t="s">
        <v>54</v>
      </c>
      <c r="F52" s="45">
        <v>10030</v>
      </c>
      <c r="G52" s="45"/>
      <c r="H52" s="12">
        <f t="shared" si="0"/>
        <v>1074.6428571428569</v>
      </c>
      <c r="I52" s="12">
        <f t="shared" si="1"/>
        <v>89.553571428571416</v>
      </c>
      <c r="J52" s="12">
        <f t="shared" si="2"/>
        <v>0</v>
      </c>
      <c r="K52" s="14">
        <f t="shared" si="3"/>
        <v>9940.4464285714294</v>
      </c>
    </row>
    <row r="53" spans="1:13">
      <c r="A53" s="37">
        <v>43165</v>
      </c>
      <c r="B53" s="38">
        <v>33178</v>
      </c>
      <c r="C53" s="35" t="s">
        <v>52</v>
      </c>
      <c r="D53" s="36" t="s">
        <v>53</v>
      </c>
      <c r="E53" s="35" t="s">
        <v>54</v>
      </c>
      <c r="F53" s="45">
        <f>15211.38+1825.37</f>
        <v>17036.75</v>
      </c>
      <c r="G53" s="45"/>
      <c r="H53" s="12">
        <f>+F53/1.12*0.12</f>
        <v>1825.3660714285713</v>
      </c>
      <c r="I53" s="12">
        <f>+F53/1.12*0.01</f>
        <v>152.11383928571428</v>
      </c>
      <c r="J53" s="12">
        <f t="shared" si="2"/>
        <v>0</v>
      </c>
      <c r="K53" s="14">
        <f t="shared" si="3"/>
        <v>16884.636160714286</v>
      </c>
    </row>
    <row r="54" spans="1:13">
      <c r="A54" s="37">
        <v>43165</v>
      </c>
      <c r="B54" s="38">
        <v>33178</v>
      </c>
      <c r="C54" s="35" t="s">
        <v>52</v>
      </c>
      <c r="D54" s="36" t="s">
        <v>53</v>
      </c>
      <c r="E54" s="35" t="s">
        <v>54</v>
      </c>
      <c r="F54" s="45"/>
      <c r="G54" s="45">
        <v>237.5</v>
      </c>
      <c r="H54" s="12">
        <f t="shared" si="0"/>
        <v>0</v>
      </c>
      <c r="I54" s="12">
        <f t="shared" si="1"/>
        <v>0</v>
      </c>
      <c r="J54" s="12">
        <f>+G54*0.01</f>
        <v>2.375</v>
      </c>
      <c r="K54" s="14">
        <f>+F54+G54-I54-J54</f>
        <v>235.125</v>
      </c>
    </row>
    <row r="55" spans="1:13">
      <c r="A55" s="37">
        <v>43160</v>
      </c>
      <c r="B55" s="38">
        <v>1124</v>
      </c>
      <c r="C55" s="35" t="s">
        <v>24</v>
      </c>
      <c r="D55" s="36" t="s">
        <v>25</v>
      </c>
      <c r="E55" s="35" t="s">
        <v>55</v>
      </c>
      <c r="F55" s="45">
        <v>6324</v>
      </c>
      <c r="G55" s="45"/>
      <c r="H55" s="12">
        <f t="shared" si="0"/>
        <v>677.57142857142844</v>
      </c>
      <c r="I55" s="12">
        <f t="shared" si="1"/>
        <v>56.464285714285708</v>
      </c>
      <c r="J55" s="12">
        <f>+G55*0.01</f>
        <v>0</v>
      </c>
      <c r="K55" s="14">
        <f>+F55+G55-I55-J55</f>
        <v>6267.5357142857147</v>
      </c>
    </row>
    <row r="56" spans="1:13">
      <c r="A56" s="37">
        <v>43179</v>
      </c>
      <c r="B56" s="43">
        <v>1179</v>
      </c>
      <c r="C56" s="35" t="s">
        <v>24</v>
      </c>
      <c r="D56" s="36" t="s">
        <v>25</v>
      </c>
      <c r="E56" s="35" t="s">
        <v>55</v>
      </c>
      <c r="F56" s="45">
        <v>6324</v>
      </c>
      <c r="G56" s="45"/>
      <c r="H56" s="12">
        <f t="shared" si="0"/>
        <v>677.57142857142844</v>
      </c>
      <c r="I56" s="12">
        <f t="shared" si="1"/>
        <v>56.464285714285708</v>
      </c>
      <c r="J56" s="12">
        <f t="shared" si="2"/>
        <v>0</v>
      </c>
      <c r="K56" s="14">
        <f t="shared" si="3"/>
        <v>6267.5357142857147</v>
      </c>
    </row>
    <row r="57" spans="1:13">
      <c r="A57" s="37">
        <v>43161</v>
      </c>
      <c r="B57" s="38">
        <v>8335</v>
      </c>
      <c r="C57" s="35" t="s">
        <v>41</v>
      </c>
      <c r="D57" s="36" t="s">
        <v>42</v>
      </c>
      <c r="E57" s="35" t="s">
        <v>43</v>
      </c>
      <c r="F57" s="45">
        <v>2196.4299999999998</v>
      </c>
      <c r="G57" s="45"/>
      <c r="H57" s="12">
        <f t="shared" si="0"/>
        <v>235.33178571428567</v>
      </c>
      <c r="I57" s="12">
        <f t="shared" si="1"/>
        <v>19.610982142857139</v>
      </c>
      <c r="J57" s="12">
        <f t="shared" si="2"/>
        <v>0</v>
      </c>
      <c r="K57" s="14">
        <f t="shared" si="3"/>
        <v>2176.8190178571426</v>
      </c>
    </row>
    <row r="58" spans="1:13">
      <c r="A58" s="37">
        <v>43165</v>
      </c>
      <c r="B58" s="38">
        <v>13982</v>
      </c>
      <c r="C58" s="35" t="s">
        <v>64</v>
      </c>
      <c r="D58" s="36" t="s">
        <v>65</v>
      </c>
      <c r="E58" s="35" t="s">
        <v>66</v>
      </c>
      <c r="F58" s="45"/>
      <c r="G58" s="45">
        <v>4578</v>
      </c>
      <c r="H58" s="12">
        <f t="shared" si="0"/>
        <v>0</v>
      </c>
      <c r="I58" s="12">
        <f t="shared" si="1"/>
        <v>0</v>
      </c>
      <c r="J58" s="12">
        <f t="shared" si="2"/>
        <v>45.78</v>
      </c>
      <c r="K58" s="14">
        <f t="shared" si="3"/>
        <v>4532.22</v>
      </c>
    </row>
    <row r="59" spans="1:13">
      <c r="A59" s="37">
        <v>43165</v>
      </c>
      <c r="B59" s="43">
        <v>9629</v>
      </c>
      <c r="C59" s="35" t="s">
        <v>64</v>
      </c>
      <c r="D59" s="36" t="s">
        <v>65</v>
      </c>
      <c r="E59" s="35" t="s">
        <v>66</v>
      </c>
      <c r="F59" s="45"/>
      <c r="G59" s="45">
        <v>4578</v>
      </c>
      <c r="H59" s="12">
        <f t="shared" si="0"/>
        <v>0</v>
      </c>
      <c r="I59" s="12">
        <f t="shared" si="1"/>
        <v>0</v>
      </c>
      <c r="J59" s="12">
        <f t="shared" si="2"/>
        <v>45.78</v>
      </c>
      <c r="K59" s="14">
        <f t="shared" si="3"/>
        <v>4532.22</v>
      </c>
    </row>
    <row r="60" spans="1:13">
      <c r="A60" s="37">
        <v>43172</v>
      </c>
      <c r="B60" s="38">
        <v>9661</v>
      </c>
      <c r="C60" s="35" t="s">
        <v>64</v>
      </c>
      <c r="D60" s="36" t="s">
        <v>65</v>
      </c>
      <c r="E60" s="35" t="s">
        <v>66</v>
      </c>
      <c r="F60" s="45"/>
      <c r="G60" s="45">
        <v>2585</v>
      </c>
      <c r="H60" s="12">
        <f t="shared" si="0"/>
        <v>0</v>
      </c>
      <c r="I60" s="12">
        <f t="shared" si="1"/>
        <v>0</v>
      </c>
      <c r="J60" s="12">
        <f t="shared" si="2"/>
        <v>25.85</v>
      </c>
      <c r="K60" s="14">
        <f t="shared" si="3"/>
        <v>2559.15</v>
      </c>
    </row>
    <row r="61" spans="1:13">
      <c r="A61" s="37">
        <v>43160</v>
      </c>
      <c r="B61" s="43">
        <v>29526</v>
      </c>
      <c r="C61" s="35" t="s">
        <v>59</v>
      </c>
      <c r="D61" s="36" t="s">
        <v>60</v>
      </c>
      <c r="E61" s="35" t="s">
        <v>61</v>
      </c>
      <c r="F61" s="45">
        <v>1896</v>
      </c>
      <c r="G61" s="45"/>
      <c r="H61" s="12">
        <f t="shared" si="0"/>
        <v>203.14285714285711</v>
      </c>
      <c r="I61" s="12">
        <f t="shared" si="1"/>
        <v>16.928571428571427</v>
      </c>
      <c r="J61" s="12">
        <f t="shared" si="2"/>
        <v>0</v>
      </c>
      <c r="K61" s="14">
        <f t="shared" si="3"/>
        <v>1879.0714285714287</v>
      </c>
    </row>
    <row r="62" spans="1:13">
      <c r="A62" s="37">
        <v>43164</v>
      </c>
      <c r="B62" s="41">
        <v>29552</v>
      </c>
      <c r="C62" s="35" t="s">
        <v>59</v>
      </c>
      <c r="D62" s="36" t="s">
        <v>60</v>
      </c>
      <c r="E62" s="35" t="s">
        <v>61</v>
      </c>
      <c r="F62" s="45">
        <v>1076</v>
      </c>
      <c r="G62" s="45"/>
      <c r="H62" s="12">
        <f t="shared" si="0"/>
        <v>115.28571428571428</v>
      </c>
      <c r="I62" s="12">
        <f t="shared" si="1"/>
        <v>9.6071428571428577</v>
      </c>
      <c r="J62" s="12">
        <f t="shared" si="2"/>
        <v>0</v>
      </c>
      <c r="K62" s="14">
        <f t="shared" si="3"/>
        <v>1066.3928571428571</v>
      </c>
    </row>
    <row r="63" spans="1:13">
      <c r="A63" s="37">
        <v>43165</v>
      </c>
      <c r="B63" s="38">
        <v>29565</v>
      </c>
      <c r="C63" s="35" t="s">
        <v>59</v>
      </c>
      <c r="D63" s="36" t="s">
        <v>60</v>
      </c>
      <c r="E63" s="35" t="s">
        <v>61</v>
      </c>
      <c r="F63" s="45">
        <v>1245</v>
      </c>
      <c r="G63" s="45"/>
      <c r="H63" s="12">
        <f t="shared" si="0"/>
        <v>133.39285714285711</v>
      </c>
      <c r="I63" s="12">
        <f t="shared" si="1"/>
        <v>11.116071428571427</v>
      </c>
      <c r="J63" s="12">
        <f t="shared" si="2"/>
        <v>0</v>
      </c>
      <c r="K63" s="14">
        <f t="shared" si="3"/>
        <v>1233.8839285714287</v>
      </c>
    </row>
    <row r="64" spans="1:13">
      <c r="A64" s="37">
        <v>43172</v>
      </c>
      <c r="B64" s="38">
        <v>29587</v>
      </c>
      <c r="C64" s="35" t="s">
        <v>59</v>
      </c>
      <c r="D64" s="36" t="s">
        <v>60</v>
      </c>
      <c r="E64" s="35" t="s">
        <v>61</v>
      </c>
      <c r="F64" s="45">
        <v>3205</v>
      </c>
      <c r="G64" s="45"/>
      <c r="H64" s="12">
        <f t="shared" si="0"/>
        <v>343.39285714285711</v>
      </c>
      <c r="I64" s="12">
        <f t="shared" si="1"/>
        <v>28.616071428571427</v>
      </c>
      <c r="J64" s="12">
        <f t="shared" si="2"/>
        <v>0</v>
      </c>
      <c r="K64" s="14">
        <f t="shared" si="3"/>
        <v>3176.3839285714284</v>
      </c>
    </row>
    <row r="65" spans="1:11">
      <c r="A65" s="37">
        <v>43179</v>
      </c>
      <c r="B65" s="43">
        <v>29634</v>
      </c>
      <c r="C65" s="35" t="s">
        <v>59</v>
      </c>
      <c r="D65" s="36" t="s">
        <v>60</v>
      </c>
      <c r="E65" s="35" t="s">
        <v>61</v>
      </c>
      <c r="F65" s="45">
        <v>1394</v>
      </c>
      <c r="G65" s="45"/>
      <c r="H65" s="12">
        <f t="shared" si="0"/>
        <v>149.35714285714286</v>
      </c>
      <c r="I65" s="12">
        <f t="shared" si="1"/>
        <v>12.446428571428571</v>
      </c>
      <c r="J65" s="12">
        <f t="shared" si="2"/>
        <v>0</v>
      </c>
      <c r="K65" s="14">
        <f t="shared" si="3"/>
        <v>1381.5535714285713</v>
      </c>
    </row>
    <row r="66" spans="1:11">
      <c r="A66" s="37">
        <v>43167</v>
      </c>
      <c r="B66" s="43">
        <v>1149446</v>
      </c>
      <c r="C66" s="35" t="s">
        <v>32</v>
      </c>
      <c r="D66" s="36" t="s">
        <v>33</v>
      </c>
      <c r="E66" s="35" t="s">
        <v>34</v>
      </c>
      <c r="F66" s="45">
        <v>5325</v>
      </c>
      <c r="G66" s="45"/>
      <c r="H66" s="12">
        <f t="shared" si="0"/>
        <v>570.53571428571422</v>
      </c>
      <c r="I66" s="12">
        <f t="shared" si="1"/>
        <v>47.544642857142854</v>
      </c>
      <c r="J66" s="12">
        <f t="shared" si="2"/>
        <v>0</v>
      </c>
      <c r="K66" s="14">
        <f t="shared" si="3"/>
        <v>5277.4553571428569</v>
      </c>
    </row>
    <row r="67" spans="1:11">
      <c r="A67" s="37">
        <v>43171</v>
      </c>
      <c r="B67" s="58">
        <v>1150792</v>
      </c>
      <c r="C67" s="35" t="s">
        <v>32</v>
      </c>
      <c r="D67" s="36" t="s">
        <v>33</v>
      </c>
      <c r="E67" s="35" t="s">
        <v>34</v>
      </c>
      <c r="F67" s="45">
        <v>1272</v>
      </c>
      <c r="G67" s="45"/>
      <c r="H67" s="12">
        <f t="shared" si="0"/>
        <v>136.28571428571425</v>
      </c>
      <c r="I67" s="12">
        <f t="shared" si="1"/>
        <v>11.357142857142856</v>
      </c>
      <c r="J67" s="12">
        <f t="shared" si="2"/>
        <v>0</v>
      </c>
      <c r="K67" s="14">
        <f t="shared" si="3"/>
        <v>1260.6428571428571</v>
      </c>
    </row>
    <row r="68" spans="1:11">
      <c r="A68" s="37">
        <v>43173</v>
      </c>
      <c r="B68" s="38">
        <v>1151424</v>
      </c>
      <c r="C68" s="35" t="s">
        <v>32</v>
      </c>
      <c r="D68" s="36" t="s">
        <v>33</v>
      </c>
      <c r="E68" s="35" t="s">
        <v>34</v>
      </c>
      <c r="F68" s="45">
        <v>14081.98</v>
      </c>
      <c r="G68" s="45"/>
      <c r="H68" s="12">
        <f t="shared" si="0"/>
        <v>1508.7835714285713</v>
      </c>
      <c r="I68" s="12">
        <f t="shared" si="1"/>
        <v>125.73196428571428</v>
      </c>
      <c r="J68" s="12">
        <f t="shared" si="2"/>
        <v>0</v>
      </c>
      <c r="K68" s="14">
        <f t="shared" si="3"/>
        <v>13956.248035714285</v>
      </c>
    </row>
    <row r="69" spans="1:11">
      <c r="A69" s="37">
        <v>43162</v>
      </c>
      <c r="B69" s="38">
        <v>141702</v>
      </c>
      <c r="C69" s="35" t="s">
        <v>38</v>
      </c>
      <c r="D69" s="36" t="s">
        <v>39</v>
      </c>
      <c r="E69" s="35" t="s">
        <v>40</v>
      </c>
      <c r="F69" s="45">
        <v>8670</v>
      </c>
      <c r="G69" s="45"/>
      <c r="H69" s="12">
        <f t="shared" si="0"/>
        <v>928.92857142857122</v>
      </c>
      <c r="I69" s="12">
        <f t="shared" si="1"/>
        <v>77.410714285714278</v>
      </c>
      <c r="J69" s="12">
        <f t="shared" si="2"/>
        <v>0</v>
      </c>
      <c r="K69" s="14">
        <f t="shared" si="3"/>
        <v>8592.5892857142862</v>
      </c>
    </row>
    <row r="70" spans="1:11">
      <c r="A70" s="37">
        <v>43160</v>
      </c>
      <c r="B70" s="38">
        <v>4129</v>
      </c>
      <c r="C70" s="35" t="s">
        <v>49</v>
      </c>
      <c r="D70" s="36" t="s">
        <v>50</v>
      </c>
      <c r="E70" s="35" t="s">
        <v>51</v>
      </c>
      <c r="F70" s="45">
        <v>5000</v>
      </c>
      <c r="G70" s="45"/>
      <c r="H70" s="12">
        <f t="shared" si="0"/>
        <v>535.71428571428567</v>
      </c>
      <c r="I70" s="12">
        <f t="shared" si="1"/>
        <v>44.642857142857139</v>
      </c>
      <c r="J70" s="12">
        <f t="shared" si="2"/>
        <v>0</v>
      </c>
      <c r="K70" s="14">
        <f t="shared" si="3"/>
        <v>4955.3571428571431</v>
      </c>
    </row>
    <row r="71" spans="1:11">
      <c r="A71" s="37">
        <v>43168</v>
      </c>
      <c r="B71" s="38">
        <v>509880724</v>
      </c>
      <c r="C71" s="35" t="s">
        <v>35</v>
      </c>
      <c r="D71" s="36" t="s">
        <v>36</v>
      </c>
      <c r="E71" s="35" t="s">
        <v>37</v>
      </c>
      <c r="F71" s="45">
        <v>7509</v>
      </c>
      <c r="G71" s="45"/>
      <c r="H71" s="12">
        <f t="shared" si="0"/>
        <v>804.53571428571422</v>
      </c>
      <c r="I71" s="12">
        <f t="shared" si="1"/>
        <v>67.044642857142861</v>
      </c>
      <c r="J71" s="12">
        <f t="shared" si="2"/>
        <v>0</v>
      </c>
      <c r="K71" s="14">
        <f t="shared" si="3"/>
        <v>7441.9553571428569</v>
      </c>
    </row>
    <row r="72" spans="1:11">
      <c r="A72" s="37">
        <v>43179</v>
      </c>
      <c r="B72" s="43">
        <v>509915124</v>
      </c>
      <c r="C72" s="35" t="s">
        <v>35</v>
      </c>
      <c r="D72" s="36" t="s">
        <v>36</v>
      </c>
      <c r="E72" s="35" t="s">
        <v>37</v>
      </c>
      <c r="F72" s="45">
        <v>5544</v>
      </c>
      <c r="G72" s="45"/>
      <c r="H72" s="12">
        <f t="shared" si="0"/>
        <v>593.99999999999989</v>
      </c>
      <c r="I72" s="12">
        <f t="shared" si="1"/>
        <v>49.499999999999993</v>
      </c>
      <c r="J72" s="12">
        <f t="shared" si="2"/>
        <v>0</v>
      </c>
      <c r="K72" s="14">
        <f t="shared" si="3"/>
        <v>5494.5</v>
      </c>
    </row>
    <row r="73" spans="1:11">
      <c r="A73" s="37">
        <v>43164</v>
      </c>
      <c r="B73" s="38">
        <v>18799</v>
      </c>
      <c r="C73" s="35" t="s">
        <v>16</v>
      </c>
      <c r="D73" s="36" t="s">
        <v>17</v>
      </c>
      <c r="E73" s="35" t="s">
        <v>18</v>
      </c>
      <c r="F73" s="45">
        <v>10168</v>
      </c>
      <c r="G73" s="45"/>
      <c r="H73" s="12">
        <f t="shared" si="0"/>
        <v>1089.4285714285713</v>
      </c>
      <c r="I73" s="12">
        <f t="shared" si="1"/>
        <v>90.785714285714278</v>
      </c>
      <c r="J73" s="12">
        <f t="shared" si="2"/>
        <v>0</v>
      </c>
      <c r="K73" s="14">
        <f t="shared" si="3"/>
        <v>10077.214285714286</v>
      </c>
    </row>
    <row r="74" spans="1:11">
      <c r="A74" s="37">
        <v>43164</v>
      </c>
      <c r="B74" s="38">
        <v>18798</v>
      </c>
      <c r="C74" s="35" t="s">
        <v>16</v>
      </c>
      <c r="D74" s="36" t="s">
        <v>17</v>
      </c>
      <c r="E74" s="35" t="s">
        <v>18</v>
      </c>
      <c r="F74" s="45">
        <v>22407.56</v>
      </c>
      <c r="G74" s="45"/>
      <c r="H74" s="12">
        <f t="shared" si="0"/>
        <v>2400.81</v>
      </c>
      <c r="I74" s="12">
        <f t="shared" si="1"/>
        <v>200.0675</v>
      </c>
      <c r="J74" s="12">
        <f t="shared" si="2"/>
        <v>0</v>
      </c>
      <c r="K74" s="14">
        <f t="shared" si="3"/>
        <v>22207.4925</v>
      </c>
    </row>
    <row r="75" spans="1:11">
      <c r="A75" s="37">
        <v>43168</v>
      </c>
      <c r="B75" s="38">
        <v>18838</v>
      </c>
      <c r="C75" s="35" t="s">
        <v>16</v>
      </c>
      <c r="D75" s="36" t="s">
        <v>17</v>
      </c>
      <c r="E75" s="35" t="s">
        <v>18</v>
      </c>
      <c r="F75" s="46">
        <v>3078</v>
      </c>
      <c r="G75" s="46"/>
      <c r="H75" s="12">
        <f t="shared" si="0"/>
        <v>329.78571428571422</v>
      </c>
      <c r="I75" s="12">
        <f t="shared" si="1"/>
        <v>27.482142857142854</v>
      </c>
      <c r="J75" s="12">
        <f t="shared" si="2"/>
        <v>0</v>
      </c>
      <c r="K75" s="14">
        <f t="shared" si="3"/>
        <v>3050.5178571428573</v>
      </c>
    </row>
    <row r="76" spans="1:11">
      <c r="A76" s="37">
        <v>43171</v>
      </c>
      <c r="B76" s="41">
        <v>18867</v>
      </c>
      <c r="C76" s="35" t="s">
        <v>16</v>
      </c>
      <c r="D76" s="36" t="s">
        <v>17</v>
      </c>
      <c r="E76" s="35" t="s">
        <v>18</v>
      </c>
      <c r="F76" s="45">
        <v>9118</v>
      </c>
      <c r="G76" s="45"/>
      <c r="H76" s="12">
        <f t="shared" si="0"/>
        <v>976.92857142857122</v>
      </c>
      <c r="I76" s="12">
        <f t="shared" si="1"/>
        <v>81.410714285714278</v>
      </c>
      <c r="J76" s="12">
        <f t="shared" si="2"/>
        <v>0</v>
      </c>
      <c r="K76" s="14">
        <f t="shared" si="3"/>
        <v>9036.5892857142862</v>
      </c>
    </row>
    <row r="77" spans="1:11">
      <c r="A77" s="37">
        <v>43171</v>
      </c>
      <c r="B77" s="38">
        <v>18866</v>
      </c>
      <c r="C77" s="35" t="s">
        <v>16</v>
      </c>
      <c r="D77" s="36" t="s">
        <v>17</v>
      </c>
      <c r="E77" s="35" t="s">
        <v>18</v>
      </c>
      <c r="F77" s="45">
        <v>12466.79</v>
      </c>
      <c r="G77" s="45"/>
      <c r="H77" s="12">
        <f t="shared" si="0"/>
        <v>1335.7275</v>
      </c>
      <c r="I77" s="12">
        <f t="shared" si="1"/>
        <v>111.310625</v>
      </c>
      <c r="J77" s="12">
        <f t="shared" si="2"/>
        <v>0</v>
      </c>
      <c r="K77" s="14">
        <f t="shared" si="3"/>
        <v>12355.479375000001</v>
      </c>
    </row>
    <row r="78" spans="1:11">
      <c r="A78" s="37">
        <v>43178</v>
      </c>
      <c r="B78" s="38">
        <v>18938</v>
      </c>
      <c r="C78" s="35" t="s">
        <v>16</v>
      </c>
      <c r="D78" s="36" t="s">
        <v>17</v>
      </c>
      <c r="E78" s="35" t="s">
        <v>18</v>
      </c>
      <c r="F78" s="45">
        <v>5091</v>
      </c>
      <c r="G78" s="45"/>
      <c r="H78" s="12">
        <f t="shared" si="0"/>
        <v>545.46428571428567</v>
      </c>
      <c r="I78" s="12">
        <f t="shared" si="1"/>
        <v>45.455357142857139</v>
      </c>
      <c r="J78" s="12">
        <f t="shared" si="2"/>
        <v>0</v>
      </c>
      <c r="K78" s="14">
        <f t="shared" si="3"/>
        <v>5045.5446428571431</v>
      </c>
    </row>
    <row r="79" spans="1:11">
      <c r="A79" s="37">
        <v>43178</v>
      </c>
      <c r="B79" s="38">
        <v>18937</v>
      </c>
      <c r="C79" s="35" t="s">
        <v>16</v>
      </c>
      <c r="D79" s="36" t="s">
        <v>17</v>
      </c>
      <c r="E79" s="35" t="s">
        <v>18</v>
      </c>
      <c r="F79" s="45">
        <v>9546.2000000000007</v>
      </c>
      <c r="G79" s="45"/>
      <c r="H79" s="12">
        <f t="shared" si="0"/>
        <v>1022.8071428571428</v>
      </c>
      <c r="I79" s="12">
        <f t="shared" si="1"/>
        <v>85.233928571428564</v>
      </c>
      <c r="J79" s="12">
        <f t="shared" si="2"/>
        <v>0</v>
      </c>
      <c r="K79" s="14">
        <f t="shared" si="3"/>
        <v>9460.9660714285728</v>
      </c>
    </row>
    <row r="80" spans="1:11">
      <c r="A80" s="37">
        <v>43185</v>
      </c>
      <c r="B80" s="43">
        <v>19013</v>
      </c>
      <c r="C80" s="35" t="s">
        <v>16</v>
      </c>
      <c r="D80" s="36" t="s">
        <v>17</v>
      </c>
      <c r="E80" s="35" t="s">
        <v>18</v>
      </c>
      <c r="F80" s="45">
        <v>3978</v>
      </c>
      <c r="G80" s="45"/>
      <c r="H80" s="12">
        <f t="shared" si="0"/>
        <v>426.21428571428561</v>
      </c>
      <c r="I80" s="12">
        <f t="shared" si="1"/>
        <v>35.517857142857139</v>
      </c>
      <c r="J80" s="12">
        <f t="shared" si="2"/>
        <v>0</v>
      </c>
      <c r="K80" s="14">
        <f t="shared" si="3"/>
        <v>3942.4821428571427</v>
      </c>
    </row>
    <row r="81" spans="1:13">
      <c r="A81" s="37">
        <v>43185</v>
      </c>
      <c r="B81" s="43">
        <v>19012</v>
      </c>
      <c r="C81" s="35" t="s">
        <v>16</v>
      </c>
      <c r="D81" s="36" t="s">
        <v>17</v>
      </c>
      <c r="E81" s="35" t="s">
        <v>18</v>
      </c>
      <c r="F81" s="45">
        <v>5747.74</v>
      </c>
      <c r="G81" s="45"/>
      <c r="H81" s="12">
        <f t="shared" si="0"/>
        <v>615.82928571428567</v>
      </c>
      <c r="I81" s="12">
        <f t="shared" si="1"/>
        <v>51.319107142857142</v>
      </c>
      <c r="J81" s="12">
        <f t="shared" si="2"/>
        <v>0</v>
      </c>
      <c r="K81" s="14">
        <f t="shared" si="3"/>
        <v>5696.4208928571425</v>
      </c>
    </row>
    <row r="82" spans="1:13">
      <c r="A82" s="37">
        <v>43174</v>
      </c>
      <c r="B82" s="38">
        <v>71932</v>
      </c>
      <c r="C82" s="35" t="s">
        <v>26</v>
      </c>
      <c r="D82" s="36" t="s">
        <v>27</v>
      </c>
      <c r="E82" s="35" t="s">
        <v>63</v>
      </c>
      <c r="F82" s="45">
        <v>1087.9000000000001</v>
      </c>
      <c r="G82" s="45"/>
      <c r="H82" s="12">
        <f t="shared" si="0"/>
        <v>116.56071428571427</v>
      </c>
      <c r="I82" s="12">
        <f t="shared" si="1"/>
        <v>9.7133928571428569</v>
      </c>
      <c r="J82" s="12">
        <f t="shared" si="2"/>
        <v>0</v>
      </c>
      <c r="K82" s="14">
        <f t="shared" si="3"/>
        <v>1078.1866071428572</v>
      </c>
    </row>
    <row r="83" spans="1:13">
      <c r="A83" s="37">
        <v>43178</v>
      </c>
      <c r="B83" s="43">
        <v>71971</v>
      </c>
      <c r="C83" s="35" t="s">
        <v>26</v>
      </c>
      <c r="D83" s="36" t="s">
        <v>27</v>
      </c>
      <c r="E83" s="35" t="s">
        <v>63</v>
      </c>
      <c r="F83" s="45">
        <v>1228</v>
      </c>
      <c r="G83" s="45"/>
      <c r="H83" s="12">
        <f t="shared" si="0"/>
        <v>131.57142857142856</v>
      </c>
      <c r="I83" s="12">
        <f t="shared" si="1"/>
        <v>10.964285714285714</v>
      </c>
      <c r="J83" s="12">
        <f t="shared" si="2"/>
        <v>0</v>
      </c>
      <c r="K83" s="14">
        <f t="shared" si="3"/>
        <v>1217.0357142857142</v>
      </c>
    </row>
    <row r="84" spans="1:13">
      <c r="A84" s="37">
        <v>43162</v>
      </c>
      <c r="B84" s="38">
        <v>4792887</v>
      </c>
      <c r="C84" s="35" t="s">
        <v>86</v>
      </c>
      <c r="D84" s="36" t="s">
        <v>87</v>
      </c>
      <c r="E84" s="35" t="s">
        <v>88</v>
      </c>
      <c r="F84" s="45">
        <v>15297.9</v>
      </c>
      <c r="G84" s="45"/>
      <c r="H84" s="12">
        <f t="shared" si="0"/>
        <v>1639.0607142857141</v>
      </c>
      <c r="I84" s="12">
        <f t="shared" si="1"/>
        <v>136.58839285714285</v>
      </c>
      <c r="J84" s="12">
        <f t="shared" si="2"/>
        <v>0</v>
      </c>
      <c r="K84" s="14">
        <f t="shared" si="3"/>
        <v>15161.311607142858</v>
      </c>
    </row>
    <row r="85" spans="1:13">
      <c r="A85" s="37">
        <v>43172</v>
      </c>
      <c r="B85" s="38">
        <v>52676496</v>
      </c>
      <c r="C85" s="35" t="s">
        <v>44</v>
      </c>
      <c r="D85" s="36" t="s">
        <v>45</v>
      </c>
      <c r="E85" s="35" t="s">
        <v>62</v>
      </c>
      <c r="F85" s="45">
        <v>1124.97</v>
      </c>
      <c r="G85" s="45"/>
      <c r="H85" s="12">
        <f t="shared" si="0"/>
        <v>120.53249999999998</v>
      </c>
      <c r="I85" s="12">
        <f t="shared" si="1"/>
        <v>10.044374999999999</v>
      </c>
      <c r="J85" s="12">
        <f t="shared" si="2"/>
        <v>0</v>
      </c>
      <c r="K85" s="14">
        <f t="shared" si="3"/>
        <v>1114.9256250000001</v>
      </c>
    </row>
    <row r="86" spans="1:13">
      <c r="A86" s="37"/>
      <c r="B86" s="43"/>
      <c r="C86" s="35"/>
      <c r="D86" s="36"/>
      <c r="E86" s="35"/>
      <c r="F86" s="45"/>
      <c r="G86" s="45"/>
      <c r="H86" s="12">
        <f t="shared" si="0"/>
        <v>0</v>
      </c>
      <c r="I86" s="12">
        <f t="shared" si="1"/>
        <v>0</v>
      </c>
      <c r="J86" s="12">
        <f t="shared" si="2"/>
        <v>0</v>
      </c>
      <c r="K86" s="14">
        <f t="shared" si="3"/>
        <v>0</v>
      </c>
    </row>
    <row r="87" spans="1:13">
      <c r="A87" s="37"/>
      <c r="B87" s="43"/>
      <c r="C87" s="35"/>
      <c r="D87" s="36"/>
      <c r="E87" s="35"/>
      <c r="F87" s="45"/>
      <c r="G87" s="45"/>
      <c r="H87" s="12">
        <f t="shared" si="0"/>
        <v>0</v>
      </c>
      <c r="I87" s="12">
        <f t="shared" si="1"/>
        <v>0</v>
      </c>
      <c r="J87" s="12">
        <f t="shared" si="2"/>
        <v>0</v>
      </c>
      <c r="K87" s="14">
        <f t="shared" si="3"/>
        <v>0</v>
      </c>
    </row>
    <row r="88" spans="1:13">
      <c r="A88" s="37"/>
      <c r="B88" s="34"/>
      <c r="C88" s="35"/>
      <c r="D88" s="36"/>
      <c r="E88" s="35"/>
      <c r="F88" s="48"/>
      <c r="G88" s="49"/>
      <c r="H88" s="12">
        <f t="shared" ref="H88" si="4">+F88/1.12*0.12</f>
        <v>0</v>
      </c>
      <c r="I88" s="12">
        <f t="shared" ref="I88" si="5">+F88/1.12*0.01</f>
        <v>0</v>
      </c>
      <c r="J88" s="12">
        <f t="shared" ref="J88" si="6">+G88*0.01</f>
        <v>0</v>
      </c>
      <c r="K88" s="14">
        <f t="shared" ref="K88" si="7">+F88+G88-I88-J88</f>
        <v>0</v>
      </c>
      <c r="L88" s="16"/>
    </row>
    <row r="89" spans="1:13" ht="16.5" thickBot="1">
      <c r="A89" s="24" t="s">
        <v>15</v>
      </c>
      <c r="B89" s="26"/>
      <c r="C89" s="26"/>
      <c r="D89" s="26"/>
      <c r="E89" s="26"/>
      <c r="F89" s="29">
        <f t="shared" ref="F89:K89" si="8">+SUM(F6:F87)</f>
        <v>235629.38</v>
      </c>
      <c r="G89" s="29">
        <f t="shared" si="8"/>
        <v>94021.2</v>
      </c>
      <c r="H89" s="29">
        <f t="shared" si="8"/>
        <v>25246.005000000001</v>
      </c>
      <c r="I89" s="29">
        <f t="shared" si="8"/>
        <v>2103.8337499999998</v>
      </c>
      <c r="J89" s="29">
        <f t="shared" si="8"/>
        <v>940.21199999999999</v>
      </c>
      <c r="K89" s="29">
        <f t="shared" si="8"/>
        <v>326606.53425000003</v>
      </c>
    </row>
    <row r="90" spans="1:13" s="10" customFormat="1" ht="16.5" thickBot="1">
      <c r="A90" s="23"/>
      <c r="B90" s="25"/>
      <c r="C90" s="25"/>
      <c r="D90" s="25"/>
      <c r="E90" s="27"/>
      <c r="F90" s="28"/>
      <c r="G90" s="28"/>
      <c r="H90" s="31"/>
      <c r="I90" s="31"/>
      <c r="J90" s="31"/>
      <c r="K90" s="32"/>
      <c r="M90" s="11"/>
    </row>
    <row r="91" spans="1:13">
      <c r="A91"/>
      <c r="B91"/>
      <c r="C91"/>
      <c r="D91"/>
      <c r="E91"/>
      <c r="F91" s="9"/>
      <c r="G91" s="9"/>
      <c r="H91" s="9"/>
      <c r="I91" s="9"/>
      <c r="J91" s="9"/>
      <c r="K91"/>
    </row>
    <row r="92" spans="1:13">
      <c r="A92"/>
      <c r="B92"/>
      <c r="C92"/>
      <c r="D92"/>
      <c r="E92"/>
      <c r="F92" s="9">
        <f>F89+G89</f>
        <v>329650.58</v>
      </c>
      <c r="G92" s="9"/>
      <c r="H92" s="9"/>
      <c r="I92" s="9"/>
      <c r="J92" s="9"/>
      <c r="K92"/>
    </row>
    <row r="93" spans="1:13">
      <c r="A93"/>
      <c r="B93"/>
      <c r="C93"/>
      <c r="D93"/>
      <c r="E93"/>
      <c r="F93" s="9"/>
      <c r="G93" s="9"/>
      <c r="H93" s="9"/>
      <c r="I93" s="9"/>
      <c r="J93" s="9"/>
      <c r="K93"/>
    </row>
    <row r="94" spans="1:13">
      <c r="A94"/>
      <c r="B94"/>
      <c r="C94"/>
      <c r="D94"/>
      <c r="E94"/>
      <c r="F94" s="9"/>
      <c r="G94" s="9"/>
      <c r="H94" s="9"/>
      <c r="I94" s="9"/>
      <c r="J94" s="9"/>
      <c r="K94"/>
    </row>
    <row r="95" spans="1:13">
      <c r="A95"/>
      <c r="B95"/>
      <c r="C95"/>
      <c r="D95"/>
      <c r="E95"/>
      <c r="F95" s="9"/>
      <c r="G95" s="9"/>
      <c r="H95" s="9"/>
      <c r="I95" s="9"/>
      <c r="J95" s="9"/>
      <c r="K95"/>
    </row>
    <row r="96" spans="1:13">
      <c r="A96"/>
      <c r="B96"/>
      <c r="C96"/>
      <c r="D96"/>
      <c r="E96"/>
      <c r="F96" s="9"/>
      <c r="G96" s="9"/>
      <c r="H96" s="9"/>
      <c r="I96" s="9">
        <f>H96*0.01</f>
        <v>0</v>
      </c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  <row r="213" spans="1:11">
      <c r="A213"/>
      <c r="B213"/>
      <c r="C213"/>
      <c r="D213"/>
      <c r="E213"/>
      <c r="F213" s="9"/>
      <c r="G213" s="9"/>
      <c r="H213" s="9"/>
      <c r="I213" s="9"/>
      <c r="J213" s="9"/>
      <c r="K213"/>
    </row>
    <row r="214" spans="1:11">
      <c r="A214"/>
      <c r="B214"/>
      <c r="C214"/>
      <c r="D214"/>
      <c r="E214"/>
      <c r="F214" s="9"/>
      <c r="G214" s="9"/>
      <c r="H214" s="9"/>
      <c r="I214" s="9"/>
      <c r="J214" s="9"/>
      <c r="K214"/>
    </row>
    <row r="215" spans="1:11">
      <c r="A215"/>
      <c r="B215"/>
      <c r="C215"/>
      <c r="D215"/>
      <c r="E215"/>
      <c r="F215" s="9"/>
      <c r="G215" s="9"/>
      <c r="H215" s="9"/>
      <c r="I215" s="9"/>
      <c r="J215" s="9"/>
      <c r="K215"/>
    </row>
    <row r="216" spans="1:11">
      <c r="A216"/>
      <c r="B216"/>
      <c r="C216"/>
      <c r="D216"/>
      <c r="E216"/>
      <c r="F216" s="9"/>
      <c r="G216" s="9"/>
      <c r="H216" s="9"/>
      <c r="I216" s="9"/>
      <c r="J216" s="9"/>
      <c r="K216"/>
    </row>
    <row r="217" spans="1:11">
      <c r="A217"/>
      <c r="B217"/>
      <c r="C217"/>
      <c r="D217"/>
      <c r="E217"/>
      <c r="F217" s="9"/>
      <c r="G217" s="9"/>
      <c r="H217" s="9"/>
      <c r="I217" s="9"/>
      <c r="J217" s="9"/>
      <c r="K217"/>
    </row>
    <row r="218" spans="1:11">
      <c r="A218"/>
      <c r="B218"/>
      <c r="C218"/>
      <c r="D218"/>
      <c r="E218"/>
      <c r="F218" s="9"/>
      <c r="G218" s="9"/>
      <c r="H218" s="9"/>
      <c r="I218" s="9"/>
      <c r="J218" s="9"/>
      <c r="K218"/>
    </row>
    <row r="219" spans="1:11">
      <c r="A219"/>
      <c r="B219"/>
      <c r="C219"/>
      <c r="D219"/>
      <c r="E219"/>
      <c r="F219" s="9"/>
      <c r="G219" s="9"/>
      <c r="H219" s="9"/>
      <c r="I219" s="9"/>
      <c r="J219" s="9"/>
      <c r="K219"/>
    </row>
    <row r="220" spans="1:11">
      <c r="A220"/>
      <c r="B220"/>
      <c r="C220"/>
      <c r="D220"/>
      <c r="E220"/>
      <c r="F220" s="9"/>
      <c r="G220" s="9"/>
      <c r="H220" s="9"/>
      <c r="I220" s="9"/>
      <c r="J220" s="9"/>
      <c r="K220"/>
    </row>
    <row r="221" spans="1:11">
      <c r="A221"/>
      <c r="B221"/>
      <c r="C221"/>
      <c r="D221"/>
      <c r="E221"/>
      <c r="F221" s="9"/>
      <c r="G221" s="9"/>
      <c r="H221" s="9"/>
      <c r="I221" s="9"/>
      <c r="J221" s="9"/>
      <c r="K221"/>
    </row>
    <row r="222" spans="1:11">
      <c r="A222"/>
      <c r="B222"/>
      <c r="C222"/>
      <c r="D222"/>
      <c r="E222"/>
      <c r="F222" s="9"/>
      <c r="G222" s="9"/>
      <c r="H222" s="9"/>
      <c r="I222" s="9"/>
      <c r="J222" s="9"/>
      <c r="K222"/>
    </row>
    <row r="223" spans="1:11">
      <c r="A223"/>
      <c r="B223"/>
      <c r="C223"/>
      <c r="D223"/>
      <c r="E223"/>
      <c r="F223" s="9"/>
      <c r="G223" s="9"/>
      <c r="H223" s="9"/>
      <c r="I223" s="9"/>
      <c r="J223" s="9"/>
      <c r="K223"/>
    </row>
    <row r="224" spans="1:11">
      <c r="A224"/>
      <c r="B224"/>
      <c r="C224"/>
      <c r="D224"/>
      <c r="E224"/>
      <c r="F224" s="9"/>
      <c r="G224" s="9"/>
      <c r="H224" s="9"/>
      <c r="I224" s="9"/>
      <c r="J224" s="9"/>
      <c r="K224"/>
    </row>
    <row r="225" spans="1:11">
      <c r="A225"/>
      <c r="B225"/>
      <c r="C225"/>
      <c r="D225"/>
      <c r="E225"/>
      <c r="F225" s="9"/>
      <c r="G225" s="9"/>
      <c r="H225" s="9"/>
      <c r="I225" s="9"/>
      <c r="J225" s="9"/>
      <c r="K225"/>
    </row>
    <row r="226" spans="1:11">
      <c r="A226"/>
      <c r="B226"/>
      <c r="C226"/>
      <c r="D226"/>
      <c r="E226"/>
      <c r="F226" s="9"/>
      <c r="G226" s="9"/>
      <c r="H226" s="9"/>
      <c r="I226" s="9"/>
      <c r="J226" s="9"/>
      <c r="K226"/>
    </row>
    <row r="227" spans="1:11">
      <c r="A227"/>
      <c r="B227"/>
      <c r="C227"/>
      <c r="D227"/>
      <c r="E227"/>
      <c r="F227" s="9"/>
      <c r="G227" s="9"/>
      <c r="H227" s="9"/>
      <c r="I227" s="9"/>
      <c r="J227" s="9"/>
      <c r="K227"/>
    </row>
    <row r="228" spans="1:11">
      <c r="A228"/>
      <c r="B228"/>
      <c r="C228"/>
      <c r="D228"/>
      <c r="E228"/>
      <c r="F228" s="9"/>
      <c r="G228" s="9"/>
      <c r="H228" s="9"/>
      <c r="I228" s="9"/>
      <c r="J228" s="9"/>
      <c r="K228"/>
    </row>
    <row r="229" spans="1:11">
      <c r="A229"/>
      <c r="B229"/>
      <c r="C229"/>
      <c r="D229"/>
      <c r="E229"/>
      <c r="F229" s="9"/>
      <c r="G229" s="9"/>
      <c r="H229" s="9"/>
      <c r="I229" s="9"/>
      <c r="J229" s="9"/>
      <c r="K229"/>
    </row>
    <row r="230" spans="1:11">
      <c r="A230"/>
      <c r="B230"/>
      <c r="C230"/>
      <c r="D230"/>
      <c r="E230"/>
      <c r="F230" s="9"/>
      <c r="G230" s="9"/>
      <c r="H230" s="9"/>
      <c r="I230" s="9"/>
      <c r="J230" s="9"/>
      <c r="K230"/>
    </row>
    <row r="231" spans="1:11">
      <c r="A231"/>
      <c r="B231"/>
      <c r="C231"/>
      <c r="D231"/>
      <c r="E231"/>
      <c r="F231" s="9"/>
      <c r="G231" s="9"/>
      <c r="H231" s="9"/>
      <c r="I231" s="9"/>
      <c r="J231" s="9"/>
      <c r="K231"/>
    </row>
    <row r="232" spans="1:11">
      <c r="A232"/>
      <c r="B232"/>
      <c r="C232"/>
      <c r="D232"/>
      <c r="E232"/>
      <c r="F232" s="9"/>
      <c r="G232" s="9"/>
      <c r="H232" s="9"/>
      <c r="I232" s="9"/>
      <c r="J232" s="9"/>
      <c r="K232"/>
    </row>
    <row r="233" spans="1:11">
      <c r="A233"/>
      <c r="B233"/>
      <c r="C233"/>
      <c r="D233"/>
      <c r="E233"/>
      <c r="F233" s="9"/>
      <c r="G233" s="9"/>
      <c r="H233" s="9"/>
      <c r="I233" s="9"/>
      <c r="J233" s="9"/>
      <c r="K233"/>
    </row>
    <row r="234" spans="1:11">
      <c r="A234"/>
      <c r="B234"/>
      <c r="C234"/>
      <c r="D234"/>
      <c r="E234"/>
      <c r="F234" s="9"/>
      <c r="G234" s="9"/>
      <c r="H234" s="9"/>
      <c r="I234" s="9"/>
      <c r="J234" s="9"/>
      <c r="K234"/>
    </row>
  </sheetData>
  <sortState ref="A6:G85">
    <sortCondition ref="C6:C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76"/>
  <sheetViews>
    <sheetView topLeftCell="D76" workbookViewId="0">
      <selection activeCell="G135" sqref="G135:G136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47.42578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5"/>
      <c r="B5" s="55"/>
      <c r="C5" s="55"/>
      <c r="D5" s="55"/>
      <c r="E5" s="55"/>
      <c r="F5" s="55" t="s">
        <v>12</v>
      </c>
      <c r="G5" s="55" t="s">
        <v>12</v>
      </c>
      <c r="H5" s="55"/>
      <c r="I5" s="55" t="s">
        <v>9</v>
      </c>
      <c r="J5" s="55" t="s">
        <v>10</v>
      </c>
      <c r="K5" s="55"/>
    </row>
    <row r="6" spans="1:12" s="2" customFormat="1">
      <c r="A6" s="33">
        <v>43162</v>
      </c>
      <c r="B6" s="38">
        <v>141702</v>
      </c>
      <c r="C6" s="35" t="s">
        <v>38</v>
      </c>
      <c r="D6" s="36" t="s">
        <v>39</v>
      </c>
      <c r="E6" s="35" t="s">
        <v>40</v>
      </c>
      <c r="F6" s="44">
        <v>8670</v>
      </c>
      <c r="G6" s="44"/>
      <c r="H6" s="30">
        <f>+F6/1.12*0.12</f>
        <v>928.92857142857122</v>
      </c>
      <c r="I6" s="30">
        <f>+F6/1.12*0.01</f>
        <v>77.410714285714278</v>
      </c>
      <c r="J6" s="30">
        <f>+G6*0.01</f>
        <v>0</v>
      </c>
      <c r="K6" s="15">
        <f>+F6+G6-I6-J6</f>
        <v>8592.5892857142862</v>
      </c>
    </row>
    <row r="7" spans="1:12" s="2" customFormat="1">
      <c r="A7" s="33">
        <v>43161</v>
      </c>
      <c r="B7" s="38">
        <v>8335</v>
      </c>
      <c r="C7" s="35" t="s">
        <v>41</v>
      </c>
      <c r="D7" s="36" t="s">
        <v>42</v>
      </c>
      <c r="E7" s="35" t="s">
        <v>43</v>
      </c>
      <c r="F7" s="44">
        <v>2196.4299999999998</v>
      </c>
      <c r="G7" s="44"/>
      <c r="H7" s="30">
        <f>+F7/1.12*0.12</f>
        <v>235.33178571428567</v>
      </c>
      <c r="I7" s="30">
        <f>+F7/1.12*0.01</f>
        <v>19.610982142857139</v>
      </c>
      <c r="J7" s="30">
        <f>+G7*0.01</f>
        <v>0</v>
      </c>
      <c r="K7" s="15">
        <f>+F7+G7-I7-J7</f>
        <v>2176.8190178571426</v>
      </c>
    </row>
    <row r="8" spans="1:12">
      <c r="A8" s="33">
        <v>43161</v>
      </c>
      <c r="B8" s="38">
        <v>65853</v>
      </c>
      <c r="C8" s="35" t="s">
        <v>19</v>
      </c>
      <c r="D8" s="36" t="s">
        <v>20</v>
      </c>
      <c r="E8" s="35" t="s">
        <v>21</v>
      </c>
      <c r="F8" s="44"/>
      <c r="G8" s="44">
        <v>5135</v>
      </c>
      <c r="H8" s="30">
        <f t="shared" ref="H8:H87" si="0">+F8/1.12*0.12</f>
        <v>0</v>
      </c>
      <c r="I8" s="30">
        <f t="shared" ref="I8:I87" si="1">+F8/1.12*0.01</f>
        <v>0</v>
      </c>
      <c r="J8" s="30">
        <f t="shared" ref="J8:J87" si="2">+G8*0.01</f>
        <v>51.35</v>
      </c>
      <c r="K8" s="15">
        <f t="shared" ref="K8:K87" si="3">+F8+G8-I8-J8</f>
        <v>5083.6499999999996</v>
      </c>
    </row>
    <row r="9" spans="1:12" s="20" customFormat="1">
      <c r="A9" s="33">
        <v>43161</v>
      </c>
      <c r="B9" s="36">
        <v>148</v>
      </c>
      <c r="C9" s="35" t="s">
        <v>79</v>
      </c>
      <c r="D9" s="36" t="s">
        <v>80</v>
      </c>
      <c r="E9" s="35" t="s">
        <v>81</v>
      </c>
      <c r="F9" s="45"/>
      <c r="G9" s="45">
        <v>6362.6</v>
      </c>
      <c r="H9" s="18">
        <f t="shared" si="0"/>
        <v>0</v>
      </c>
      <c r="I9" s="18">
        <f t="shared" si="1"/>
        <v>0</v>
      </c>
      <c r="J9" s="18">
        <f t="shared" si="2"/>
        <v>63.626000000000005</v>
      </c>
      <c r="K9" s="14">
        <f t="shared" si="3"/>
        <v>6298.9740000000002</v>
      </c>
      <c r="L9" s="19"/>
    </row>
    <row r="10" spans="1:12" s="20" customFormat="1">
      <c r="A10" s="33">
        <v>43160</v>
      </c>
      <c r="B10" s="59">
        <v>1124</v>
      </c>
      <c r="C10" s="35" t="s">
        <v>24</v>
      </c>
      <c r="D10" s="36" t="s">
        <v>25</v>
      </c>
      <c r="E10" s="35" t="s">
        <v>55</v>
      </c>
      <c r="F10" s="45">
        <v>6324</v>
      </c>
      <c r="G10" s="45"/>
      <c r="H10" s="12">
        <f t="shared" si="0"/>
        <v>677.57142857142844</v>
      </c>
      <c r="I10" s="12">
        <f t="shared" si="1"/>
        <v>56.464285714285708</v>
      </c>
      <c r="J10" s="12">
        <f t="shared" si="2"/>
        <v>0</v>
      </c>
      <c r="K10" s="14">
        <f t="shared" si="3"/>
        <v>6267.5357142857147</v>
      </c>
    </row>
    <row r="11" spans="1:12">
      <c r="A11" s="33">
        <v>43160</v>
      </c>
      <c r="B11" s="36">
        <v>4129</v>
      </c>
      <c r="C11" s="35" t="s">
        <v>49</v>
      </c>
      <c r="D11" s="36" t="s">
        <v>50</v>
      </c>
      <c r="E11" s="35" t="s">
        <v>51</v>
      </c>
      <c r="F11" s="45">
        <v>5000</v>
      </c>
      <c r="G11" s="45"/>
      <c r="H11" s="8">
        <f t="shared" si="0"/>
        <v>535.71428571428567</v>
      </c>
      <c r="I11" s="8">
        <f t="shared" si="1"/>
        <v>44.642857142857139</v>
      </c>
      <c r="J11" s="8">
        <f t="shared" si="2"/>
        <v>0</v>
      </c>
      <c r="K11" s="14">
        <f t="shared" si="3"/>
        <v>4955.3571428571431</v>
      </c>
    </row>
    <row r="12" spans="1:12">
      <c r="A12" s="33">
        <v>43160</v>
      </c>
      <c r="B12" s="39">
        <v>29526</v>
      </c>
      <c r="C12" s="35" t="s">
        <v>59</v>
      </c>
      <c r="D12" s="36" t="s">
        <v>60</v>
      </c>
      <c r="E12" s="35" t="s">
        <v>61</v>
      </c>
      <c r="F12" s="45">
        <v>1896</v>
      </c>
      <c r="G12" s="45"/>
      <c r="H12" s="12">
        <f t="shared" si="0"/>
        <v>203.14285714285711</v>
      </c>
      <c r="I12" s="12">
        <f t="shared" si="1"/>
        <v>16.928571428571427</v>
      </c>
      <c r="J12" s="12">
        <f t="shared" si="2"/>
        <v>0</v>
      </c>
      <c r="K12" s="14">
        <f t="shared" si="3"/>
        <v>1879.0714285714287</v>
      </c>
    </row>
    <row r="13" spans="1:12">
      <c r="A13" s="33">
        <v>43160</v>
      </c>
      <c r="B13" s="39">
        <v>7838</v>
      </c>
      <c r="C13" s="35" t="s">
        <v>70</v>
      </c>
      <c r="D13" s="36" t="s">
        <v>71</v>
      </c>
      <c r="E13" s="35" t="s">
        <v>72</v>
      </c>
      <c r="F13" s="45"/>
      <c r="G13" s="45">
        <v>1015</v>
      </c>
      <c r="H13" s="12">
        <f t="shared" si="0"/>
        <v>0</v>
      </c>
      <c r="I13" s="12">
        <f t="shared" si="1"/>
        <v>0</v>
      </c>
      <c r="J13" s="12">
        <f t="shared" si="2"/>
        <v>10.15</v>
      </c>
      <c r="K13" s="14">
        <f t="shared" si="3"/>
        <v>1004.85</v>
      </c>
    </row>
    <row r="14" spans="1:12">
      <c r="A14" s="33">
        <v>43160</v>
      </c>
      <c r="B14" s="36">
        <v>114795</v>
      </c>
      <c r="C14" s="35" t="s">
        <v>22</v>
      </c>
      <c r="D14" s="36" t="s">
        <v>23</v>
      </c>
      <c r="E14" s="35" t="s">
        <v>28</v>
      </c>
      <c r="F14" s="45"/>
      <c r="G14" s="45">
        <v>3728</v>
      </c>
      <c r="H14" s="12">
        <f t="shared" si="0"/>
        <v>0</v>
      </c>
      <c r="I14" s="12">
        <f t="shared" si="1"/>
        <v>0</v>
      </c>
      <c r="J14" s="12">
        <f t="shared" si="2"/>
        <v>37.28</v>
      </c>
      <c r="K14" s="14">
        <f t="shared" si="3"/>
        <v>3690.72</v>
      </c>
    </row>
    <row r="15" spans="1:12">
      <c r="A15" s="33" t="s">
        <v>82</v>
      </c>
      <c r="B15" s="36">
        <v>119404</v>
      </c>
      <c r="C15" s="35" t="s">
        <v>73</v>
      </c>
      <c r="D15" s="36" t="s">
        <v>74</v>
      </c>
      <c r="E15" s="35" t="s">
        <v>75</v>
      </c>
      <c r="F15" s="45">
        <v>2040</v>
      </c>
      <c r="G15" s="45"/>
      <c r="H15" s="12">
        <f>+F15/1.12*0.12</f>
        <v>218.57142857142856</v>
      </c>
      <c r="I15" s="12">
        <f>+F15/1.12*0.01</f>
        <v>18.214285714285715</v>
      </c>
      <c r="J15" s="12">
        <f>+G15*0.01</f>
        <v>0</v>
      </c>
      <c r="K15" s="14">
        <f>+F15+G15-I15-J15</f>
        <v>2021.7857142857142</v>
      </c>
      <c r="L15" s="1"/>
    </row>
    <row r="16" spans="1:12" s="20" customFormat="1">
      <c r="A16" s="33">
        <v>43165</v>
      </c>
      <c r="B16" s="36">
        <v>13982</v>
      </c>
      <c r="C16" s="35" t="s">
        <v>64</v>
      </c>
      <c r="D16" s="36" t="s">
        <v>65</v>
      </c>
      <c r="E16" s="35" t="s">
        <v>66</v>
      </c>
      <c r="F16" s="45"/>
      <c r="G16" s="45">
        <v>4578</v>
      </c>
      <c r="H16" s="12">
        <f t="shared" si="0"/>
        <v>0</v>
      </c>
      <c r="I16" s="12">
        <f t="shared" si="1"/>
        <v>0</v>
      </c>
      <c r="J16" s="12">
        <f t="shared" si="2"/>
        <v>45.78</v>
      </c>
      <c r="K16" s="14">
        <f t="shared" si="3"/>
        <v>4532.22</v>
      </c>
      <c r="L16" s="19"/>
    </row>
    <row r="17" spans="1:14" s="13" customFormat="1">
      <c r="A17" s="33">
        <v>43165</v>
      </c>
      <c r="B17" s="36">
        <v>65863</v>
      </c>
      <c r="C17" s="35" t="s">
        <v>19</v>
      </c>
      <c r="D17" s="36" t="s">
        <v>20</v>
      </c>
      <c r="E17" s="35" t="s">
        <v>21</v>
      </c>
      <c r="F17" s="45"/>
      <c r="G17" s="45">
        <v>2160</v>
      </c>
      <c r="H17" s="8">
        <f t="shared" si="0"/>
        <v>0</v>
      </c>
      <c r="I17" s="8">
        <f t="shared" si="1"/>
        <v>0</v>
      </c>
      <c r="J17" s="8">
        <f t="shared" si="2"/>
        <v>21.6</v>
      </c>
      <c r="K17" s="14">
        <f t="shared" si="3"/>
        <v>2138.4</v>
      </c>
      <c r="L17" s="16"/>
    </row>
    <row r="18" spans="1:14" s="13" customFormat="1">
      <c r="A18" s="33">
        <v>43164</v>
      </c>
      <c r="B18" s="36">
        <v>18799</v>
      </c>
      <c r="C18" s="35" t="s">
        <v>16</v>
      </c>
      <c r="D18" s="36" t="s">
        <v>17</v>
      </c>
      <c r="E18" s="35" t="s">
        <v>18</v>
      </c>
      <c r="F18" s="45">
        <v>10168</v>
      </c>
      <c r="G18" s="45"/>
      <c r="H18" s="12">
        <f t="shared" si="0"/>
        <v>1089.4285714285713</v>
      </c>
      <c r="I18" s="12">
        <f t="shared" si="1"/>
        <v>90.785714285714278</v>
      </c>
      <c r="J18" s="12">
        <f t="shared" si="2"/>
        <v>0</v>
      </c>
      <c r="K18" s="14">
        <f t="shared" si="3"/>
        <v>10077.214285714286</v>
      </c>
      <c r="L18" s="16"/>
    </row>
    <row r="19" spans="1:14" s="13" customFormat="1">
      <c r="A19" s="33">
        <v>43164</v>
      </c>
      <c r="B19" s="36">
        <v>18798</v>
      </c>
      <c r="C19" s="35" t="s">
        <v>16</v>
      </c>
      <c r="D19" s="36" t="s">
        <v>17</v>
      </c>
      <c r="E19" s="35" t="s">
        <v>18</v>
      </c>
      <c r="F19" s="45">
        <v>22407.56</v>
      </c>
      <c r="G19" s="45"/>
      <c r="H19" s="12">
        <f t="shared" si="0"/>
        <v>2400.81</v>
      </c>
      <c r="I19" s="12">
        <f t="shared" si="1"/>
        <v>200.0675</v>
      </c>
      <c r="J19" s="12">
        <f t="shared" si="2"/>
        <v>0</v>
      </c>
      <c r="K19" s="14">
        <f t="shared" si="3"/>
        <v>22207.4925</v>
      </c>
      <c r="L19" s="16"/>
    </row>
    <row r="20" spans="1:14" s="13" customFormat="1">
      <c r="A20" s="33">
        <v>43164</v>
      </c>
      <c r="B20" s="36">
        <v>7913</v>
      </c>
      <c r="C20" s="35" t="s">
        <v>70</v>
      </c>
      <c r="D20" s="36" t="s">
        <v>71</v>
      </c>
      <c r="E20" s="35" t="s">
        <v>72</v>
      </c>
      <c r="F20" s="45"/>
      <c r="G20" s="45">
        <v>3639.9</v>
      </c>
      <c r="H20" s="12">
        <f t="shared" si="0"/>
        <v>0</v>
      </c>
      <c r="I20" s="12">
        <f t="shared" si="1"/>
        <v>0</v>
      </c>
      <c r="J20" s="12">
        <f t="shared" si="2"/>
        <v>36.399000000000001</v>
      </c>
      <c r="K20" s="14">
        <f t="shared" si="3"/>
        <v>3603.5010000000002</v>
      </c>
      <c r="L20" s="16"/>
    </row>
    <row r="21" spans="1:14">
      <c r="A21" s="33">
        <v>43164</v>
      </c>
      <c r="B21" s="36">
        <v>7914</v>
      </c>
      <c r="C21" s="35" t="s">
        <v>70</v>
      </c>
      <c r="D21" s="36" t="s">
        <v>71</v>
      </c>
      <c r="E21" s="35" t="s">
        <v>72</v>
      </c>
      <c r="F21" s="45"/>
      <c r="G21" s="45">
        <v>107.5</v>
      </c>
      <c r="H21" s="12">
        <f t="shared" si="0"/>
        <v>0</v>
      </c>
      <c r="I21" s="12">
        <f t="shared" si="1"/>
        <v>0</v>
      </c>
      <c r="J21" s="12">
        <f t="shared" si="2"/>
        <v>1.075</v>
      </c>
      <c r="K21" s="14">
        <f t="shared" si="3"/>
        <v>106.425</v>
      </c>
      <c r="L21" s="1"/>
    </row>
    <row r="22" spans="1:14">
      <c r="A22" s="33">
        <v>43164</v>
      </c>
      <c r="B22" s="34">
        <v>29552</v>
      </c>
      <c r="C22" s="35" t="s">
        <v>59</v>
      </c>
      <c r="D22" s="36" t="s">
        <v>60</v>
      </c>
      <c r="E22" s="35" t="s">
        <v>61</v>
      </c>
      <c r="F22" s="45">
        <v>1076</v>
      </c>
      <c r="G22" s="45"/>
      <c r="H22" s="12">
        <f>+F22/1.12*0.12</f>
        <v>115.28571428571428</v>
      </c>
      <c r="I22" s="12">
        <f t="shared" si="1"/>
        <v>9.6071428571428577</v>
      </c>
      <c r="J22" s="12">
        <f t="shared" si="2"/>
        <v>0</v>
      </c>
      <c r="K22" s="14">
        <f t="shared" si="3"/>
        <v>1066.3928571428571</v>
      </c>
      <c r="L22" s="1"/>
    </row>
    <row r="23" spans="1:14" s="13" customFormat="1">
      <c r="A23" s="33">
        <v>43174</v>
      </c>
      <c r="B23" s="57">
        <v>65858</v>
      </c>
      <c r="C23" s="35" t="s">
        <v>19</v>
      </c>
      <c r="D23" s="36" t="s">
        <v>20</v>
      </c>
      <c r="E23" s="35" t="s">
        <v>21</v>
      </c>
      <c r="F23" s="45"/>
      <c r="G23" s="45">
        <v>2322.5</v>
      </c>
      <c r="H23" s="12">
        <f t="shared" si="0"/>
        <v>0</v>
      </c>
      <c r="I23" s="12">
        <f t="shared" si="1"/>
        <v>0</v>
      </c>
      <c r="J23" s="12">
        <f t="shared" si="2"/>
        <v>23.225000000000001</v>
      </c>
      <c r="K23" s="14">
        <f t="shared" si="3"/>
        <v>2299.2750000000001</v>
      </c>
      <c r="L23" s="16"/>
    </row>
    <row r="24" spans="1:14" s="20" customFormat="1">
      <c r="A24" s="33">
        <v>43164</v>
      </c>
      <c r="B24" s="38">
        <v>65857</v>
      </c>
      <c r="C24" s="35" t="s">
        <v>19</v>
      </c>
      <c r="D24" s="36" t="s">
        <v>20</v>
      </c>
      <c r="E24" s="35" t="s">
        <v>21</v>
      </c>
      <c r="F24" s="45"/>
      <c r="G24" s="45">
        <v>4986</v>
      </c>
      <c r="H24" s="8">
        <f t="shared" si="0"/>
        <v>0</v>
      </c>
      <c r="I24" s="8">
        <f t="shared" si="1"/>
        <v>0</v>
      </c>
      <c r="J24" s="8">
        <f t="shared" si="2"/>
        <v>49.86</v>
      </c>
      <c r="K24" s="14">
        <f t="shared" si="3"/>
        <v>4936.1400000000003</v>
      </c>
      <c r="L24" s="19"/>
    </row>
    <row r="25" spans="1:14">
      <c r="A25" s="33">
        <v>43164</v>
      </c>
      <c r="B25" s="38">
        <v>117624</v>
      </c>
      <c r="C25" s="35" t="s">
        <v>22</v>
      </c>
      <c r="D25" s="36" t="s">
        <v>23</v>
      </c>
      <c r="E25" s="35" t="s">
        <v>28</v>
      </c>
      <c r="F25" s="45"/>
      <c r="G25" s="45">
        <v>2100</v>
      </c>
      <c r="H25" s="12">
        <f t="shared" si="0"/>
        <v>0</v>
      </c>
      <c r="I25" s="12">
        <f t="shared" si="1"/>
        <v>0</v>
      </c>
      <c r="J25" s="12">
        <f t="shared" si="2"/>
        <v>21</v>
      </c>
      <c r="K25" s="14">
        <f t="shared" si="3"/>
        <v>2079</v>
      </c>
      <c r="L25" s="13"/>
      <c r="M25" s="13"/>
      <c r="N25" s="13"/>
    </row>
    <row r="26" spans="1:14" s="13" customFormat="1">
      <c r="A26" s="33">
        <v>43164</v>
      </c>
      <c r="B26" s="38">
        <v>8319</v>
      </c>
      <c r="C26" s="35" t="s">
        <v>83</v>
      </c>
      <c r="D26" s="36" t="s">
        <v>84</v>
      </c>
      <c r="E26" s="35" t="s">
        <v>85</v>
      </c>
      <c r="F26" s="45">
        <v>5235</v>
      </c>
      <c r="G26" s="45"/>
      <c r="H26" s="12">
        <f t="shared" si="0"/>
        <v>560.892857142857</v>
      </c>
      <c r="I26" s="12">
        <f t="shared" si="1"/>
        <v>46.741071428571423</v>
      </c>
      <c r="J26" s="12">
        <f>+G26*0.01</f>
        <v>0</v>
      </c>
      <c r="K26" s="14">
        <f>+F26+G26-I26-J26</f>
        <v>5188.2589285714284</v>
      </c>
      <c r="L26" s="16"/>
    </row>
    <row r="27" spans="1:14" s="13" customFormat="1">
      <c r="A27" s="33">
        <v>43162</v>
      </c>
      <c r="B27" s="38">
        <v>4792887</v>
      </c>
      <c r="C27" s="35" t="s">
        <v>86</v>
      </c>
      <c r="D27" s="36" t="s">
        <v>87</v>
      </c>
      <c r="E27" s="35" t="s">
        <v>88</v>
      </c>
      <c r="F27" s="45">
        <v>15297.9</v>
      </c>
      <c r="G27" s="45"/>
      <c r="H27" s="12">
        <f>+F27/1.12*0.12</f>
        <v>1639.0607142857141</v>
      </c>
      <c r="I27" s="12">
        <f>+F27/1.12*0.01</f>
        <v>136.58839285714285</v>
      </c>
      <c r="J27" s="12">
        <f t="shared" si="2"/>
        <v>0</v>
      </c>
      <c r="K27" s="14">
        <f>+F27+G27-I27-J27</f>
        <v>15161.311607142858</v>
      </c>
      <c r="L27" s="16"/>
    </row>
    <row r="28" spans="1:14" s="53" customFormat="1">
      <c r="A28" s="33">
        <v>43166</v>
      </c>
      <c r="B28" s="38">
        <v>154</v>
      </c>
      <c r="C28" s="35" t="s">
        <v>76</v>
      </c>
      <c r="D28" s="36" t="s">
        <v>77</v>
      </c>
      <c r="E28" s="35" t="s">
        <v>78</v>
      </c>
      <c r="F28" s="45"/>
      <c r="G28" s="45">
        <v>2537</v>
      </c>
      <c r="H28" s="51">
        <f t="shared" si="0"/>
        <v>0</v>
      </c>
      <c r="I28" s="51">
        <f t="shared" si="1"/>
        <v>0</v>
      </c>
      <c r="J28" s="51">
        <f t="shared" si="2"/>
        <v>25.37</v>
      </c>
      <c r="K28" s="54">
        <f t="shared" si="3"/>
        <v>2511.63</v>
      </c>
      <c r="L28" s="52"/>
    </row>
    <row r="29" spans="1:14">
      <c r="A29" s="33">
        <v>43165</v>
      </c>
      <c r="B29" s="38">
        <v>33177</v>
      </c>
      <c r="C29" s="35" t="s">
        <v>52</v>
      </c>
      <c r="D29" s="36" t="s">
        <v>53</v>
      </c>
      <c r="E29" s="35" t="s">
        <v>54</v>
      </c>
      <c r="F29" s="45">
        <v>10030</v>
      </c>
      <c r="G29" s="45"/>
      <c r="H29" s="18">
        <f t="shared" si="0"/>
        <v>1074.6428571428569</v>
      </c>
      <c r="I29" s="18">
        <f t="shared" si="1"/>
        <v>89.553571428571416</v>
      </c>
      <c r="J29" s="18">
        <f t="shared" si="2"/>
        <v>0</v>
      </c>
      <c r="K29" s="14">
        <f t="shared" si="3"/>
        <v>9940.4464285714294</v>
      </c>
      <c r="L29" s="16"/>
      <c r="M29" s="13"/>
      <c r="N29" s="13"/>
    </row>
    <row r="30" spans="1:14">
      <c r="A30" s="33">
        <v>43165</v>
      </c>
      <c r="B30" s="38">
        <v>33178</v>
      </c>
      <c r="C30" s="35" t="s">
        <v>52</v>
      </c>
      <c r="D30" s="36" t="s">
        <v>53</v>
      </c>
      <c r="E30" s="35" t="s">
        <v>54</v>
      </c>
      <c r="F30" s="45">
        <f>15211.38+1825.37</f>
        <v>17036.75</v>
      </c>
      <c r="G30" s="45"/>
      <c r="H30" s="12">
        <f t="shared" si="0"/>
        <v>1825.3660714285713</v>
      </c>
      <c r="I30" s="12">
        <f t="shared" si="1"/>
        <v>152.11383928571428</v>
      </c>
      <c r="J30" s="12">
        <f t="shared" si="2"/>
        <v>0</v>
      </c>
      <c r="K30" s="14">
        <f t="shared" si="3"/>
        <v>16884.636160714286</v>
      </c>
      <c r="L30" s="16"/>
      <c r="M30" s="13"/>
      <c r="N30" s="13"/>
    </row>
    <row r="31" spans="1:14">
      <c r="A31" s="33">
        <v>43165</v>
      </c>
      <c r="B31" s="38">
        <v>33178</v>
      </c>
      <c r="C31" s="35" t="s">
        <v>52</v>
      </c>
      <c r="D31" s="36" t="s">
        <v>53</v>
      </c>
      <c r="E31" s="35" t="s">
        <v>54</v>
      </c>
      <c r="F31" s="45"/>
      <c r="G31" s="45">
        <v>237.5</v>
      </c>
      <c r="H31" s="8">
        <f t="shared" si="0"/>
        <v>0</v>
      </c>
      <c r="I31" s="8">
        <f t="shared" si="1"/>
        <v>0</v>
      </c>
      <c r="J31" s="8">
        <f t="shared" si="2"/>
        <v>2.375</v>
      </c>
      <c r="K31" s="14">
        <f t="shared" si="3"/>
        <v>235.125</v>
      </c>
    </row>
    <row r="32" spans="1:14">
      <c r="A32" s="33">
        <v>43165</v>
      </c>
      <c r="B32" s="38">
        <v>29565</v>
      </c>
      <c r="C32" s="35" t="s">
        <v>59</v>
      </c>
      <c r="D32" s="36" t="s">
        <v>60</v>
      </c>
      <c r="E32" s="35" t="s">
        <v>61</v>
      </c>
      <c r="F32" s="45">
        <v>1245</v>
      </c>
      <c r="G32" s="45"/>
      <c r="H32" s="12">
        <f t="shared" si="0"/>
        <v>133.39285714285711</v>
      </c>
      <c r="I32" s="12">
        <f t="shared" si="1"/>
        <v>11.116071428571427</v>
      </c>
      <c r="J32" s="12">
        <f t="shared" si="2"/>
        <v>0</v>
      </c>
      <c r="K32" s="14">
        <f t="shared" si="3"/>
        <v>1233.8839285714287</v>
      </c>
    </row>
    <row r="33" spans="1:12">
      <c r="A33" s="33">
        <v>43168</v>
      </c>
      <c r="B33" s="38">
        <v>509880724</v>
      </c>
      <c r="C33" s="35" t="s">
        <v>35</v>
      </c>
      <c r="D33" s="36" t="s">
        <v>36</v>
      </c>
      <c r="E33" s="35" t="s">
        <v>37</v>
      </c>
      <c r="F33" s="45">
        <v>7509</v>
      </c>
      <c r="G33" s="45"/>
      <c r="H33" s="12">
        <f t="shared" si="0"/>
        <v>804.53571428571422</v>
      </c>
      <c r="I33" s="12">
        <f t="shared" si="1"/>
        <v>67.044642857142861</v>
      </c>
      <c r="J33" s="12">
        <f t="shared" si="2"/>
        <v>0</v>
      </c>
      <c r="K33" s="14">
        <f t="shared" si="3"/>
        <v>7441.9553571428569</v>
      </c>
    </row>
    <row r="34" spans="1:12">
      <c r="A34" s="33">
        <v>43169</v>
      </c>
      <c r="B34" s="50">
        <v>114647</v>
      </c>
      <c r="C34" s="35" t="s">
        <v>22</v>
      </c>
      <c r="D34" s="36" t="s">
        <v>23</v>
      </c>
      <c r="E34" s="35" t="s">
        <v>28</v>
      </c>
      <c r="F34" s="45"/>
      <c r="G34" s="45">
        <v>1872</v>
      </c>
      <c r="H34" s="12">
        <f t="shared" si="0"/>
        <v>0</v>
      </c>
      <c r="I34" s="12">
        <f t="shared" si="1"/>
        <v>0</v>
      </c>
      <c r="J34" s="12">
        <f t="shared" si="2"/>
        <v>18.72</v>
      </c>
      <c r="K34" s="14">
        <f t="shared" si="3"/>
        <v>1853.28</v>
      </c>
    </row>
    <row r="35" spans="1:12">
      <c r="A35" s="33">
        <v>43168</v>
      </c>
      <c r="B35" s="38">
        <v>18838</v>
      </c>
      <c r="C35" s="35" t="s">
        <v>16</v>
      </c>
      <c r="D35" s="36" t="s">
        <v>17</v>
      </c>
      <c r="E35" s="35" t="s">
        <v>18</v>
      </c>
      <c r="F35" s="46">
        <v>3078</v>
      </c>
      <c r="G35" s="46"/>
      <c r="H35" s="8">
        <f t="shared" si="0"/>
        <v>329.78571428571422</v>
      </c>
      <c r="I35" s="8">
        <f t="shared" si="1"/>
        <v>27.482142857142854</v>
      </c>
      <c r="J35" s="8">
        <f t="shared" si="2"/>
        <v>0</v>
      </c>
      <c r="K35" s="14">
        <f t="shared" si="3"/>
        <v>3050.5178571428573</v>
      </c>
    </row>
    <row r="36" spans="1:12">
      <c r="A36" s="33">
        <v>43168</v>
      </c>
      <c r="B36" s="38">
        <v>8023</v>
      </c>
      <c r="C36" s="35" t="s">
        <v>70</v>
      </c>
      <c r="D36" s="36" t="s">
        <v>71</v>
      </c>
      <c r="E36" s="35" t="s">
        <v>72</v>
      </c>
      <c r="F36" s="45"/>
      <c r="G36" s="45">
        <v>505</v>
      </c>
      <c r="H36" s="12">
        <f t="shared" si="0"/>
        <v>0</v>
      </c>
      <c r="I36" s="12">
        <f t="shared" si="1"/>
        <v>0</v>
      </c>
      <c r="J36" s="12">
        <f t="shared" si="2"/>
        <v>5.05</v>
      </c>
      <c r="K36" s="14">
        <f t="shared" si="3"/>
        <v>499.95</v>
      </c>
    </row>
    <row r="37" spans="1:12">
      <c r="A37" s="33">
        <v>43168</v>
      </c>
      <c r="B37" s="38">
        <v>212520</v>
      </c>
      <c r="C37" s="35" t="s">
        <v>29</v>
      </c>
      <c r="D37" s="36" t="s">
        <v>30</v>
      </c>
      <c r="E37" s="35" t="s">
        <v>31</v>
      </c>
      <c r="F37" s="47">
        <v>3977.14</v>
      </c>
      <c r="G37" s="45"/>
      <c r="H37" s="12">
        <f t="shared" si="0"/>
        <v>426.12214285714282</v>
      </c>
      <c r="I37" s="12">
        <f t="shared" si="1"/>
        <v>35.510178571428568</v>
      </c>
      <c r="J37" s="12">
        <f t="shared" si="2"/>
        <v>0</v>
      </c>
      <c r="K37" s="14">
        <f t="shared" si="3"/>
        <v>3941.6298214285712</v>
      </c>
    </row>
    <row r="38" spans="1:12">
      <c r="A38" s="33">
        <v>43159</v>
      </c>
      <c r="B38" s="38">
        <v>3633</v>
      </c>
      <c r="C38" s="35" t="s">
        <v>89</v>
      </c>
      <c r="D38" s="36" t="s">
        <v>90</v>
      </c>
      <c r="E38" s="35" t="s">
        <v>91</v>
      </c>
      <c r="F38" s="45">
        <v>2800</v>
      </c>
      <c r="G38" s="45"/>
      <c r="H38" s="12">
        <f t="shared" si="0"/>
        <v>299.99999999999994</v>
      </c>
      <c r="I38" s="12">
        <f t="shared" si="1"/>
        <v>24.999999999999996</v>
      </c>
      <c r="J38" s="12">
        <f t="shared" si="2"/>
        <v>0</v>
      </c>
      <c r="K38" s="14">
        <f t="shared" si="3"/>
        <v>2775</v>
      </c>
      <c r="L38" s="1"/>
    </row>
    <row r="39" spans="1:12">
      <c r="A39" s="33">
        <v>43167</v>
      </c>
      <c r="B39" s="38">
        <v>112734</v>
      </c>
      <c r="C39" s="35" t="s">
        <v>22</v>
      </c>
      <c r="D39" s="36" t="s">
        <v>23</v>
      </c>
      <c r="E39" s="35" t="s">
        <v>28</v>
      </c>
      <c r="F39" s="45"/>
      <c r="G39" s="45">
        <v>600</v>
      </c>
      <c r="H39" s="12">
        <f t="shared" si="0"/>
        <v>0</v>
      </c>
      <c r="I39" s="12">
        <f t="shared" si="1"/>
        <v>0</v>
      </c>
      <c r="J39" s="12">
        <f t="shared" si="2"/>
        <v>6</v>
      </c>
      <c r="K39" s="14">
        <f t="shared" si="3"/>
        <v>594</v>
      </c>
    </row>
    <row r="40" spans="1:12">
      <c r="A40" s="33">
        <v>43166</v>
      </c>
      <c r="B40" s="38">
        <v>7969</v>
      </c>
      <c r="C40" s="35" t="s">
        <v>70</v>
      </c>
      <c r="D40" s="36" t="s">
        <v>71</v>
      </c>
      <c r="E40" s="35" t="s">
        <v>72</v>
      </c>
      <c r="F40" s="45"/>
      <c r="G40" s="45">
        <v>480</v>
      </c>
      <c r="H40" s="12">
        <f t="shared" si="0"/>
        <v>0</v>
      </c>
      <c r="I40" s="12">
        <f t="shared" si="1"/>
        <v>0</v>
      </c>
      <c r="J40" s="12">
        <f t="shared" si="2"/>
        <v>4.8</v>
      </c>
      <c r="K40" s="14">
        <f t="shared" si="3"/>
        <v>475.2</v>
      </c>
    </row>
    <row r="41" spans="1:12">
      <c r="A41" s="33">
        <v>43167</v>
      </c>
      <c r="B41" s="43">
        <v>1149446</v>
      </c>
      <c r="C41" s="35" t="s">
        <v>32</v>
      </c>
      <c r="D41" s="36" t="s">
        <v>33</v>
      </c>
      <c r="E41" s="35" t="s">
        <v>34</v>
      </c>
      <c r="F41" s="45">
        <v>5325</v>
      </c>
      <c r="G41" s="45"/>
      <c r="H41" s="12">
        <f t="shared" si="0"/>
        <v>570.53571428571422</v>
      </c>
      <c r="I41" s="12">
        <f t="shared" si="1"/>
        <v>47.544642857142854</v>
      </c>
      <c r="J41" s="12">
        <f t="shared" si="2"/>
        <v>0</v>
      </c>
      <c r="K41" s="14">
        <f t="shared" si="3"/>
        <v>5277.4553571428569</v>
      </c>
    </row>
    <row r="42" spans="1:12">
      <c r="A42" s="33" t="s">
        <v>92</v>
      </c>
      <c r="B42" s="38">
        <v>104459</v>
      </c>
      <c r="C42" s="35" t="s">
        <v>73</v>
      </c>
      <c r="D42" s="36" t="s">
        <v>74</v>
      </c>
      <c r="E42" s="35" t="s">
        <v>75</v>
      </c>
      <c r="F42" s="45">
        <v>1530</v>
      </c>
      <c r="G42" s="45"/>
      <c r="H42" s="12">
        <f t="shared" si="0"/>
        <v>163.92857142857142</v>
      </c>
      <c r="I42" s="12">
        <f t="shared" si="1"/>
        <v>13.660714285714285</v>
      </c>
      <c r="J42" s="12">
        <f t="shared" si="2"/>
        <v>0</v>
      </c>
      <c r="K42" s="14">
        <f t="shared" si="3"/>
        <v>1516.3392857142858</v>
      </c>
    </row>
    <row r="43" spans="1:12">
      <c r="A43" s="33">
        <v>43165</v>
      </c>
      <c r="B43" s="43">
        <v>9629</v>
      </c>
      <c r="C43" s="35" t="s">
        <v>64</v>
      </c>
      <c r="D43" s="36" t="s">
        <v>65</v>
      </c>
      <c r="E43" s="35" t="s">
        <v>66</v>
      </c>
      <c r="F43" s="45"/>
      <c r="G43" s="45">
        <v>4578</v>
      </c>
      <c r="H43" s="12">
        <f t="shared" si="0"/>
        <v>0</v>
      </c>
      <c r="I43" s="12">
        <f t="shared" si="1"/>
        <v>0</v>
      </c>
      <c r="J43" s="12">
        <f t="shared" si="2"/>
        <v>45.78</v>
      </c>
      <c r="K43" s="14">
        <f t="shared" si="3"/>
        <v>4532.22</v>
      </c>
    </row>
    <row r="44" spans="1:12">
      <c r="A44" s="33">
        <v>43171</v>
      </c>
      <c r="B44" s="38">
        <v>1150792</v>
      </c>
      <c r="C44" s="35" t="s">
        <v>32</v>
      </c>
      <c r="D44" s="36" t="s">
        <v>33</v>
      </c>
      <c r="E44" s="35" t="s">
        <v>34</v>
      </c>
      <c r="F44" s="45">
        <v>1272</v>
      </c>
      <c r="G44" s="45"/>
      <c r="H44" s="12">
        <f t="shared" si="0"/>
        <v>136.28571428571425</v>
      </c>
      <c r="I44" s="12">
        <f t="shared" si="1"/>
        <v>11.357142857142856</v>
      </c>
      <c r="J44" s="12">
        <f t="shared" si="2"/>
        <v>0</v>
      </c>
      <c r="K44" s="14">
        <f t="shared" si="3"/>
        <v>1260.6428571428571</v>
      </c>
    </row>
    <row r="45" spans="1:12">
      <c r="A45" s="33">
        <v>43171</v>
      </c>
      <c r="B45" s="41">
        <v>18867</v>
      </c>
      <c r="C45" s="35" t="s">
        <v>16</v>
      </c>
      <c r="D45" s="36" t="s">
        <v>17</v>
      </c>
      <c r="E45" s="35" t="s">
        <v>18</v>
      </c>
      <c r="F45" s="45">
        <v>9118</v>
      </c>
      <c r="G45" s="45"/>
      <c r="H45" s="12">
        <f t="shared" si="0"/>
        <v>976.92857142857122</v>
      </c>
      <c r="I45" s="12">
        <f t="shared" si="1"/>
        <v>81.410714285714278</v>
      </c>
      <c r="J45" s="12">
        <f t="shared" si="2"/>
        <v>0</v>
      </c>
      <c r="K45" s="14">
        <f t="shared" si="3"/>
        <v>9036.5892857142862</v>
      </c>
    </row>
    <row r="46" spans="1:12">
      <c r="A46" s="33">
        <v>43171</v>
      </c>
      <c r="B46" s="38">
        <v>18866</v>
      </c>
      <c r="C46" s="35" t="s">
        <v>16</v>
      </c>
      <c r="D46" s="36" t="s">
        <v>17</v>
      </c>
      <c r="E46" s="35" t="s">
        <v>18</v>
      </c>
      <c r="F46" s="45">
        <v>12466.79</v>
      </c>
      <c r="G46" s="45"/>
      <c r="H46" s="12">
        <f t="shared" si="0"/>
        <v>1335.7275</v>
      </c>
      <c r="I46" s="12">
        <f t="shared" si="1"/>
        <v>111.310625</v>
      </c>
      <c r="J46" s="12">
        <f t="shared" si="2"/>
        <v>0</v>
      </c>
      <c r="K46" s="14">
        <f t="shared" si="3"/>
        <v>12355.479375000001</v>
      </c>
    </row>
    <row r="47" spans="1:12">
      <c r="A47" s="33">
        <v>43171</v>
      </c>
      <c r="B47" s="38">
        <v>8076</v>
      </c>
      <c r="C47" s="35" t="s">
        <v>70</v>
      </c>
      <c r="D47" s="36" t="s">
        <v>71</v>
      </c>
      <c r="E47" s="35" t="s">
        <v>72</v>
      </c>
      <c r="F47" s="45"/>
      <c r="G47" s="45">
        <v>3618</v>
      </c>
      <c r="H47" s="12">
        <f t="shared" si="0"/>
        <v>0</v>
      </c>
      <c r="I47" s="12">
        <f t="shared" si="1"/>
        <v>0</v>
      </c>
      <c r="J47" s="12">
        <f t="shared" si="2"/>
        <v>36.18</v>
      </c>
      <c r="K47" s="14">
        <f t="shared" si="3"/>
        <v>3581.82</v>
      </c>
    </row>
    <row r="48" spans="1:12">
      <c r="A48" s="33">
        <v>43171</v>
      </c>
      <c r="B48" s="38">
        <v>65871</v>
      </c>
      <c r="C48" s="35" t="s">
        <v>19</v>
      </c>
      <c r="D48" s="36" t="s">
        <v>20</v>
      </c>
      <c r="E48" s="35" t="s">
        <v>21</v>
      </c>
      <c r="F48" s="45"/>
      <c r="G48" s="45">
        <v>1490</v>
      </c>
      <c r="H48" s="12">
        <f t="shared" si="0"/>
        <v>0</v>
      </c>
      <c r="I48" s="12">
        <f t="shared" si="1"/>
        <v>0</v>
      </c>
      <c r="J48" s="12">
        <f t="shared" si="2"/>
        <v>14.9</v>
      </c>
      <c r="K48" s="14">
        <f t="shared" si="3"/>
        <v>1475.1</v>
      </c>
    </row>
    <row r="49" spans="1:13">
      <c r="A49" s="33">
        <v>43171</v>
      </c>
      <c r="B49" s="38">
        <v>65870</v>
      </c>
      <c r="C49" s="35" t="s">
        <v>19</v>
      </c>
      <c r="D49" s="36" t="s">
        <v>20</v>
      </c>
      <c r="E49" s="35" t="s">
        <v>21</v>
      </c>
      <c r="F49" s="45"/>
      <c r="G49" s="45">
        <v>4016</v>
      </c>
      <c r="H49" s="12">
        <f>+F49/1.12*0.12</f>
        <v>0</v>
      </c>
      <c r="I49" s="12">
        <f>+F49/1.12*0.01</f>
        <v>0</v>
      </c>
      <c r="J49" s="12">
        <f>+G49*0.01</f>
        <v>40.160000000000004</v>
      </c>
      <c r="K49" s="14">
        <f>+F49+G49-I49-J49</f>
        <v>3975.84</v>
      </c>
    </row>
    <row r="50" spans="1:13">
      <c r="A50" s="33">
        <v>43171</v>
      </c>
      <c r="B50" s="38">
        <v>116226</v>
      </c>
      <c r="C50" s="35" t="s">
        <v>22</v>
      </c>
      <c r="D50" s="36" t="s">
        <v>23</v>
      </c>
      <c r="E50" s="35" t="s">
        <v>28</v>
      </c>
      <c r="F50" s="45"/>
      <c r="G50" s="45">
        <v>609</v>
      </c>
      <c r="H50" s="12">
        <f t="shared" si="0"/>
        <v>0</v>
      </c>
      <c r="I50" s="12">
        <f t="shared" si="1"/>
        <v>0</v>
      </c>
      <c r="J50" s="12">
        <f t="shared" si="2"/>
        <v>6.09</v>
      </c>
      <c r="K50" s="14">
        <f t="shared" si="3"/>
        <v>602.91</v>
      </c>
    </row>
    <row r="51" spans="1:13">
      <c r="A51" s="37">
        <v>43174</v>
      </c>
      <c r="B51" s="38">
        <v>194049</v>
      </c>
      <c r="C51" s="35" t="s">
        <v>93</v>
      </c>
      <c r="D51" s="36" t="s">
        <v>94</v>
      </c>
      <c r="E51" s="35" t="s">
        <v>95</v>
      </c>
      <c r="F51" s="45">
        <v>7112.32</v>
      </c>
      <c r="G51" s="45"/>
      <c r="H51" s="12">
        <f t="shared" si="0"/>
        <v>762.0342857142856</v>
      </c>
      <c r="I51" s="12">
        <f t="shared" si="1"/>
        <v>63.502857142857138</v>
      </c>
      <c r="J51" s="12">
        <f t="shared" si="2"/>
        <v>0</v>
      </c>
      <c r="K51" s="14">
        <f t="shared" si="3"/>
        <v>7048.8171428571422</v>
      </c>
      <c r="L51" s="13"/>
      <c r="M51" s="13"/>
    </row>
    <row r="52" spans="1:13">
      <c r="A52" s="37">
        <v>43174</v>
      </c>
      <c r="B52" s="38">
        <v>65877</v>
      </c>
      <c r="C52" s="35" t="s">
        <v>19</v>
      </c>
      <c r="D52" s="36" t="s">
        <v>20</v>
      </c>
      <c r="E52" s="35" t="s">
        <v>21</v>
      </c>
      <c r="F52" s="45"/>
      <c r="G52" s="45">
        <v>1525</v>
      </c>
      <c r="H52" s="12">
        <f t="shared" si="0"/>
        <v>0</v>
      </c>
      <c r="I52" s="12">
        <f t="shared" si="1"/>
        <v>0</v>
      </c>
      <c r="J52" s="12">
        <f t="shared" si="2"/>
        <v>15.25</v>
      </c>
      <c r="K52" s="14">
        <f t="shared" si="3"/>
        <v>1509.75</v>
      </c>
    </row>
    <row r="53" spans="1:13">
      <c r="A53" s="37">
        <v>43173</v>
      </c>
      <c r="B53" s="38">
        <v>8139</v>
      </c>
      <c r="C53" s="35" t="s">
        <v>70</v>
      </c>
      <c r="D53" s="36" t="s">
        <v>71</v>
      </c>
      <c r="E53" s="35" t="s">
        <v>72</v>
      </c>
      <c r="F53" s="45"/>
      <c r="G53" s="45">
        <v>480</v>
      </c>
      <c r="H53" s="12">
        <f>+F53/1.12*0.12</f>
        <v>0</v>
      </c>
      <c r="I53" s="12">
        <f>+F53/1.12*0.01</f>
        <v>0</v>
      </c>
      <c r="J53" s="12">
        <f t="shared" si="2"/>
        <v>4.8</v>
      </c>
      <c r="K53" s="14">
        <f t="shared" si="3"/>
        <v>475.2</v>
      </c>
    </row>
    <row r="54" spans="1:13">
      <c r="A54" s="37">
        <v>43173</v>
      </c>
      <c r="B54" s="38">
        <v>1151424</v>
      </c>
      <c r="C54" s="35" t="s">
        <v>32</v>
      </c>
      <c r="D54" s="36" t="s">
        <v>33</v>
      </c>
      <c r="E54" s="35" t="s">
        <v>34</v>
      </c>
      <c r="F54" s="45">
        <v>14081.98</v>
      </c>
      <c r="G54" s="45"/>
      <c r="H54" s="12">
        <f t="shared" si="0"/>
        <v>1508.7835714285713</v>
      </c>
      <c r="I54" s="12">
        <f t="shared" si="1"/>
        <v>125.73196428571428</v>
      </c>
      <c r="J54" s="12">
        <f>+G54*0.01</f>
        <v>0</v>
      </c>
      <c r="K54" s="14">
        <f>+F54+G54-I54-J54</f>
        <v>13956.248035714285</v>
      </c>
    </row>
    <row r="55" spans="1:13">
      <c r="A55" s="37">
        <v>43172</v>
      </c>
      <c r="B55" s="38">
        <v>9661</v>
      </c>
      <c r="C55" s="35" t="s">
        <v>64</v>
      </c>
      <c r="D55" s="36" t="s">
        <v>65</v>
      </c>
      <c r="E55" s="35" t="s">
        <v>66</v>
      </c>
      <c r="F55" s="45"/>
      <c r="G55" s="45">
        <v>2585</v>
      </c>
      <c r="H55" s="12">
        <f t="shared" si="0"/>
        <v>0</v>
      </c>
      <c r="I55" s="12">
        <f t="shared" si="1"/>
        <v>0</v>
      </c>
      <c r="J55" s="12">
        <f>+G55*0.01</f>
        <v>25.85</v>
      </c>
      <c r="K55" s="14">
        <f>+F55+G55-I55-J55</f>
        <v>2559.15</v>
      </c>
    </row>
    <row r="56" spans="1:13">
      <c r="A56" s="37">
        <v>43172</v>
      </c>
      <c r="B56" s="38">
        <v>29587</v>
      </c>
      <c r="C56" s="35" t="s">
        <v>59</v>
      </c>
      <c r="D56" s="36" t="s">
        <v>60</v>
      </c>
      <c r="E56" s="35" t="s">
        <v>61</v>
      </c>
      <c r="F56" s="45">
        <v>3205</v>
      </c>
      <c r="G56" s="45"/>
      <c r="H56" s="12">
        <f t="shared" si="0"/>
        <v>343.39285714285711</v>
      </c>
      <c r="I56" s="12">
        <f t="shared" si="1"/>
        <v>28.616071428571427</v>
      </c>
      <c r="J56" s="12">
        <f t="shared" si="2"/>
        <v>0</v>
      </c>
      <c r="K56" s="14">
        <f t="shared" si="3"/>
        <v>3176.3839285714284</v>
      </c>
    </row>
    <row r="57" spans="1:13">
      <c r="A57" s="37">
        <v>43172</v>
      </c>
      <c r="B57" s="38">
        <v>818101</v>
      </c>
      <c r="C57" s="35" t="s">
        <v>46</v>
      </c>
      <c r="D57" s="36" t="s">
        <v>47</v>
      </c>
      <c r="E57" s="35" t="s">
        <v>48</v>
      </c>
      <c r="F57" s="45">
        <v>4400</v>
      </c>
      <c r="G57" s="45"/>
      <c r="H57" s="12">
        <f t="shared" ref="H57:H64" si="4">+F57/1.12*0.12</f>
        <v>471.42857142857133</v>
      </c>
      <c r="I57" s="12">
        <f t="shared" ref="I57:I64" si="5">+F57/1.12*0.01</f>
        <v>39.285714285714278</v>
      </c>
      <c r="J57" s="12">
        <f t="shared" ref="J57:J64" si="6">+G57*0.01</f>
        <v>0</v>
      </c>
      <c r="K57" s="14">
        <f t="shared" ref="K57:K64" si="7">+F57+G57-I57-J57</f>
        <v>4360.7142857142853</v>
      </c>
    </row>
    <row r="58" spans="1:13">
      <c r="A58" s="37">
        <v>43172</v>
      </c>
      <c r="B58" s="38">
        <v>52676496</v>
      </c>
      <c r="C58" s="35" t="s">
        <v>44</v>
      </c>
      <c r="D58" s="36" t="s">
        <v>45</v>
      </c>
      <c r="E58" s="35" t="s">
        <v>62</v>
      </c>
      <c r="F58" s="45">
        <v>1124.97</v>
      </c>
      <c r="G58" s="45"/>
      <c r="H58" s="12">
        <f t="shared" si="4"/>
        <v>120.53249999999998</v>
      </c>
      <c r="I58" s="12">
        <f t="shared" si="5"/>
        <v>10.044374999999999</v>
      </c>
      <c r="J58" s="12">
        <f t="shared" si="6"/>
        <v>0</v>
      </c>
      <c r="K58" s="14">
        <f t="shared" si="7"/>
        <v>1114.9256250000001</v>
      </c>
    </row>
    <row r="59" spans="1:13">
      <c r="A59" s="37">
        <v>43174</v>
      </c>
      <c r="B59" s="38">
        <v>79566</v>
      </c>
      <c r="C59" s="35" t="s">
        <v>57</v>
      </c>
      <c r="D59" s="36" t="s">
        <v>58</v>
      </c>
      <c r="E59" s="35" t="s">
        <v>56</v>
      </c>
      <c r="F59" s="45">
        <v>2011.6</v>
      </c>
      <c r="G59" s="45"/>
      <c r="H59" s="12">
        <f t="shared" si="4"/>
        <v>215.52857142857138</v>
      </c>
      <c r="I59" s="12">
        <f t="shared" si="5"/>
        <v>17.960714285714282</v>
      </c>
      <c r="J59" s="12">
        <f t="shared" si="6"/>
        <v>0</v>
      </c>
      <c r="K59" s="14">
        <f t="shared" si="7"/>
        <v>1993.6392857142857</v>
      </c>
    </row>
    <row r="60" spans="1:13">
      <c r="A60" s="37">
        <v>43174</v>
      </c>
      <c r="B60" s="38">
        <v>71932</v>
      </c>
      <c r="C60" s="35" t="s">
        <v>26</v>
      </c>
      <c r="D60" s="36" t="s">
        <v>27</v>
      </c>
      <c r="E60" s="35" t="s">
        <v>63</v>
      </c>
      <c r="F60" s="45">
        <v>1087.9000000000001</v>
      </c>
      <c r="G60" s="45"/>
      <c r="H60" s="12">
        <f t="shared" si="4"/>
        <v>116.56071428571427</v>
      </c>
      <c r="I60" s="12">
        <f t="shared" si="5"/>
        <v>9.7133928571428569</v>
      </c>
      <c r="J60" s="12">
        <f t="shared" si="6"/>
        <v>0</v>
      </c>
      <c r="K60" s="14">
        <f t="shared" si="7"/>
        <v>1078.1866071428572</v>
      </c>
    </row>
    <row r="61" spans="1:13">
      <c r="A61" s="37">
        <v>43174</v>
      </c>
      <c r="B61" s="38">
        <v>157</v>
      </c>
      <c r="C61" s="35" t="s">
        <v>76</v>
      </c>
      <c r="D61" s="36" t="s">
        <v>77</v>
      </c>
      <c r="E61" s="35" t="s">
        <v>78</v>
      </c>
      <c r="F61" s="45"/>
      <c r="G61" s="45">
        <v>2301.6999999999998</v>
      </c>
      <c r="H61" s="12">
        <f t="shared" si="4"/>
        <v>0</v>
      </c>
      <c r="I61" s="12">
        <f t="shared" si="5"/>
        <v>0</v>
      </c>
      <c r="J61" s="12">
        <f t="shared" si="6"/>
        <v>23.016999999999999</v>
      </c>
      <c r="K61" s="14">
        <f t="shared" si="7"/>
        <v>2278.683</v>
      </c>
    </row>
    <row r="62" spans="1:13">
      <c r="A62" s="37">
        <v>43178</v>
      </c>
      <c r="B62" s="38">
        <v>18938</v>
      </c>
      <c r="C62" s="35" t="s">
        <v>16</v>
      </c>
      <c r="D62" s="36" t="s">
        <v>17</v>
      </c>
      <c r="E62" s="35" t="s">
        <v>18</v>
      </c>
      <c r="F62" s="45">
        <v>5091</v>
      </c>
      <c r="G62" s="45"/>
      <c r="H62" s="12">
        <f t="shared" si="4"/>
        <v>545.46428571428567</v>
      </c>
      <c r="I62" s="12">
        <f t="shared" si="5"/>
        <v>45.455357142857139</v>
      </c>
      <c r="J62" s="12">
        <f t="shared" si="6"/>
        <v>0</v>
      </c>
      <c r="K62" s="14">
        <f t="shared" si="7"/>
        <v>5045.5446428571431</v>
      </c>
    </row>
    <row r="63" spans="1:13">
      <c r="A63" s="37">
        <v>43178</v>
      </c>
      <c r="B63" s="38">
        <v>18937</v>
      </c>
      <c r="C63" s="35" t="s">
        <v>16</v>
      </c>
      <c r="D63" s="36" t="s">
        <v>17</v>
      </c>
      <c r="E63" s="35" t="s">
        <v>18</v>
      </c>
      <c r="F63" s="45">
        <v>9546.2000000000007</v>
      </c>
      <c r="G63" s="45"/>
      <c r="H63" s="12">
        <f t="shared" si="4"/>
        <v>1022.8071428571428</v>
      </c>
      <c r="I63" s="12">
        <f t="shared" si="5"/>
        <v>85.233928571428564</v>
      </c>
      <c r="J63" s="12">
        <f t="shared" si="6"/>
        <v>0</v>
      </c>
      <c r="K63" s="14">
        <f t="shared" si="7"/>
        <v>9460.9660714285728</v>
      </c>
    </row>
    <row r="64" spans="1:13">
      <c r="A64" s="37">
        <v>43178</v>
      </c>
      <c r="B64" s="38">
        <v>8247</v>
      </c>
      <c r="C64" s="35" t="s">
        <v>70</v>
      </c>
      <c r="D64" s="36" t="s">
        <v>71</v>
      </c>
      <c r="E64" s="35" t="s">
        <v>72</v>
      </c>
      <c r="F64" s="45"/>
      <c r="G64" s="45">
        <v>3462.5</v>
      </c>
      <c r="H64" s="12">
        <f t="shared" si="4"/>
        <v>0</v>
      </c>
      <c r="I64" s="12">
        <f t="shared" si="5"/>
        <v>0</v>
      </c>
      <c r="J64" s="12">
        <f t="shared" si="6"/>
        <v>34.625</v>
      </c>
      <c r="K64" s="14">
        <f t="shared" si="7"/>
        <v>3427.875</v>
      </c>
    </row>
    <row r="65" spans="1:11">
      <c r="A65" s="37">
        <v>43178</v>
      </c>
      <c r="B65" s="38">
        <v>65882</v>
      </c>
      <c r="C65" s="35" t="s">
        <v>19</v>
      </c>
      <c r="D65" s="36" t="s">
        <v>20</v>
      </c>
      <c r="E65" s="35" t="s">
        <v>21</v>
      </c>
      <c r="F65" s="45"/>
      <c r="G65" s="45">
        <v>2250</v>
      </c>
      <c r="H65" s="12">
        <f t="shared" si="0"/>
        <v>0</v>
      </c>
      <c r="I65" s="12">
        <f t="shared" si="1"/>
        <v>0</v>
      </c>
      <c r="J65" s="12">
        <f t="shared" si="2"/>
        <v>22.5</v>
      </c>
      <c r="K65" s="14">
        <f t="shared" si="3"/>
        <v>2227.5</v>
      </c>
    </row>
    <row r="66" spans="1:11">
      <c r="A66" s="37">
        <v>43178</v>
      </c>
      <c r="B66" s="38">
        <v>65881</v>
      </c>
      <c r="C66" s="35" t="s">
        <v>19</v>
      </c>
      <c r="D66" s="36" t="s">
        <v>20</v>
      </c>
      <c r="E66" s="35" t="s">
        <v>21</v>
      </c>
      <c r="F66" s="45"/>
      <c r="G66" s="45">
        <v>7008</v>
      </c>
      <c r="H66" s="12">
        <f t="shared" si="0"/>
        <v>0</v>
      </c>
      <c r="I66" s="12">
        <f t="shared" si="1"/>
        <v>0</v>
      </c>
      <c r="J66" s="12">
        <f t="shared" si="2"/>
        <v>70.08</v>
      </c>
      <c r="K66" s="14">
        <f t="shared" si="3"/>
        <v>6937.92</v>
      </c>
    </row>
    <row r="67" spans="1:11">
      <c r="A67" s="37">
        <v>43178</v>
      </c>
      <c r="B67" s="58">
        <v>213188</v>
      </c>
      <c r="C67" s="35" t="s">
        <v>29</v>
      </c>
      <c r="D67" s="36" t="s">
        <v>30</v>
      </c>
      <c r="E67" s="35" t="s">
        <v>31</v>
      </c>
      <c r="F67" s="45">
        <v>3052.3</v>
      </c>
      <c r="G67" s="45"/>
      <c r="H67" s="12">
        <f t="shared" si="0"/>
        <v>327.03214285714279</v>
      </c>
      <c r="I67" s="12">
        <f t="shared" si="1"/>
        <v>27.252678571428568</v>
      </c>
      <c r="J67" s="12">
        <f t="shared" si="2"/>
        <v>0</v>
      </c>
      <c r="K67" s="14">
        <f t="shared" si="3"/>
        <v>3025.0473214285716</v>
      </c>
    </row>
    <row r="68" spans="1:11">
      <c r="A68" s="37">
        <v>43178</v>
      </c>
      <c r="B68" s="43">
        <v>117444</v>
      </c>
      <c r="C68" s="35" t="s">
        <v>22</v>
      </c>
      <c r="D68" s="36" t="s">
        <v>23</v>
      </c>
      <c r="E68" s="35" t="s">
        <v>28</v>
      </c>
      <c r="F68" s="45"/>
      <c r="G68" s="45">
        <v>2700</v>
      </c>
      <c r="H68" s="12">
        <f t="shared" si="0"/>
        <v>0</v>
      </c>
      <c r="I68" s="12">
        <f t="shared" si="1"/>
        <v>0</v>
      </c>
      <c r="J68" s="12">
        <f t="shared" si="2"/>
        <v>27</v>
      </c>
      <c r="K68" s="14">
        <f t="shared" si="3"/>
        <v>2673</v>
      </c>
    </row>
    <row r="69" spans="1:11">
      <c r="A69" s="37">
        <v>43175</v>
      </c>
      <c r="B69" s="38">
        <v>8193</v>
      </c>
      <c r="C69" s="35" t="s">
        <v>70</v>
      </c>
      <c r="D69" s="36" t="s">
        <v>71</v>
      </c>
      <c r="E69" s="35" t="s">
        <v>72</v>
      </c>
      <c r="F69" s="45"/>
      <c r="G69" s="45">
        <v>760</v>
      </c>
      <c r="H69" s="12">
        <f t="shared" si="0"/>
        <v>0</v>
      </c>
      <c r="I69" s="12">
        <f t="shared" si="1"/>
        <v>0</v>
      </c>
      <c r="J69" s="12">
        <f t="shared" si="2"/>
        <v>7.6000000000000005</v>
      </c>
      <c r="K69" s="14">
        <f t="shared" si="3"/>
        <v>752.4</v>
      </c>
    </row>
    <row r="70" spans="1:11">
      <c r="A70" s="37">
        <v>43174</v>
      </c>
      <c r="B70" s="43">
        <v>157023</v>
      </c>
      <c r="C70" s="35" t="s">
        <v>67</v>
      </c>
      <c r="D70" s="36" t="s">
        <v>68</v>
      </c>
      <c r="E70" s="35" t="s">
        <v>69</v>
      </c>
      <c r="F70" s="45">
        <v>2791.8</v>
      </c>
      <c r="G70" s="45"/>
      <c r="H70" s="12">
        <f t="shared" si="0"/>
        <v>299.12142857142857</v>
      </c>
      <c r="I70" s="12">
        <f t="shared" si="1"/>
        <v>24.926785714285717</v>
      </c>
      <c r="J70" s="12">
        <f t="shared" si="2"/>
        <v>0</v>
      </c>
      <c r="K70" s="14">
        <f t="shared" si="3"/>
        <v>2766.8732142857143</v>
      </c>
    </row>
    <row r="71" spans="1:11">
      <c r="A71" s="37">
        <v>43178</v>
      </c>
      <c r="B71" s="43">
        <v>71971</v>
      </c>
      <c r="C71" s="35" t="s">
        <v>26</v>
      </c>
      <c r="D71" s="36" t="s">
        <v>27</v>
      </c>
      <c r="E71" s="35" t="s">
        <v>63</v>
      </c>
      <c r="F71" s="45">
        <v>1228</v>
      </c>
      <c r="G71" s="45"/>
      <c r="H71" s="12">
        <f t="shared" ref="H71:H86" si="8">+F71/1.12*0.12</f>
        <v>131.57142857142856</v>
      </c>
      <c r="I71" s="12">
        <f t="shared" ref="I71:I86" si="9">+F71/1.12*0.01</f>
        <v>10.964285714285714</v>
      </c>
      <c r="J71" s="12">
        <f t="shared" ref="J71:J86" si="10">+G71*0.01</f>
        <v>0</v>
      </c>
      <c r="K71" s="14">
        <f t="shared" ref="K71:K86" si="11">+F71+G71-I71-J71</f>
        <v>1217.0357142857142</v>
      </c>
    </row>
    <row r="72" spans="1:11">
      <c r="A72" s="37">
        <v>43179</v>
      </c>
      <c r="B72" s="43">
        <v>118060</v>
      </c>
      <c r="C72" s="35" t="s">
        <v>22</v>
      </c>
      <c r="D72" s="36" t="s">
        <v>23</v>
      </c>
      <c r="E72" s="35" t="s">
        <v>28</v>
      </c>
      <c r="F72" s="45"/>
      <c r="G72" s="45">
        <v>2200</v>
      </c>
      <c r="H72" s="12">
        <f t="shared" si="8"/>
        <v>0</v>
      </c>
      <c r="I72" s="12">
        <f t="shared" si="9"/>
        <v>0</v>
      </c>
      <c r="J72" s="12">
        <f t="shared" si="10"/>
        <v>22</v>
      </c>
      <c r="K72" s="14">
        <f t="shared" si="11"/>
        <v>2178</v>
      </c>
    </row>
    <row r="73" spans="1:11">
      <c r="A73" s="37">
        <v>43179</v>
      </c>
      <c r="B73" s="43">
        <v>1179</v>
      </c>
      <c r="C73" s="35" t="s">
        <v>24</v>
      </c>
      <c r="D73" s="36" t="s">
        <v>25</v>
      </c>
      <c r="E73" s="35" t="s">
        <v>55</v>
      </c>
      <c r="F73" s="45">
        <v>6324</v>
      </c>
      <c r="G73" s="45"/>
      <c r="H73" s="12">
        <f t="shared" si="8"/>
        <v>677.57142857142844</v>
      </c>
      <c r="I73" s="12">
        <f t="shared" si="9"/>
        <v>56.464285714285708</v>
      </c>
      <c r="J73" s="12">
        <f t="shared" si="10"/>
        <v>0</v>
      </c>
      <c r="K73" s="14">
        <f t="shared" si="11"/>
        <v>6267.5357142857147</v>
      </c>
    </row>
    <row r="74" spans="1:11">
      <c r="A74" s="37">
        <v>43179</v>
      </c>
      <c r="B74" s="43">
        <v>509915124</v>
      </c>
      <c r="C74" s="35" t="s">
        <v>35</v>
      </c>
      <c r="D74" s="36" t="s">
        <v>36</v>
      </c>
      <c r="E74" s="35" t="s">
        <v>37</v>
      </c>
      <c r="F74" s="45">
        <v>5544</v>
      </c>
      <c r="G74" s="45"/>
      <c r="H74" s="12">
        <f t="shared" si="8"/>
        <v>593.99999999999989</v>
      </c>
      <c r="I74" s="12">
        <f t="shared" si="9"/>
        <v>49.499999999999993</v>
      </c>
      <c r="J74" s="12">
        <f t="shared" si="10"/>
        <v>0</v>
      </c>
      <c r="K74" s="14">
        <f t="shared" si="11"/>
        <v>5494.5</v>
      </c>
    </row>
    <row r="75" spans="1:11">
      <c r="A75" s="37">
        <v>43179</v>
      </c>
      <c r="B75" s="43">
        <v>29634</v>
      </c>
      <c r="C75" s="35" t="s">
        <v>59</v>
      </c>
      <c r="D75" s="36" t="s">
        <v>60</v>
      </c>
      <c r="E75" s="35" t="s">
        <v>61</v>
      </c>
      <c r="F75" s="45">
        <v>1394</v>
      </c>
      <c r="G75" s="45"/>
      <c r="H75" s="12">
        <f t="shared" ref="H75:H83" si="12">+F75/1.12*0.12</f>
        <v>149.35714285714286</v>
      </c>
      <c r="I75" s="12">
        <f t="shared" ref="I75:I83" si="13">+F75/1.12*0.01</f>
        <v>12.446428571428571</v>
      </c>
      <c r="J75" s="12">
        <f t="shared" ref="J75:J83" si="14">+G75*0.01</f>
        <v>0</v>
      </c>
      <c r="K75" s="14">
        <f t="shared" ref="K75:K83" si="15">+F75+G75-I75-J75</f>
        <v>1381.5535714285713</v>
      </c>
    </row>
    <row r="76" spans="1:11">
      <c r="A76" s="37">
        <v>43180</v>
      </c>
      <c r="B76" s="43">
        <v>8304</v>
      </c>
      <c r="C76" s="35" t="s">
        <v>70</v>
      </c>
      <c r="D76" s="36" t="s">
        <v>71</v>
      </c>
      <c r="E76" s="35" t="s">
        <v>72</v>
      </c>
      <c r="F76" s="45"/>
      <c r="G76" s="45">
        <v>783.5</v>
      </c>
      <c r="H76" s="12">
        <f t="shared" ref="H76:H81" si="16">+F76/1.12*0.12</f>
        <v>0</v>
      </c>
      <c r="I76" s="12">
        <f t="shared" ref="I76:I81" si="17">+F76/1.12*0.01</f>
        <v>0</v>
      </c>
      <c r="J76" s="12">
        <f t="shared" ref="J76:J81" si="18">+G76*0.01</f>
        <v>7.835</v>
      </c>
      <c r="K76" s="14">
        <f t="shared" ref="K76:K81" si="19">+F76+G76-I76-J76</f>
        <v>775.66499999999996</v>
      </c>
    </row>
    <row r="77" spans="1:11">
      <c r="A77" s="37">
        <v>43182</v>
      </c>
      <c r="B77" s="43">
        <v>8370</v>
      </c>
      <c r="C77" s="35" t="s">
        <v>70</v>
      </c>
      <c r="D77" s="36" t="s">
        <v>71</v>
      </c>
      <c r="E77" s="35" t="s">
        <v>72</v>
      </c>
      <c r="F77" s="45"/>
      <c r="G77" s="45">
        <v>825</v>
      </c>
      <c r="H77" s="12">
        <f t="shared" si="16"/>
        <v>0</v>
      </c>
      <c r="I77" s="12">
        <f t="shared" si="17"/>
        <v>0</v>
      </c>
      <c r="J77" s="12">
        <f t="shared" si="18"/>
        <v>8.25</v>
      </c>
      <c r="K77" s="14">
        <f t="shared" si="19"/>
        <v>816.75</v>
      </c>
    </row>
    <row r="78" spans="1:11">
      <c r="A78" s="37">
        <v>43182</v>
      </c>
      <c r="B78" s="43">
        <v>113841</v>
      </c>
      <c r="C78" s="35" t="s">
        <v>22</v>
      </c>
      <c r="D78" s="36" t="s">
        <v>23</v>
      </c>
      <c r="E78" s="35" t="s">
        <v>28</v>
      </c>
      <c r="F78" s="45"/>
      <c r="G78" s="45">
        <v>3140</v>
      </c>
      <c r="H78" s="12">
        <f t="shared" si="16"/>
        <v>0</v>
      </c>
      <c r="I78" s="12">
        <f t="shared" si="17"/>
        <v>0</v>
      </c>
      <c r="J78" s="12">
        <f t="shared" si="18"/>
        <v>31.400000000000002</v>
      </c>
      <c r="K78" s="14">
        <f t="shared" si="19"/>
        <v>3108.6</v>
      </c>
    </row>
    <row r="79" spans="1:11">
      <c r="A79" s="37" t="s">
        <v>96</v>
      </c>
      <c r="B79" s="43">
        <v>127172</v>
      </c>
      <c r="C79" s="35" t="s">
        <v>73</v>
      </c>
      <c r="D79" s="36" t="s">
        <v>74</v>
      </c>
      <c r="E79" s="35" t="s">
        <v>75</v>
      </c>
      <c r="F79" s="45">
        <v>2210</v>
      </c>
      <c r="G79" s="45"/>
      <c r="H79" s="12">
        <f t="shared" si="16"/>
        <v>236.78571428571425</v>
      </c>
      <c r="I79" s="12">
        <f t="shared" si="17"/>
        <v>19.732142857142858</v>
      </c>
      <c r="J79" s="12">
        <f t="shared" si="18"/>
        <v>0</v>
      </c>
      <c r="K79" s="14">
        <f t="shared" si="19"/>
        <v>2190.2678571428573</v>
      </c>
    </row>
    <row r="80" spans="1:11">
      <c r="A80" s="37">
        <v>43185</v>
      </c>
      <c r="B80" s="43">
        <v>19013</v>
      </c>
      <c r="C80" s="35" t="s">
        <v>16</v>
      </c>
      <c r="D80" s="36" t="s">
        <v>17</v>
      </c>
      <c r="E80" s="35" t="s">
        <v>18</v>
      </c>
      <c r="F80" s="45">
        <v>3978</v>
      </c>
      <c r="G80" s="45"/>
      <c r="H80" s="12">
        <f t="shared" si="16"/>
        <v>426.21428571428561</v>
      </c>
      <c r="I80" s="12">
        <f t="shared" si="17"/>
        <v>35.517857142857139</v>
      </c>
      <c r="J80" s="12">
        <f t="shared" si="18"/>
        <v>0</v>
      </c>
      <c r="K80" s="14">
        <f t="shared" si="19"/>
        <v>3942.4821428571427</v>
      </c>
    </row>
    <row r="81" spans="1:11">
      <c r="A81" s="37">
        <v>43185</v>
      </c>
      <c r="B81" s="43">
        <v>19012</v>
      </c>
      <c r="C81" s="35" t="s">
        <v>16</v>
      </c>
      <c r="D81" s="36" t="s">
        <v>17</v>
      </c>
      <c r="E81" s="35" t="s">
        <v>18</v>
      </c>
      <c r="F81" s="45">
        <v>5747.74</v>
      </c>
      <c r="G81" s="45"/>
      <c r="H81" s="12">
        <f t="shared" si="16"/>
        <v>615.82928571428567</v>
      </c>
      <c r="I81" s="12">
        <f t="shared" si="17"/>
        <v>51.319107142857142</v>
      </c>
      <c r="J81" s="12">
        <f t="shared" si="18"/>
        <v>0</v>
      </c>
      <c r="K81" s="14">
        <f t="shared" si="19"/>
        <v>5696.4208928571425</v>
      </c>
    </row>
    <row r="82" spans="1:11">
      <c r="A82" s="37">
        <v>43185</v>
      </c>
      <c r="B82" s="43">
        <v>8430</v>
      </c>
      <c r="C82" s="35" t="s">
        <v>70</v>
      </c>
      <c r="D82" s="36" t="s">
        <v>71</v>
      </c>
      <c r="E82" s="35" t="s">
        <v>72</v>
      </c>
      <c r="F82" s="45"/>
      <c r="G82" s="45">
        <v>2063.5</v>
      </c>
      <c r="H82" s="12">
        <f t="shared" si="12"/>
        <v>0</v>
      </c>
      <c r="I82" s="12">
        <f t="shared" si="13"/>
        <v>0</v>
      </c>
      <c r="J82" s="12">
        <f t="shared" si="14"/>
        <v>20.635000000000002</v>
      </c>
      <c r="K82" s="14">
        <f t="shared" si="15"/>
        <v>2042.865</v>
      </c>
    </row>
    <row r="83" spans="1:11">
      <c r="A83" s="37">
        <v>43185</v>
      </c>
      <c r="B83" s="43">
        <v>65891</v>
      </c>
      <c r="C83" s="35" t="s">
        <v>19</v>
      </c>
      <c r="D83" s="36" t="s">
        <v>20</v>
      </c>
      <c r="E83" s="35" t="s">
        <v>21</v>
      </c>
      <c r="F83" s="45"/>
      <c r="G83" s="45">
        <v>1250</v>
      </c>
      <c r="H83" s="12">
        <f t="shared" si="12"/>
        <v>0</v>
      </c>
      <c r="I83" s="12">
        <f t="shared" si="13"/>
        <v>0</v>
      </c>
      <c r="J83" s="12">
        <f t="shared" si="14"/>
        <v>12.5</v>
      </c>
      <c r="K83" s="14">
        <f t="shared" si="15"/>
        <v>1237.5</v>
      </c>
    </row>
    <row r="84" spans="1:11">
      <c r="A84" s="37">
        <v>43185</v>
      </c>
      <c r="B84" s="43">
        <v>65890</v>
      </c>
      <c r="C84" s="35" t="s">
        <v>19</v>
      </c>
      <c r="D84" s="36" t="s">
        <v>20</v>
      </c>
      <c r="E84" s="35" t="s">
        <v>21</v>
      </c>
      <c r="F84" s="45"/>
      <c r="G84" s="45">
        <v>2960</v>
      </c>
      <c r="H84" s="12">
        <f t="shared" si="8"/>
        <v>0</v>
      </c>
      <c r="I84" s="12">
        <f t="shared" si="9"/>
        <v>0</v>
      </c>
      <c r="J84" s="12">
        <f t="shared" si="10"/>
        <v>29.6</v>
      </c>
      <c r="K84" s="14">
        <f t="shared" si="11"/>
        <v>2930.4</v>
      </c>
    </row>
    <row r="85" spans="1:11">
      <c r="A85" s="37">
        <v>43185</v>
      </c>
      <c r="B85" s="43">
        <v>119413</v>
      </c>
      <c r="C85" s="35" t="s">
        <v>22</v>
      </c>
      <c r="D85" s="36" t="s">
        <v>23</v>
      </c>
      <c r="E85" s="35" t="s">
        <v>28</v>
      </c>
      <c r="F85" s="45"/>
      <c r="G85" s="45">
        <v>1050</v>
      </c>
      <c r="H85" s="12">
        <f t="shared" si="8"/>
        <v>0</v>
      </c>
      <c r="I85" s="12">
        <f t="shared" si="9"/>
        <v>0</v>
      </c>
      <c r="J85" s="12">
        <f t="shared" si="10"/>
        <v>10.5</v>
      </c>
      <c r="K85" s="14">
        <f t="shared" si="11"/>
        <v>1039.5</v>
      </c>
    </row>
    <row r="86" spans="1:11">
      <c r="A86" s="37"/>
      <c r="B86" s="43"/>
      <c r="C86" s="35"/>
      <c r="D86" s="36"/>
      <c r="E86" s="35"/>
      <c r="F86" s="45"/>
      <c r="G86" s="45"/>
      <c r="H86" s="12">
        <f t="shared" si="8"/>
        <v>0</v>
      </c>
      <c r="I86" s="12">
        <f t="shared" si="9"/>
        <v>0</v>
      </c>
      <c r="J86" s="12">
        <f t="shared" si="10"/>
        <v>0</v>
      </c>
      <c r="K86" s="14">
        <f t="shared" si="11"/>
        <v>0</v>
      </c>
    </row>
    <row r="87" spans="1:11">
      <c r="A87" s="37"/>
      <c r="B87" s="43"/>
      <c r="C87" s="35"/>
      <c r="D87" s="36"/>
      <c r="E87" s="35"/>
      <c r="F87" s="45"/>
      <c r="G87" s="45"/>
      <c r="H87" s="12">
        <f t="shared" si="0"/>
        <v>0</v>
      </c>
      <c r="I87" s="12">
        <f t="shared" si="1"/>
        <v>0</v>
      </c>
      <c r="J87" s="12">
        <f t="shared" si="2"/>
        <v>0</v>
      </c>
      <c r="K87" s="14">
        <f t="shared" si="3"/>
        <v>0</v>
      </c>
    </row>
    <row r="88" spans="1:11" hidden="1">
      <c r="A88" s="37"/>
      <c r="B88" s="38"/>
      <c r="C88" s="35"/>
      <c r="D88" s="36"/>
      <c r="E88" s="35"/>
      <c r="F88" s="45"/>
      <c r="G88" s="45"/>
      <c r="H88" s="12">
        <f t="shared" ref="H88:H105" si="20">+F88/1.12*0.12</f>
        <v>0</v>
      </c>
      <c r="I88" s="12">
        <f t="shared" ref="I88:I105" si="21">+F88/1.12*0.01</f>
        <v>0</v>
      </c>
      <c r="J88" s="12">
        <f t="shared" ref="J88:J113" si="22">+G88*0.01</f>
        <v>0</v>
      </c>
      <c r="K88" s="14">
        <f t="shared" ref="K88:K113" si="23">+F88+G88-I88-J88</f>
        <v>0</v>
      </c>
    </row>
    <row r="89" spans="1:11" hidden="1">
      <c r="A89" s="37"/>
      <c r="B89" s="38"/>
      <c r="C89" s="35"/>
      <c r="D89" s="36"/>
      <c r="E89" s="35"/>
      <c r="F89" s="45"/>
      <c r="G89" s="45"/>
      <c r="H89" s="12">
        <f t="shared" si="20"/>
        <v>0</v>
      </c>
      <c r="I89" s="12">
        <f t="shared" si="21"/>
        <v>0</v>
      </c>
      <c r="J89" s="12">
        <f t="shared" si="22"/>
        <v>0</v>
      </c>
      <c r="K89" s="14">
        <f t="shared" si="23"/>
        <v>0</v>
      </c>
    </row>
    <row r="90" spans="1:11" hidden="1">
      <c r="A90" s="37"/>
      <c r="B90" s="38"/>
      <c r="C90" s="35"/>
      <c r="D90" s="36"/>
      <c r="E90" s="35"/>
      <c r="F90" s="45"/>
      <c r="G90" s="45"/>
      <c r="H90" s="12">
        <f t="shared" si="20"/>
        <v>0</v>
      </c>
      <c r="I90" s="12">
        <f t="shared" si="21"/>
        <v>0</v>
      </c>
      <c r="J90" s="12">
        <f t="shared" si="22"/>
        <v>0</v>
      </c>
      <c r="K90" s="14">
        <f t="shared" si="23"/>
        <v>0</v>
      </c>
    </row>
    <row r="91" spans="1:11" hidden="1">
      <c r="A91" s="37"/>
      <c r="B91" s="56"/>
      <c r="C91" s="35"/>
      <c r="D91" s="36"/>
      <c r="E91" s="35"/>
      <c r="F91" s="45"/>
      <c r="G91" s="45"/>
      <c r="H91" s="12">
        <f t="shared" si="20"/>
        <v>0</v>
      </c>
      <c r="I91" s="12">
        <f t="shared" si="21"/>
        <v>0</v>
      </c>
      <c r="J91" s="12">
        <f t="shared" si="22"/>
        <v>0</v>
      </c>
      <c r="K91" s="14">
        <f t="shared" si="23"/>
        <v>0</v>
      </c>
    </row>
    <row r="92" spans="1:11" hidden="1">
      <c r="A92" s="37"/>
      <c r="B92" s="38"/>
      <c r="C92" s="35"/>
      <c r="D92" s="36"/>
      <c r="E92" s="35"/>
      <c r="F92" s="45"/>
      <c r="G92" s="45"/>
      <c r="H92" s="12">
        <f t="shared" si="20"/>
        <v>0</v>
      </c>
      <c r="I92" s="12">
        <f t="shared" si="21"/>
        <v>0</v>
      </c>
      <c r="J92" s="12">
        <f t="shared" si="22"/>
        <v>0</v>
      </c>
      <c r="K92" s="14">
        <f t="shared" si="23"/>
        <v>0</v>
      </c>
    </row>
    <row r="93" spans="1:11" hidden="1">
      <c r="A93" s="37"/>
      <c r="B93" s="38"/>
      <c r="C93" s="35"/>
      <c r="D93" s="36"/>
      <c r="E93" s="35"/>
      <c r="F93" s="45"/>
      <c r="G93" s="45"/>
      <c r="H93" s="12">
        <f t="shared" si="20"/>
        <v>0</v>
      </c>
      <c r="I93" s="12">
        <f t="shared" si="21"/>
        <v>0</v>
      </c>
      <c r="J93" s="12">
        <f t="shared" si="22"/>
        <v>0</v>
      </c>
      <c r="K93" s="14">
        <f t="shared" si="23"/>
        <v>0</v>
      </c>
    </row>
    <row r="94" spans="1:11" hidden="1">
      <c r="A94" s="37"/>
      <c r="B94" s="38"/>
      <c r="C94" s="35"/>
      <c r="D94" s="36"/>
      <c r="E94" s="35"/>
      <c r="F94" s="45"/>
      <c r="G94" s="45"/>
      <c r="H94" s="12">
        <f t="shared" si="20"/>
        <v>0</v>
      </c>
      <c r="I94" s="12">
        <f t="shared" si="21"/>
        <v>0</v>
      </c>
      <c r="J94" s="12">
        <f t="shared" si="22"/>
        <v>0</v>
      </c>
      <c r="K94" s="14">
        <f t="shared" si="23"/>
        <v>0</v>
      </c>
    </row>
    <row r="95" spans="1:11" hidden="1">
      <c r="A95" s="37"/>
      <c r="B95" s="38"/>
      <c r="C95" s="35"/>
      <c r="D95" s="36"/>
      <c r="E95" s="35"/>
      <c r="F95" s="45"/>
      <c r="G95" s="45"/>
      <c r="H95" s="12">
        <f t="shared" si="20"/>
        <v>0</v>
      </c>
      <c r="I95" s="12">
        <f t="shared" si="21"/>
        <v>0</v>
      </c>
      <c r="J95" s="12">
        <f t="shared" si="22"/>
        <v>0</v>
      </c>
      <c r="K95" s="14">
        <f t="shared" si="23"/>
        <v>0</v>
      </c>
    </row>
    <row r="96" spans="1:11" hidden="1">
      <c r="A96" s="37"/>
      <c r="B96" s="38"/>
      <c r="C96" s="35"/>
      <c r="D96" s="36"/>
      <c r="E96" s="35"/>
      <c r="F96" s="45"/>
      <c r="G96" s="45"/>
      <c r="H96" s="12">
        <f t="shared" si="20"/>
        <v>0</v>
      </c>
      <c r="I96" s="12">
        <f t="shared" si="21"/>
        <v>0</v>
      </c>
      <c r="J96" s="12">
        <f t="shared" si="22"/>
        <v>0</v>
      </c>
      <c r="K96" s="14">
        <f t="shared" si="23"/>
        <v>0</v>
      </c>
    </row>
    <row r="97" spans="1:11" hidden="1">
      <c r="A97" s="37"/>
      <c r="B97" s="38"/>
      <c r="C97" s="35"/>
      <c r="D97" s="36"/>
      <c r="E97" s="35"/>
      <c r="F97" s="45"/>
      <c r="G97" s="45"/>
      <c r="H97" s="12">
        <f t="shared" si="20"/>
        <v>0</v>
      </c>
      <c r="I97" s="12">
        <f t="shared" si="21"/>
        <v>0</v>
      </c>
      <c r="J97" s="12">
        <f t="shared" si="22"/>
        <v>0</v>
      </c>
      <c r="K97" s="14">
        <f t="shared" si="23"/>
        <v>0</v>
      </c>
    </row>
    <row r="98" spans="1:11" hidden="1">
      <c r="A98" s="37"/>
      <c r="B98" s="38"/>
      <c r="C98" s="35"/>
      <c r="D98" s="36"/>
      <c r="E98" s="35"/>
      <c r="F98" s="45"/>
      <c r="G98" s="45"/>
      <c r="H98" s="12">
        <f t="shared" si="20"/>
        <v>0</v>
      </c>
      <c r="I98" s="12">
        <f t="shared" si="21"/>
        <v>0</v>
      </c>
      <c r="J98" s="12">
        <f t="shared" si="22"/>
        <v>0</v>
      </c>
      <c r="K98" s="14">
        <f t="shared" si="23"/>
        <v>0</v>
      </c>
    </row>
    <row r="99" spans="1:11" hidden="1">
      <c r="A99" s="37"/>
      <c r="B99" s="38"/>
      <c r="C99" s="35"/>
      <c r="D99" s="36"/>
      <c r="E99" s="35"/>
      <c r="F99" s="45"/>
      <c r="G99" s="45"/>
      <c r="H99" s="12">
        <f t="shared" si="20"/>
        <v>0</v>
      </c>
      <c r="I99" s="12">
        <f t="shared" si="21"/>
        <v>0</v>
      </c>
      <c r="J99" s="12">
        <f t="shared" si="22"/>
        <v>0</v>
      </c>
      <c r="K99" s="14">
        <f t="shared" si="23"/>
        <v>0</v>
      </c>
    </row>
    <row r="100" spans="1:11" hidden="1">
      <c r="A100" s="37"/>
      <c r="B100" s="38"/>
      <c r="C100" s="35"/>
      <c r="D100" s="36"/>
      <c r="E100" s="35"/>
      <c r="F100" s="45"/>
      <c r="G100" s="45"/>
      <c r="H100" s="12">
        <f t="shared" si="20"/>
        <v>0</v>
      </c>
      <c r="I100" s="12">
        <f t="shared" si="21"/>
        <v>0</v>
      </c>
      <c r="J100" s="12">
        <f t="shared" si="22"/>
        <v>0</v>
      </c>
      <c r="K100" s="14">
        <f t="shared" si="23"/>
        <v>0</v>
      </c>
    </row>
    <row r="101" spans="1:11" hidden="1">
      <c r="A101" s="37"/>
      <c r="B101" s="38"/>
      <c r="C101" s="35"/>
      <c r="D101" s="36"/>
      <c r="E101" s="35"/>
      <c r="F101" s="45"/>
      <c r="G101" s="45"/>
      <c r="H101" s="12">
        <f t="shared" si="20"/>
        <v>0</v>
      </c>
      <c r="I101" s="12">
        <f t="shared" si="21"/>
        <v>0</v>
      </c>
      <c r="J101" s="12">
        <f t="shared" si="22"/>
        <v>0</v>
      </c>
      <c r="K101" s="14">
        <f t="shared" si="23"/>
        <v>0</v>
      </c>
    </row>
    <row r="102" spans="1:11" hidden="1">
      <c r="A102" s="37"/>
      <c r="B102" s="38"/>
      <c r="C102" s="35"/>
      <c r="D102" s="36"/>
      <c r="E102" s="35"/>
      <c r="F102" s="45"/>
      <c r="G102" s="45"/>
      <c r="H102" s="12">
        <f t="shared" si="20"/>
        <v>0</v>
      </c>
      <c r="I102" s="12">
        <f t="shared" si="21"/>
        <v>0</v>
      </c>
      <c r="J102" s="12">
        <f t="shared" si="22"/>
        <v>0</v>
      </c>
      <c r="K102" s="14">
        <f t="shared" si="23"/>
        <v>0</v>
      </c>
    </row>
    <row r="103" spans="1:11" hidden="1">
      <c r="A103" s="37"/>
      <c r="B103" s="38"/>
      <c r="C103" s="35"/>
      <c r="D103" s="36"/>
      <c r="E103" s="35"/>
      <c r="F103" s="45"/>
      <c r="G103" s="45"/>
      <c r="H103" s="12">
        <f t="shared" si="20"/>
        <v>0</v>
      </c>
      <c r="I103" s="12">
        <f t="shared" si="21"/>
        <v>0</v>
      </c>
      <c r="J103" s="12">
        <f t="shared" si="22"/>
        <v>0</v>
      </c>
      <c r="K103" s="14">
        <f t="shared" si="23"/>
        <v>0</v>
      </c>
    </row>
    <row r="104" spans="1:11" hidden="1">
      <c r="A104" s="37"/>
      <c r="B104" s="38"/>
      <c r="C104" s="35"/>
      <c r="D104" s="36"/>
      <c r="E104" s="35"/>
      <c r="F104" s="45"/>
      <c r="G104" s="45"/>
      <c r="H104" s="12">
        <f t="shared" si="20"/>
        <v>0</v>
      </c>
      <c r="I104" s="12">
        <f t="shared" si="21"/>
        <v>0</v>
      </c>
      <c r="J104" s="12">
        <f t="shared" si="22"/>
        <v>0</v>
      </c>
      <c r="K104" s="14">
        <f t="shared" si="23"/>
        <v>0</v>
      </c>
    </row>
    <row r="105" spans="1:11" hidden="1">
      <c r="A105" s="37"/>
      <c r="B105" s="38"/>
      <c r="C105" s="35"/>
      <c r="D105" s="36"/>
      <c r="E105" s="35"/>
      <c r="F105" s="45"/>
      <c r="G105" s="45"/>
      <c r="H105" s="12">
        <f t="shared" si="20"/>
        <v>0</v>
      </c>
      <c r="I105" s="12">
        <f t="shared" si="21"/>
        <v>0</v>
      </c>
      <c r="J105" s="12">
        <f t="shared" si="22"/>
        <v>0</v>
      </c>
      <c r="K105" s="14">
        <f t="shared" si="23"/>
        <v>0</v>
      </c>
    </row>
    <row r="106" spans="1:11" hidden="1">
      <c r="A106" s="37"/>
      <c r="B106" s="38"/>
      <c r="C106" s="35"/>
      <c r="D106" s="36"/>
      <c r="E106" s="35"/>
      <c r="F106" s="45"/>
      <c r="G106" s="45"/>
      <c r="H106" s="12"/>
      <c r="I106" s="12"/>
      <c r="J106" s="12">
        <f t="shared" si="22"/>
        <v>0</v>
      </c>
      <c r="K106" s="14">
        <f t="shared" si="23"/>
        <v>0</v>
      </c>
    </row>
    <row r="107" spans="1:11" hidden="1">
      <c r="A107" s="37"/>
      <c r="B107" s="38"/>
      <c r="C107" s="35"/>
      <c r="D107" s="36"/>
      <c r="E107" s="35"/>
      <c r="F107" s="45"/>
      <c r="G107" s="45"/>
      <c r="H107" s="12"/>
      <c r="I107" s="12"/>
      <c r="J107" s="12">
        <f t="shared" si="22"/>
        <v>0</v>
      </c>
      <c r="K107" s="14">
        <f t="shared" si="23"/>
        <v>0</v>
      </c>
    </row>
    <row r="108" spans="1:11" hidden="1">
      <c r="A108" s="37"/>
      <c r="B108" s="38"/>
      <c r="C108" s="35"/>
      <c r="D108" s="36"/>
      <c r="E108" s="35"/>
      <c r="F108" s="45"/>
      <c r="G108" s="45"/>
      <c r="H108" s="12"/>
      <c r="I108" s="12"/>
      <c r="J108" s="12">
        <f t="shared" si="22"/>
        <v>0</v>
      </c>
      <c r="K108" s="14">
        <f t="shared" si="23"/>
        <v>0</v>
      </c>
    </row>
    <row r="109" spans="1:11" hidden="1">
      <c r="A109" s="37"/>
      <c r="B109" s="38"/>
      <c r="C109" s="35"/>
      <c r="D109" s="36"/>
      <c r="E109" s="35"/>
      <c r="F109" s="45"/>
      <c r="G109" s="45"/>
      <c r="H109" s="12"/>
      <c r="I109" s="12"/>
      <c r="J109" s="12">
        <f t="shared" si="22"/>
        <v>0</v>
      </c>
      <c r="K109" s="14">
        <f t="shared" si="23"/>
        <v>0</v>
      </c>
    </row>
    <row r="110" spans="1:11" hidden="1">
      <c r="A110" s="37"/>
      <c r="B110" s="38"/>
      <c r="C110" s="35"/>
      <c r="D110" s="36"/>
      <c r="E110" s="35"/>
      <c r="F110" s="45"/>
      <c r="G110" s="45"/>
      <c r="H110" s="12"/>
      <c r="I110" s="12"/>
      <c r="J110" s="12">
        <f t="shared" si="22"/>
        <v>0</v>
      </c>
      <c r="K110" s="14">
        <f t="shared" si="23"/>
        <v>0</v>
      </c>
    </row>
    <row r="111" spans="1:11" hidden="1">
      <c r="A111" s="37"/>
      <c r="B111" s="38"/>
      <c r="C111" s="35"/>
      <c r="D111" s="36"/>
      <c r="E111" s="35"/>
      <c r="F111" s="45"/>
      <c r="G111" s="45"/>
      <c r="H111" s="12"/>
      <c r="I111" s="12"/>
      <c r="J111" s="12">
        <f t="shared" si="22"/>
        <v>0</v>
      </c>
      <c r="K111" s="14">
        <f t="shared" si="23"/>
        <v>0</v>
      </c>
    </row>
    <row r="112" spans="1:11" hidden="1">
      <c r="A112" s="37"/>
      <c r="B112" s="43"/>
      <c r="C112" s="35"/>
      <c r="D112" s="36"/>
      <c r="E112" s="35"/>
      <c r="F112" s="45"/>
      <c r="G112" s="45"/>
      <c r="H112" s="12"/>
      <c r="I112" s="12"/>
      <c r="J112" s="12">
        <f t="shared" si="22"/>
        <v>0</v>
      </c>
      <c r="K112" s="14">
        <f t="shared" si="23"/>
        <v>0</v>
      </c>
    </row>
    <row r="113" spans="1:12" hidden="1">
      <c r="A113" s="37"/>
      <c r="B113" s="38"/>
      <c r="C113" s="35"/>
      <c r="D113" s="36"/>
      <c r="E113" s="35"/>
      <c r="F113" s="45"/>
      <c r="G113" s="45"/>
      <c r="H113" s="12"/>
      <c r="I113" s="12"/>
      <c r="J113" s="12">
        <f t="shared" si="22"/>
        <v>0</v>
      </c>
      <c r="K113" s="14">
        <f t="shared" si="23"/>
        <v>0</v>
      </c>
    </row>
    <row r="114" spans="1:12" hidden="1">
      <c r="A114" s="37"/>
      <c r="B114" s="38"/>
      <c r="C114" s="35"/>
      <c r="D114" s="36"/>
      <c r="E114" s="35"/>
      <c r="F114" s="45"/>
      <c r="G114" s="45"/>
      <c r="H114" s="12"/>
      <c r="I114" s="12"/>
      <c r="J114" s="12"/>
      <c r="K114" s="14"/>
    </row>
    <row r="115" spans="1:12" hidden="1">
      <c r="A115" s="37"/>
      <c r="B115" s="38"/>
      <c r="C115" s="35"/>
      <c r="D115" s="36"/>
      <c r="E115" s="35"/>
      <c r="F115" s="45"/>
      <c r="G115" s="45"/>
      <c r="H115" s="12"/>
      <c r="I115" s="12"/>
      <c r="J115" s="12"/>
      <c r="K115" s="14"/>
    </row>
    <row r="116" spans="1:12" hidden="1">
      <c r="A116" s="37"/>
      <c r="B116" s="38"/>
      <c r="C116" s="35"/>
      <c r="D116" s="36"/>
      <c r="E116" s="35"/>
      <c r="F116" s="45"/>
      <c r="G116" s="45"/>
      <c r="H116" s="12"/>
      <c r="I116" s="12"/>
      <c r="J116" s="12"/>
      <c r="K116" s="14"/>
    </row>
    <row r="117" spans="1:12" hidden="1">
      <c r="A117" s="37"/>
      <c r="B117" s="38"/>
      <c r="C117" s="35"/>
      <c r="D117" s="36"/>
      <c r="E117" s="35"/>
      <c r="F117" s="45"/>
      <c r="G117" s="45"/>
      <c r="H117" s="12"/>
      <c r="I117" s="12"/>
      <c r="J117" s="12"/>
      <c r="K117" s="14"/>
    </row>
    <row r="118" spans="1:12" hidden="1">
      <c r="A118" s="40"/>
      <c r="B118" s="39"/>
      <c r="C118" s="35"/>
      <c r="D118" s="36"/>
      <c r="E118" s="35"/>
      <c r="F118" s="45"/>
      <c r="G118" s="45"/>
      <c r="H118" s="12">
        <f t="shared" ref="H118:H130" si="24">+F118/1.12*0.12</f>
        <v>0</v>
      </c>
      <c r="I118" s="12">
        <f t="shared" ref="I118:I130" si="25">+F118/1.12*0.01</f>
        <v>0</v>
      </c>
      <c r="J118" s="12">
        <f t="shared" ref="J118:J130" si="26">+G118*0.01</f>
        <v>0</v>
      </c>
      <c r="K118" s="14">
        <f t="shared" ref="K118:K130" si="27">+F118+G118-I118-J118</f>
        <v>0</v>
      </c>
    </row>
    <row r="119" spans="1:12" hidden="1">
      <c r="A119" s="40"/>
      <c r="B119" s="39"/>
      <c r="C119" s="35"/>
      <c r="D119" s="36"/>
      <c r="E119" s="35"/>
      <c r="F119" s="45"/>
      <c r="G119" s="45"/>
      <c r="H119" s="12">
        <f t="shared" si="24"/>
        <v>0</v>
      </c>
      <c r="I119" s="12">
        <f t="shared" si="25"/>
        <v>0</v>
      </c>
      <c r="J119" s="12">
        <f t="shared" si="26"/>
        <v>0</v>
      </c>
      <c r="K119" s="14">
        <f t="shared" si="27"/>
        <v>0</v>
      </c>
    </row>
    <row r="120" spans="1:12" hidden="1">
      <c r="A120" s="40"/>
      <c r="B120" s="39"/>
      <c r="C120" s="35"/>
      <c r="D120" s="36"/>
      <c r="E120" s="35"/>
      <c r="F120" s="45"/>
      <c r="G120" s="45"/>
      <c r="H120" s="12">
        <f t="shared" si="24"/>
        <v>0</v>
      </c>
      <c r="I120" s="12">
        <f t="shared" si="25"/>
        <v>0</v>
      </c>
      <c r="J120" s="12">
        <f t="shared" si="26"/>
        <v>0</v>
      </c>
      <c r="K120" s="14">
        <f t="shared" si="27"/>
        <v>0</v>
      </c>
    </row>
    <row r="121" spans="1:12" hidden="1">
      <c r="A121" s="40"/>
      <c r="B121" s="34"/>
      <c r="C121" s="35"/>
      <c r="D121" s="36"/>
      <c r="E121" s="35"/>
      <c r="F121" s="48"/>
      <c r="G121" s="49"/>
      <c r="H121" s="12">
        <f t="shared" si="24"/>
        <v>0</v>
      </c>
      <c r="I121" s="12">
        <f t="shared" si="25"/>
        <v>0</v>
      </c>
      <c r="J121" s="12">
        <f t="shared" si="26"/>
        <v>0</v>
      </c>
      <c r="K121" s="14">
        <f t="shared" si="27"/>
        <v>0</v>
      </c>
    </row>
    <row r="122" spans="1:12" hidden="1">
      <c r="A122" s="40"/>
      <c r="B122" s="36"/>
      <c r="C122" s="35"/>
      <c r="D122" s="36"/>
      <c r="E122" s="35"/>
      <c r="F122" s="48"/>
      <c r="G122" s="49"/>
      <c r="H122" s="12">
        <f t="shared" si="24"/>
        <v>0</v>
      </c>
      <c r="I122" s="12">
        <f t="shared" si="25"/>
        <v>0</v>
      </c>
      <c r="J122" s="12">
        <f t="shared" si="26"/>
        <v>0</v>
      </c>
      <c r="K122" s="14">
        <f t="shared" si="27"/>
        <v>0</v>
      </c>
    </row>
    <row r="123" spans="1:12" hidden="1">
      <c r="A123" s="40"/>
      <c r="B123" s="36"/>
      <c r="C123" s="35"/>
      <c r="D123" s="36"/>
      <c r="E123" s="35"/>
      <c r="F123" s="48"/>
      <c r="G123" s="49"/>
      <c r="H123" s="12">
        <f t="shared" si="24"/>
        <v>0</v>
      </c>
      <c r="I123" s="12">
        <f t="shared" si="25"/>
        <v>0</v>
      </c>
      <c r="J123" s="12">
        <f t="shared" si="26"/>
        <v>0</v>
      </c>
      <c r="K123" s="14">
        <f t="shared" si="27"/>
        <v>0</v>
      </c>
    </row>
    <row r="124" spans="1:12" hidden="1">
      <c r="A124" s="40"/>
      <c r="B124" s="36"/>
      <c r="C124" s="35"/>
      <c r="D124" s="36"/>
      <c r="E124" s="35"/>
      <c r="F124" s="49"/>
      <c r="G124" s="49"/>
      <c r="H124" s="12">
        <f t="shared" si="24"/>
        <v>0</v>
      </c>
      <c r="I124" s="12">
        <f t="shared" si="25"/>
        <v>0</v>
      </c>
      <c r="J124" s="12">
        <f t="shared" si="26"/>
        <v>0</v>
      </c>
      <c r="K124" s="14">
        <f t="shared" si="27"/>
        <v>0</v>
      </c>
    </row>
    <row r="125" spans="1:12" hidden="1">
      <c r="A125" s="40"/>
      <c r="B125" s="36"/>
      <c r="C125" s="35"/>
      <c r="D125" s="36"/>
      <c r="E125" s="35"/>
      <c r="F125" s="49"/>
      <c r="G125" s="49"/>
      <c r="H125" s="12">
        <f t="shared" si="24"/>
        <v>0</v>
      </c>
      <c r="I125" s="12">
        <f t="shared" si="25"/>
        <v>0</v>
      </c>
      <c r="J125" s="12">
        <f t="shared" si="26"/>
        <v>0</v>
      </c>
      <c r="K125" s="14">
        <f t="shared" si="27"/>
        <v>0</v>
      </c>
    </row>
    <row r="126" spans="1:12" hidden="1">
      <c r="A126" s="37"/>
      <c r="B126" s="39"/>
      <c r="C126" s="35"/>
      <c r="D126" s="36"/>
      <c r="E126" s="35"/>
      <c r="F126" s="49"/>
      <c r="G126" s="49"/>
      <c r="H126" s="12">
        <f t="shared" si="24"/>
        <v>0</v>
      </c>
      <c r="I126" s="12">
        <f t="shared" si="25"/>
        <v>0</v>
      </c>
      <c r="J126" s="12">
        <f t="shared" si="26"/>
        <v>0</v>
      </c>
      <c r="K126" s="14">
        <f t="shared" si="27"/>
        <v>0</v>
      </c>
      <c r="L126" s="16"/>
    </row>
    <row r="127" spans="1:12" hidden="1">
      <c r="A127" s="37"/>
      <c r="B127" s="39"/>
      <c r="C127" s="42"/>
      <c r="D127" s="39"/>
      <c r="E127" s="42"/>
      <c r="F127" s="49"/>
      <c r="G127" s="49"/>
      <c r="H127" s="12">
        <f t="shared" si="24"/>
        <v>0</v>
      </c>
      <c r="I127" s="12">
        <f t="shared" si="25"/>
        <v>0</v>
      </c>
      <c r="J127" s="12">
        <f t="shared" si="26"/>
        <v>0</v>
      </c>
      <c r="K127" s="14">
        <f t="shared" si="27"/>
        <v>0</v>
      </c>
      <c r="L127" s="16"/>
    </row>
    <row r="128" spans="1:12" hidden="1">
      <c r="A128" s="37"/>
      <c r="B128" s="39"/>
      <c r="C128" s="42"/>
      <c r="D128" s="39"/>
      <c r="E128" s="42"/>
      <c r="F128" s="49"/>
      <c r="G128" s="49"/>
      <c r="H128" s="12">
        <f t="shared" si="24"/>
        <v>0</v>
      </c>
      <c r="I128" s="12">
        <f t="shared" si="25"/>
        <v>0</v>
      </c>
      <c r="J128" s="12">
        <f t="shared" si="26"/>
        <v>0</v>
      </c>
      <c r="K128" s="14">
        <f t="shared" si="27"/>
        <v>0</v>
      </c>
      <c r="L128" s="16"/>
    </row>
    <row r="129" spans="1:13" hidden="1">
      <c r="A129" s="37"/>
      <c r="B129" s="36"/>
      <c r="C129" s="35"/>
      <c r="D129" s="36"/>
      <c r="E129" s="35"/>
      <c r="F129" s="49"/>
      <c r="G129" s="49"/>
      <c r="H129" s="12">
        <f t="shared" si="24"/>
        <v>0</v>
      </c>
      <c r="I129" s="12">
        <f t="shared" si="25"/>
        <v>0</v>
      </c>
      <c r="J129" s="12">
        <f t="shared" si="26"/>
        <v>0</v>
      </c>
      <c r="K129" s="14">
        <f t="shared" si="27"/>
        <v>0</v>
      </c>
      <c r="L129" s="16"/>
    </row>
    <row r="130" spans="1:13">
      <c r="A130" s="37"/>
      <c r="B130" s="34"/>
      <c r="C130" s="35"/>
      <c r="D130" s="36"/>
      <c r="E130" s="35"/>
      <c r="F130" s="48"/>
      <c r="G130" s="49"/>
      <c r="H130" s="12">
        <f t="shared" si="24"/>
        <v>0</v>
      </c>
      <c r="I130" s="12">
        <f t="shared" si="25"/>
        <v>0</v>
      </c>
      <c r="J130" s="12">
        <f t="shared" si="26"/>
        <v>0</v>
      </c>
      <c r="K130" s="14">
        <f t="shared" si="27"/>
        <v>0</v>
      </c>
      <c r="L130" s="16"/>
    </row>
    <row r="131" spans="1:13" ht="16.5" thickBot="1">
      <c r="A131" s="24" t="s">
        <v>15</v>
      </c>
      <c r="B131" s="26"/>
      <c r="C131" s="26"/>
      <c r="D131" s="26"/>
      <c r="E131" s="26"/>
      <c r="F131" s="29">
        <f t="shared" ref="F131:K131" si="28">+SUM(F6:F129)</f>
        <v>235629.38</v>
      </c>
      <c r="G131" s="29">
        <f t="shared" si="28"/>
        <v>94021.2</v>
      </c>
      <c r="H131" s="29">
        <f t="shared" si="28"/>
        <v>25246.004999999994</v>
      </c>
      <c r="I131" s="29">
        <f t="shared" si="28"/>
        <v>2103.8337499999998</v>
      </c>
      <c r="J131" s="29">
        <f t="shared" si="28"/>
        <v>940.21200000000022</v>
      </c>
      <c r="K131" s="29">
        <f t="shared" si="28"/>
        <v>326606.53425000008</v>
      </c>
    </row>
    <row r="132" spans="1:13" s="10" customFormat="1" ht="16.5" thickBot="1">
      <c r="A132" s="23"/>
      <c r="B132" s="25"/>
      <c r="C132" s="25"/>
      <c r="D132" s="25"/>
      <c r="E132" s="27"/>
      <c r="F132" s="28"/>
      <c r="G132" s="28"/>
      <c r="H132" s="31"/>
      <c r="I132" s="31"/>
      <c r="J132" s="31"/>
      <c r="K132" s="32"/>
      <c r="M132" s="11"/>
    </row>
    <row r="133" spans="1:13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3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3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3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3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3">
      <c r="A138"/>
      <c r="B138"/>
      <c r="C138"/>
      <c r="D138"/>
      <c r="E138"/>
      <c r="F138" s="9"/>
      <c r="G138" s="9"/>
      <c r="H138" s="9"/>
      <c r="I138" s="9">
        <f>H138*0.01</f>
        <v>0</v>
      </c>
      <c r="J138" s="9"/>
      <c r="K138"/>
    </row>
    <row r="139" spans="1:13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3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3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3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3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3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  <row r="213" spans="1:11">
      <c r="A213"/>
      <c r="B213"/>
      <c r="C213"/>
      <c r="D213"/>
      <c r="E213"/>
      <c r="F213" s="9"/>
      <c r="G213" s="9"/>
      <c r="H213" s="9"/>
      <c r="I213" s="9"/>
      <c r="J213" s="9"/>
      <c r="K213"/>
    </row>
    <row r="214" spans="1:11">
      <c r="A214"/>
      <c r="B214"/>
      <c r="C214"/>
      <c r="D214"/>
      <c r="E214"/>
      <c r="F214" s="9"/>
      <c r="G214" s="9"/>
      <c r="H214" s="9"/>
      <c r="I214" s="9"/>
      <c r="J214" s="9"/>
      <c r="K214"/>
    </row>
    <row r="215" spans="1:11">
      <c r="A215"/>
      <c r="B215"/>
      <c r="C215"/>
      <c r="D215"/>
      <c r="E215"/>
      <c r="F215" s="9"/>
      <c r="G215" s="9"/>
      <c r="H215" s="9"/>
      <c r="I215" s="9"/>
      <c r="J215" s="9"/>
      <c r="K215"/>
    </row>
    <row r="216" spans="1:11">
      <c r="A216"/>
      <c r="B216"/>
      <c r="C216"/>
      <c r="D216"/>
      <c r="E216"/>
      <c r="F216" s="9"/>
      <c r="G216" s="9"/>
      <c r="H216" s="9"/>
      <c r="I216" s="9"/>
      <c r="J216" s="9"/>
      <c r="K216"/>
    </row>
    <row r="217" spans="1:11">
      <c r="A217"/>
      <c r="B217"/>
      <c r="C217"/>
      <c r="D217"/>
      <c r="E217"/>
      <c r="F217" s="9"/>
      <c r="G217" s="9"/>
      <c r="H217" s="9"/>
      <c r="I217" s="9"/>
      <c r="J217" s="9"/>
      <c r="K217"/>
    </row>
    <row r="218" spans="1:11">
      <c r="A218"/>
      <c r="B218"/>
      <c r="C218"/>
      <c r="D218"/>
      <c r="E218"/>
      <c r="F218" s="9"/>
      <c r="G218" s="9"/>
      <c r="H218" s="9"/>
      <c r="I218" s="9"/>
      <c r="J218" s="9"/>
      <c r="K218"/>
    </row>
    <row r="219" spans="1:11">
      <c r="A219"/>
      <c r="B219"/>
      <c r="C219"/>
      <c r="D219"/>
      <c r="E219"/>
      <c r="F219" s="9"/>
      <c r="G219" s="9"/>
      <c r="H219" s="9"/>
      <c r="I219" s="9"/>
      <c r="J219" s="9"/>
      <c r="K219"/>
    </row>
    <row r="220" spans="1:11">
      <c r="A220"/>
      <c r="B220"/>
      <c r="C220"/>
      <c r="D220"/>
      <c r="E220"/>
      <c r="F220" s="9"/>
      <c r="G220" s="9"/>
      <c r="H220" s="9"/>
      <c r="I220" s="9"/>
      <c r="J220" s="9"/>
      <c r="K220"/>
    </row>
    <row r="221" spans="1:11">
      <c r="A221"/>
      <c r="B221"/>
      <c r="C221"/>
      <c r="D221"/>
      <c r="E221"/>
      <c r="F221" s="9"/>
      <c r="G221" s="9"/>
      <c r="H221" s="9"/>
      <c r="I221" s="9"/>
      <c r="J221" s="9"/>
      <c r="K221"/>
    </row>
    <row r="222" spans="1:11">
      <c r="A222"/>
      <c r="B222"/>
      <c r="C222"/>
      <c r="D222"/>
      <c r="E222"/>
      <c r="F222" s="9"/>
      <c r="G222" s="9"/>
      <c r="H222" s="9"/>
      <c r="I222" s="9"/>
      <c r="J222" s="9"/>
      <c r="K222"/>
    </row>
    <row r="223" spans="1:11">
      <c r="A223"/>
      <c r="B223"/>
      <c r="C223"/>
      <c r="D223"/>
      <c r="E223"/>
      <c r="F223" s="9"/>
      <c r="G223" s="9"/>
      <c r="H223" s="9"/>
      <c r="I223" s="9"/>
      <c r="J223" s="9"/>
      <c r="K223"/>
    </row>
    <row r="224" spans="1:11">
      <c r="A224"/>
      <c r="B224"/>
      <c r="C224"/>
      <c r="D224"/>
      <c r="E224"/>
      <c r="F224" s="9"/>
      <c r="G224" s="9"/>
      <c r="H224" s="9"/>
      <c r="I224" s="9"/>
      <c r="J224" s="9"/>
      <c r="K224"/>
    </row>
    <row r="225" spans="1:11">
      <c r="A225"/>
      <c r="B225"/>
      <c r="C225"/>
      <c r="D225"/>
      <c r="E225"/>
      <c r="F225" s="9"/>
      <c r="G225" s="9"/>
      <c r="H225" s="9"/>
      <c r="I225" s="9"/>
      <c r="J225" s="9"/>
      <c r="K225"/>
    </row>
    <row r="226" spans="1:11">
      <c r="A226"/>
      <c r="B226"/>
      <c r="C226"/>
      <c r="D226"/>
      <c r="E226"/>
      <c r="F226" s="9"/>
      <c r="G226" s="9"/>
      <c r="H226" s="9"/>
      <c r="I226" s="9"/>
      <c r="J226" s="9"/>
      <c r="K226"/>
    </row>
    <row r="227" spans="1:11">
      <c r="A227"/>
      <c r="B227"/>
      <c r="C227"/>
      <c r="D227"/>
      <c r="E227"/>
      <c r="F227" s="9"/>
      <c r="G227" s="9"/>
      <c r="H227" s="9"/>
      <c r="I227" s="9"/>
      <c r="J227" s="9"/>
      <c r="K227"/>
    </row>
    <row r="228" spans="1:11">
      <c r="A228"/>
      <c r="B228"/>
      <c r="C228"/>
      <c r="D228"/>
      <c r="E228"/>
      <c r="F228" s="9"/>
      <c r="G228" s="9"/>
      <c r="H228" s="9"/>
      <c r="I228" s="9"/>
      <c r="J228" s="9"/>
      <c r="K228"/>
    </row>
    <row r="229" spans="1:11">
      <c r="A229"/>
      <c r="B229"/>
      <c r="C229"/>
      <c r="D229"/>
      <c r="E229"/>
      <c r="F229" s="9"/>
      <c r="G229" s="9"/>
      <c r="H229" s="9"/>
      <c r="I229" s="9"/>
      <c r="J229" s="9"/>
      <c r="K229"/>
    </row>
    <row r="230" spans="1:11">
      <c r="A230"/>
      <c r="B230"/>
      <c r="C230"/>
      <c r="D230"/>
      <c r="E230"/>
      <c r="F230" s="9"/>
      <c r="G230" s="9"/>
      <c r="H230" s="9"/>
      <c r="I230" s="9"/>
      <c r="J230" s="9"/>
      <c r="K230"/>
    </row>
    <row r="231" spans="1:11">
      <c r="A231"/>
      <c r="B231"/>
      <c r="C231"/>
      <c r="D231"/>
      <c r="E231"/>
      <c r="F231" s="9"/>
      <c r="G231" s="9"/>
      <c r="H231" s="9"/>
      <c r="I231" s="9"/>
      <c r="J231" s="9"/>
      <c r="K231"/>
    </row>
    <row r="232" spans="1:11">
      <c r="A232"/>
      <c r="B232"/>
      <c r="C232"/>
      <c r="D232"/>
      <c r="E232"/>
      <c r="F232" s="9"/>
      <c r="G232" s="9"/>
      <c r="H232" s="9"/>
      <c r="I232" s="9"/>
      <c r="J232" s="9"/>
      <c r="K232"/>
    </row>
    <row r="233" spans="1:11">
      <c r="A233"/>
      <c r="B233"/>
      <c r="C233"/>
      <c r="D233"/>
      <c r="E233"/>
      <c r="F233" s="9"/>
      <c r="G233" s="9"/>
      <c r="H233" s="9"/>
      <c r="I233" s="9"/>
      <c r="J233" s="9"/>
      <c r="K233"/>
    </row>
    <row r="234" spans="1:11">
      <c r="A234"/>
      <c r="B234"/>
      <c r="C234"/>
      <c r="D234"/>
      <c r="E234"/>
      <c r="F234" s="9"/>
      <c r="G234" s="9"/>
      <c r="H234" s="9"/>
      <c r="I234" s="9"/>
      <c r="J234" s="9"/>
      <c r="K234"/>
    </row>
    <row r="235" spans="1:11">
      <c r="A235"/>
      <c r="B235"/>
      <c r="C235"/>
      <c r="D235"/>
      <c r="E235"/>
      <c r="F235" s="9"/>
      <c r="G235" s="9"/>
      <c r="H235" s="9"/>
      <c r="I235" s="9"/>
      <c r="J235" s="9"/>
      <c r="K235"/>
    </row>
    <row r="236" spans="1:11">
      <c r="A236"/>
      <c r="B236"/>
      <c r="C236"/>
      <c r="D236"/>
      <c r="E236"/>
      <c r="F236" s="9"/>
      <c r="G236" s="9"/>
      <c r="H236" s="9"/>
      <c r="I236" s="9"/>
      <c r="J236" s="9"/>
      <c r="K236"/>
    </row>
    <row r="237" spans="1:11">
      <c r="A237"/>
      <c r="B237"/>
      <c r="C237"/>
      <c r="D237"/>
      <c r="E237"/>
      <c r="F237" s="9"/>
      <c r="G237" s="9"/>
      <c r="H237" s="9"/>
      <c r="I237" s="9"/>
      <c r="J237" s="9"/>
      <c r="K237"/>
    </row>
    <row r="238" spans="1:11">
      <c r="A238"/>
      <c r="B238"/>
      <c r="C238"/>
      <c r="D238"/>
      <c r="E238"/>
      <c r="F238" s="9"/>
      <c r="G238" s="9"/>
      <c r="H238" s="9"/>
      <c r="I238" s="9"/>
      <c r="J238" s="9"/>
      <c r="K238"/>
    </row>
    <row r="239" spans="1:11">
      <c r="A239"/>
      <c r="B239"/>
      <c r="C239"/>
      <c r="D239"/>
      <c r="E239"/>
      <c r="F239" s="9"/>
      <c r="G239" s="9"/>
      <c r="H239" s="9"/>
      <c r="I239" s="9"/>
      <c r="J239" s="9"/>
      <c r="K239"/>
    </row>
    <row r="240" spans="1:11">
      <c r="A240"/>
      <c r="B240"/>
      <c r="C240"/>
      <c r="D240"/>
      <c r="E240"/>
      <c r="F240" s="9"/>
      <c r="G240" s="9"/>
      <c r="H240" s="9"/>
      <c r="I240" s="9"/>
      <c r="J240" s="9"/>
      <c r="K240"/>
    </row>
    <row r="241" spans="1:11">
      <c r="A241"/>
      <c r="B241"/>
      <c r="C241"/>
      <c r="D241"/>
      <c r="E241"/>
      <c r="F241" s="9"/>
      <c r="G241" s="9"/>
      <c r="H241" s="9"/>
      <c r="I241" s="9"/>
      <c r="J241" s="9"/>
      <c r="K241"/>
    </row>
    <row r="242" spans="1:11">
      <c r="A242"/>
      <c r="B242"/>
      <c r="C242"/>
      <c r="D242"/>
      <c r="E242"/>
      <c r="F242" s="9"/>
      <c r="G242" s="9"/>
      <c r="H242" s="9"/>
      <c r="I242" s="9"/>
      <c r="J242" s="9"/>
      <c r="K242"/>
    </row>
    <row r="243" spans="1:11">
      <c r="A243"/>
      <c r="B243"/>
      <c r="C243"/>
      <c r="D243"/>
      <c r="E243"/>
      <c r="F243" s="9"/>
      <c r="G243" s="9"/>
      <c r="H243" s="9"/>
      <c r="I243" s="9"/>
      <c r="J243" s="9"/>
      <c r="K243"/>
    </row>
    <row r="244" spans="1:11">
      <c r="A244"/>
      <c r="B244"/>
      <c r="C244"/>
      <c r="D244"/>
      <c r="E244"/>
      <c r="F244" s="9"/>
      <c r="G244" s="9"/>
      <c r="H244" s="9"/>
      <c r="I244" s="9"/>
      <c r="J244" s="9"/>
      <c r="K244"/>
    </row>
    <row r="245" spans="1:11">
      <c r="A245"/>
      <c r="B245"/>
      <c r="C245"/>
      <c r="D245"/>
      <c r="E245"/>
      <c r="F245" s="9"/>
      <c r="G245" s="9"/>
      <c r="H245" s="9"/>
      <c r="I245" s="9"/>
      <c r="J245" s="9"/>
      <c r="K245"/>
    </row>
    <row r="246" spans="1:11">
      <c r="A246"/>
      <c r="B246"/>
      <c r="C246"/>
      <c r="D246"/>
      <c r="E246"/>
      <c r="F246" s="9"/>
      <c r="G246" s="9"/>
      <c r="H246" s="9"/>
      <c r="I246" s="9"/>
      <c r="J246" s="9"/>
      <c r="K246"/>
    </row>
    <row r="247" spans="1:11">
      <c r="A247"/>
      <c r="B247"/>
      <c r="C247"/>
      <c r="D247"/>
      <c r="E247"/>
      <c r="F247" s="9"/>
      <c r="G247" s="9"/>
      <c r="H247" s="9"/>
      <c r="I247" s="9"/>
      <c r="J247" s="9"/>
      <c r="K247"/>
    </row>
    <row r="248" spans="1:11">
      <c r="A248"/>
      <c r="B248"/>
      <c r="C248"/>
      <c r="D248"/>
      <c r="E248"/>
      <c r="F248" s="9"/>
      <c r="G248" s="9"/>
      <c r="H248" s="9"/>
      <c r="I248" s="9"/>
      <c r="J248" s="9"/>
      <c r="K248"/>
    </row>
    <row r="249" spans="1:11">
      <c r="A249"/>
      <c r="B249"/>
      <c r="C249"/>
      <c r="D249"/>
      <c r="E249"/>
      <c r="F249" s="9"/>
      <c r="G249" s="9"/>
      <c r="H249" s="9"/>
      <c r="I249" s="9"/>
      <c r="J249" s="9"/>
      <c r="K249"/>
    </row>
    <row r="250" spans="1:11">
      <c r="A250"/>
      <c r="B250"/>
      <c r="C250"/>
      <c r="D250"/>
      <c r="E250"/>
      <c r="F250" s="9"/>
      <c r="G250" s="9"/>
      <c r="H250" s="9"/>
      <c r="I250" s="9"/>
      <c r="J250" s="9"/>
      <c r="K250"/>
    </row>
    <row r="251" spans="1:11">
      <c r="A251"/>
      <c r="B251"/>
      <c r="C251"/>
      <c r="D251"/>
      <c r="E251"/>
      <c r="F251" s="9"/>
      <c r="G251" s="9"/>
      <c r="H251" s="9"/>
      <c r="I251" s="9"/>
      <c r="J251" s="9"/>
      <c r="K251"/>
    </row>
    <row r="252" spans="1:11">
      <c r="A252"/>
      <c r="B252"/>
      <c r="C252"/>
      <c r="D252"/>
      <c r="E252"/>
      <c r="F252" s="9"/>
      <c r="G252" s="9"/>
      <c r="H252" s="9"/>
      <c r="I252" s="9"/>
      <c r="J252" s="9"/>
      <c r="K252"/>
    </row>
    <row r="253" spans="1:11">
      <c r="A253"/>
      <c r="B253"/>
      <c r="C253"/>
      <c r="D253"/>
      <c r="E253"/>
      <c r="F253" s="9"/>
      <c r="G253" s="9"/>
      <c r="H253" s="9"/>
      <c r="I253" s="9"/>
      <c r="J253" s="9"/>
      <c r="K253"/>
    </row>
    <row r="254" spans="1:11">
      <c r="A254"/>
      <c r="B254"/>
      <c r="C254"/>
      <c r="D254"/>
      <c r="E254"/>
      <c r="F254" s="9"/>
      <c r="G254" s="9"/>
      <c r="H254" s="9"/>
      <c r="I254" s="9"/>
      <c r="J254" s="9"/>
      <c r="K254"/>
    </row>
    <row r="255" spans="1:11">
      <c r="A255"/>
      <c r="B255"/>
      <c r="C255"/>
      <c r="D255"/>
      <c r="E255"/>
      <c r="F255" s="9"/>
      <c r="G255" s="9"/>
      <c r="H255" s="9"/>
      <c r="I255" s="9"/>
      <c r="J255" s="9"/>
      <c r="K255"/>
    </row>
    <row r="256" spans="1:11">
      <c r="A256"/>
      <c r="B256"/>
      <c r="C256"/>
      <c r="D256"/>
      <c r="E256"/>
      <c r="F256" s="9"/>
      <c r="G256" s="9"/>
      <c r="H256" s="9"/>
      <c r="I256" s="9"/>
      <c r="J256" s="9"/>
      <c r="K256"/>
    </row>
    <row r="257" spans="1:11">
      <c r="A257"/>
      <c r="B257"/>
      <c r="C257"/>
      <c r="D257"/>
      <c r="E257"/>
      <c r="F257" s="9"/>
      <c r="G257" s="9"/>
      <c r="H257" s="9"/>
      <c r="I257" s="9"/>
      <c r="J257" s="9"/>
      <c r="K257"/>
    </row>
    <row r="258" spans="1:11">
      <c r="A258"/>
      <c r="B258"/>
      <c r="C258"/>
      <c r="D258"/>
      <c r="E258"/>
      <c r="F258" s="9"/>
      <c r="G258" s="9"/>
      <c r="H258" s="9"/>
      <c r="I258" s="9"/>
      <c r="J258" s="9"/>
      <c r="K258"/>
    </row>
    <row r="259" spans="1:11">
      <c r="A259"/>
      <c r="B259"/>
      <c r="C259"/>
      <c r="D259"/>
      <c r="E259"/>
      <c r="F259" s="9"/>
      <c r="G259" s="9"/>
      <c r="H259" s="9"/>
      <c r="I259" s="9"/>
      <c r="J259" s="9"/>
      <c r="K259"/>
    </row>
    <row r="260" spans="1:11">
      <c r="A260"/>
      <c r="B260"/>
      <c r="C260"/>
      <c r="D260"/>
      <c r="E260"/>
      <c r="F260" s="9"/>
      <c r="G260" s="9"/>
      <c r="H260" s="9"/>
      <c r="I260" s="9"/>
      <c r="J260" s="9"/>
      <c r="K260"/>
    </row>
    <row r="261" spans="1:11">
      <c r="A261"/>
      <c r="B261"/>
      <c r="C261"/>
      <c r="D261"/>
      <c r="E261"/>
      <c r="F261" s="9"/>
      <c r="G261" s="9"/>
      <c r="H261" s="9"/>
      <c r="I261" s="9"/>
      <c r="J261" s="9"/>
      <c r="K261"/>
    </row>
    <row r="262" spans="1:11">
      <c r="A262"/>
      <c r="B262"/>
      <c r="C262"/>
      <c r="D262"/>
      <c r="E262"/>
      <c r="F262" s="9"/>
      <c r="G262" s="9"/>
      <c r="H262" s="9"/>
      <c r="I262" s="9"/>
      <c r="J262" s="9"/>
      <c r="K262"/>
    </row>
    <row r="263" spans="1:11">
      <c r="A263"/>
      <c r="B263"/>
      <c r="C263"/>
      <c r="D263"/>
      <c r="E263"/>
      <c r="F263" s="9"/>
      <c r="G263" s="9"/>
      <c r="H263" s="9"/>
      <c r="I263" s="9"/>
      <c r="J263" s="9"/>
      <c r="K263"/>
    </row>
    <row r="264" spans="1:11">
      <c r="A264"/>
      <c r="B264"/>
      <c r="C264"/>
      <c r="D264"/>
      <c r="E264"/>
      <c r="F264" s="9"/>
      <c r="G264" s="9"/>
      <c r="H264" s="9"/>
      <c r="I264" s="9"/>
      <c r="J264" s="9"/>
      <c r="K264"/>
    </row>
    <row r="265" spans="1:11">
      <c r="A265"/>
      <c r="B265"/>
      <c r="C265"/>
      <c r="D265"/>
      <c r="E265"/>
      <c r="F265" s="9"/>
      <c r="G265" s="9"/>
      <c r="H265" s="9"/>
      <c r="I265" s="9"/>
      <c r="J265" s="9"/>
      <c r="K265"/>
    </row>
    <row r="266" spans="1:11">
      <c r="A266"/>
      <c r="B266"/>
      <c r="C266"/>
      <c r="D266"/>
      <c r="E266"/>
      <c r="F266" s="9"/>
      <c r="G266" s="9"/>
      <c r="H266" s="9"/>
      <c r="I266" s="9"/>
      <c r="J266" s="9"/>
      <c r="K266"/>
    </row>
    <row r="267" spans="1:11">
      <c r="A267"/>
      <c r="B267"/>
      <c r="C267"/>
      <c r="D267"/>
      <c r="E267"/>
      <c r="F267" s="9"/>
      <c r="G267" s="9"/>
      <c r="H267" s="9"/>
      <c r="I267" s="9"/>
      <c r="J267" s="9"/>
      <c r="K267"/>
    </row>
    <row r="268" spans="1:11">
      <c r="A268"/>
      <c r="B268"/>
      <c r="C268"/>
      <c r="D268"/>
      <c r="E268"/>
      <c r="F268" s="9"/>
      <c r="G268" s="9"/>
      <c r="H268" s="9"/>
      <c r="I268" s="9"/>
      <c r="J268" s="9"/>
      <c r="K268"/>
    </row>
    <row r="269" spans="1:11">
      <c r="A269"/>
      <c r="B269"/>
      <c r="C269"/>
      <c r="D269"/>
      <c r="E269"/>
      <c r="F269" s="9"/>
      <c r="G269" s="9"/>
      <c r="H269" s="9"/>
      <c r="I269" s="9"/>
      <c r="J269" s="9"/>
      <c r="K269"/>
    </row>
    <row r="270" spans="1:11">
      <c r="A270"/>
      <c r="B270"/>
      <c r="C270"/>
      <c r="D270"/>
      <c r="E270"/>
      <c r="F270" s="9"/>
      <c r="G270" s="9"/>
      <c r="H270" s="9"/>
      <c r="I270" s="9"/>
      <c r="J270" s="9"/>
      <c r="K270"/>
    </row>
    <row r="271" spans="1:11">
      <c r="A271"/>
      <c r="B271"/>
      <c r="C271"/>
      <c r="D271"/>
      <c r="E271"/>
      <c r="F271" s="9"/>
      <c r="G271" s="9"/>
      <c r="H271" s="9"/>
      <c r="I271" s="9"/>
      <c r="J271" s="9"/>
      <c r="K271"/>
    </row>
    <row r="272" spans="1:11">
      <c r="A272"/>
      <c r="B272"/>
      <c r="C272"/>
      <c r="D272"/>
      <c r="E272"/>
      <c r="F272" s="9"/>
      <c r="G272" s="9"/>
      <c r="H272" s="9"/>
      <c r="I272" s="9"/>
      <c r="J272" s="9"/>
      <c r="K272"/>
    </row>
    <row r="273" spans="1:11">
      <c r="A273"/>
      <c r="B273"/>
      <c r="C273"/>
      <c r="D273"/>
      <c r="E273"/>
      <c r="F273" s="9"/>
      <c r="G273" s="9"/>
      <c r="H273" s="9"/>
      <c r="I273" s="9"/>
      <c r="J273" s="9"/>
      <c r="K273"/>
    </row>
    <row r="274" spans="1:11">
      <c r="A274"/>
      <c r="B274"/>
      <c r="C274"/>
      <c r="D274"/>
      <c r="E274"/>
      <c r="F274" s="9"/>
      <c r="G274" s="9"/>
      <c r="H274" s="9"/>
      <c r="I274" s="9"/>
      <c r="J274" s="9"/>
      <c r="K274"/>
    </row>
    <row r="275" spans="1:11">
      <c r="A275"/>
      <c r="B275"/>
      <c r="C275"/>
      <c r="D275"/>
      <c r="E275"/>
      <c r="F275" s="9"/>
      <c r="G275" s="9"/>
      <c r="H275" s="9"/>
      <c r="I275" s="9"/>
      <c r="J275" s="9"/>
      <c r="K275"/>
    </row>
    <row r="276" spans="1:11">
      <c r="A276"/>
      <c r="B276"/>
      <c r="C276"/>
      <c r="D276"/>
      <c r="E276"/>
      <c r="F276" s="9"/>
      <c r="G276" s="9"/>
      <c r="H276" s="9"/>
      <c r="I276" s="9"/>
      <c r="J276" s="9"/>
      <c r="K2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March 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admin</cp:lastModifiedBy>
  <cp:lastPrinted>2015-06-03T07:37:13Z</cp:lastPrinted>
  <dcterms:created xsi:type="dcterms:W3CDTF">2009-06-09T07:13:51Z</dcterms:created>
  <dcterms:modified xsi:type="dcterms:W3CDTF">2018-04-03T12:00:13Z</dcterms:modified>
</cp:coreProperties>
</file>