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May 2018" sheetId="14" r:id="rId2"/>
  </sheets>
  <calcPr calcId="124519"/>
</workbook>
</file>

<file path=xl/calcChain.xml><?xml version="1.0" encoding="utf-8"?>
<calcChain xmlns="http://schemas.openxmlformats.org/spreadsheetml/2006/main">
  <c r="I65" i="13"/>
  <c r="G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F38"/>
  <c r="F58" s="1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F47" i="14"/>
  <c r="I47" s="1"/>
  <c r="J57"/>
  <c r="I57"/>
  <c r="H57"/>
  <c r="I28"/>
  <c r="H22"/>
  <c r="I66"/>
  <c r="G59"/>
  <c r="J58"/>
  <c r="I58"/>
  <c r="H58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F59"/>
  <c r="K49"/>
  <c r="H32"/>
  <c r="J31"/>
  <c r="I31"/>
  <c r="H31"/>
  <c r="J30"/>
  <c r="I30"/>
  <c r="K30" s="1"/>
  <c r="H30"/>
  <c r="J29"/>
  <c r="I29"/>
  <c r="H29"/>
  <c r="J28"/>
  <c r="K28" s="1"/>
  <c r="H28"/>
  <c r="J27"/>
  <c r="I27"/>
  <c r="K27" s="1"/>
  <c r="H27"/>
  <c r="J26"/>
  <c r="I26"/>
  <c r="H26"/>
  <c r="J25"/>
  <c r="I25"/>
  <c r="K25" s="1"/>
  <c r="H25"/>
  <c r="J24"/>
  <c r="I24"/>
  <c r="H24"/>
  <c r="J23"/>
  <c r="I23"/>
  <c r="K23" s="1"/>
  <c r="H23"/>
  <c r="J22"/>
  <c r="I22"/>
  <c r="J21"/>
  <c r="I21"/>
  <c r="H21"/>
  <c r="J20"/>
  <c r="I20"/>
  <c r="K20" s="1"/>
  <c r="H20"/>
  <c r="J19"/>
  <c r="I19"/>
  <c r="H19"/>
  <c r="J18"/>
  <c r="I18"/>
  <c r="H18"/>
  <c r="J17"/>
  <c r="I17"/>
  <c r="H17"/>
  <c r="J16"/>
  <c r="I16"/>
  <c r="K16" s="1"/>
  <c r="H16"/>
  <c r="J15"/>
  <c r="I15"/>
  <c r="H15"/>
  <c r="J14"/>
  <c r="I14"/>
  <c r="K14" s="1"/>
  <c r="H14"/>
  <c r="J13"/>
  <c r="I13"/>
  <c r="H13"/>
  <c r="J12"/>
  <c r="I12"/>
  <c r="K12" s="1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34" l="1"/>
  <c r="K38"/>
  <c r="K39"/>
  <c r="K40"/>
  <c r="K44"/>
  <c r="K58"/>
  <c r="K57"/>
  <c r="J58" i="13"/>
  <c r="K7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H47"/>
  <c r="H58" s="1"/>
  <c r="K49"/>
  <c r="K51"/>
  <c r="K53"/>
  <c r="K55"/>
  <c r="K57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6"/>
  <c r="I47"/>
  <c r="K47" s="1"/>
  <c r="K47" i="14"/>
  <c r="K35"/>
  <c r="H47"/>
  <c r="K48"/>
  <c r="K50"/>
  <c r="K51"/>
  <c r="K52"/>
  <c r="K53"/>
  <c r="K55"/>
  <c r="K56"/>
  <c r="K54"/>
  <c r="K46"/>
  <c r="K43"/>
  <c r="K41"/>
  <c r="K37"/>
  <c r="K18"/>
  <c r="K10"/>
  <c r="K8"/>
  <c r="I59"/>
  <c r="K7"/>
  <c r="K9"/>
  <c r="K11"/>
  <c r="K13"/>
  <c r="K15"/>
  <c r="K17"/>
  <c r="K19"/>
  <c r="K21"/>
  <c r="K22"/>
  <c r="K24"/>
  <c r="K26"/>
  <c r="K29"/>
  <c r="K31"/>
  <c r="K6"/>
  <c r="K32"/>
  <c r="K42"/>
  <c r="K45"/>
  <c r="H59"/>
  <c r="J59"/>
  <c r="K36"/>
  <c r="K33"/>
  <c r="I58" i="13" l="1"/>
  <c r="K58"/>
  <c r="K59" i="14"/>
</calcChain>
</file>

<file path=xl/sharedStrings.xml><?xml version="1.0" encoding="utf-8"?>
<sst xmlns="http://schemas.openxmlformats.org/spreadsheetml/2006/main" count="344" uniqueCount="73">
  <si>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</si>
  <si>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</si>
  <si>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</si>
  <si>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</si>
  <si>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</si>
  <si>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</si>
  <si>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</si>
  <si>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</si>
  <si>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</si>
  <si>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</si>
  <si>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</si>
  <si>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</si>
  <si>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</si>
  <si>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</si>
  <si>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</si>
  <si>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</si>
  <si>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SOZO EXOUSIA INC.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</si>
  <si>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</si>
  <si>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</si>
  <si>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</si>
  <si>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</si>
  <si>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</si>
  <si>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</si>
  <si>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</si>
  <si>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STREETS CORPORATION</t>
  </si>
  <si>
    <t>004-521-952-000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</si>
  <si>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</si>
  <si>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</si>
  <si>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</si>
  <si>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</si>
  <si>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</si>
  <si>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</si>
  <si>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</si>
  <si>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Q &amp; H FOODS INC</t>
  </si>
  <si>
    <t>004-967-715-000</t>
  </si>
  <si>
    <t>E RODRIGUEZ JR AVE. UGONG PASIG CITY</t>
  </si>
  <si>
    <t>MANILA BAMBI FOODS COMPANY</t>
  </si>
  <si>
    <t>202-584-709-000</t>
  </si>
  <si>
    <t>674 ZONE 73 DIST V PACO MANILA</t>
  </si>
  <si>
    <t>UNILIVER RFM ICE CREAM INC</t>
  </si>
  <si>
    <t>201-855-591-000</t>
  </si>
  <si>
    <t>CONSOLIDATED DAIRY &amp; FROZEN FOOD CORP</t>
  </si>
  <si>
    <t>002-540-270-000</t>
  </si>
  <si>
    <t>SAN NICOLAS MANILA</t>
  </si>
  <si>
    <t>RMLO TRADING</t>
  </si>
  <si>
    <t>212-660-908-001</t>
  </si>
  <si>
    <t>NEW MANILA QUEZON CITY</t>
  </si>
  <si>
    <t>KELGENE INTERNATIONAL INC</t>
  </si>
  <si>
    <t>211-612-468-000</t>
  </si>
  <si>
    <t>OROZCO ST ZONE 030 BRGY QUIAPO MANILA</t>
  </si>
  <si>
    <t>PAPEROUS ENTERPRISES</t>
  </si>
  <si>
    <t>227-573-178-000</t>
  </si>
  <si>
    <t>DISTRICT 11 CALOOCAN CITY</t>
  </si>
  <si>
    <t>A RODRIGUEZ AVE.,MANGGAHAN PASIG CITY</t>
  </si>
  <si>
    <t>MAMBUGAN ANTIPOLO CITY</t>
  </si>
  <si>
    <t>MFD ENTERPRISES</t>
  </si>
  <si>
    <t>249-978-640-000</t>
  </si>
  <si>
    <t>TOWNHOMES MURPHY QUEZON CITY</t>
  </si>
  <si>
    <t>CABUTAD VEGETABLE DEALER</t>
  </si>
  <si>
    <t>115-491-959-000</t>
  </si>
  <si>
    <t>TONDO MANILA</t>
  </si>
  <si>
    <t>ASC ENTERPRISE INC</t>
  </si>
  <si>
    <t>000-080-595-000</t>
  </si>
  <si>
    <t>DOMINGO SANTIAGO ST STA MESA MANILA</t>
  </si>
  <si>
    <t>NEWSTECH MARKETING</t>
  </si>
  <si>
    <t>118-614-263-000</t>
  </si>
  <si>
    <t>STERLING ST. LORES HOMES ANTIPOLO CITY</t>
  </si>
  <si>
    <t>E BLUE HOLDINGS &amp; TRADING CORP.</t>
  </si>
  <si>
    <t>241-402-504-000</t>
  </si>
  <si>
    <t>TUNASAN MUNTINLUPA CITY</t>
  </si>
  <si>
    <t>EQUILIBRIUM INTERTRADE CORPORATION</t>
  </si>
  <si>
    <t>225-570-714-000</t>
  </si>
  <si>
    <t>May 1-15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</si>
</sst>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16" fontId="5" fillId="4" borderId="1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16" fontId="5" fillId="4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2"/>
  <sheetViews>
    <sheetView tabSelected="1" workbookViewId="0">
      <selection activeCell="F40" sqref="F40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47.42578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3"/>
      <c r="B5" s="53"/>
      <c r="C5" s="53"/>
      <c r="D5" s="53"/>
      <c r="E5" s="53"/>
      <c r="F5" s="53" t="s">
        <v>12</v>
      </c>
      <c r="G5" s="53" t="s">
        <v>12</v>
      </c>
      <c r="H5" s="53"/>
      <c r="I5" s="53" t="s">
        <v>9</v>
      </c>
      <c r="J5" s="53" t="s">
        <v>10</v>
      </c>
      <c r="K5" s="53"/>
    </row>
    <row r="6" spans="1:12" s="2" customFormat="1">
      <c r="A6" s="33" t="s">
        <v>72</v>
      </c>
      <c r="B6" s="38">
        <v>55783</v>
      </c>
      <c r="C6" s="35" t="s">
        <v>61</v>
      </c>
      <c r="D6" s="36" t="s">
        <v>62</v>
      </c>
      <c r="E6" s="35" t="s">
        <v>63</v>
      </c>
      <c r="F6" s="42">
        <v>1740</v>
      </c>
      <c r="G6" s="42"/>
      <c r="H6" s="30">
        <f>+F6/1.12*0.12</f>
        <v>186.42857142857142</v>
      </c>
      <c r="I6" s="30">
        <f>+F6/1.12*0.01</f>
        <v>15.535714285714285</v>
      </c>
      <c r="J6" s="30">
        <f>+G6*0.01</f>
        <v>0</v>
      </c>
      <c r="K6" s="15">
        <f>+F6+G6-I6-J6</f>
        <v>1724.4642857142858</v>
      </c>
    </row>
    <row r="7" spans="1:12" s="2" customFormat="1">
      <c r="A7" s="33">
        <v>43222</v>
      </c>
      <c r="B7" s="38">
        <v>7625</v>
      </c>
      <c r="C7" s="35" t="s">
        <v>58</v>
      </c>
      <c r="D7" s="36" t="s">
        <v>59</v>
      </c>
      <c r="E7" s="35" t="s">
        <v>60</v>
      </c>
      <c r="F7" s="42"/>
      <c r="G7" s="42">
        <v>2953.25</v>
      </c>
      <c r="H7" s="30">
        <f>+F7/1.12*0.12</f>
        <v>0</v>
      </c>
      <c r="I7" s="30">
        <f>+F7/1.12*0.01</f>
        <v>0</v>
      </c>
      <c r="J7" s="30">
        <f>+G7*0.01</f>
        <v>29.532499999999999</v>
      </c>
      <c r="K7" s="15">
        <f>+F7+G7-I7-J7</f>
        <v>2923.7175000000002</v>
      </c>
    </row>
    <row r="8" spans="1:12">
      <c r="A8" s="33">
        <v>43229</v>
      </c>
      <c r="B8" s="38">
        <v>8964</v>
      </c>
      <c r="C8" s="35" t="s">
        <v>58</v>
      </c>
      <c r="D8" s="36" t="s">
        <v>59</v>
      </c>
      <c r="E8" s="35" t="s">
        <v>60</v>
      </c>
      <c r="F8" s="42"/>
      <c r="G8" s="42">
        <v>795</v>
      </c>
      <c r="H8" s="30">
        <f t="shared" ref="H8:H57" si="0">+F8/1.12*0.12</f>
        <v>0</v>
      </c>
      <c r="I8" s="30">
        <f t="shared" ref="I8:I57" si="1">+F8/1.12*0.01</f>
        <v>0</v>
      </c>
      <c r="J8" s="30">
        <f t="shared" ref="J8:J57" si="2">+G8*0.01</f>
        <v>7.95</v>
      </c>
      <c r="K8" s="15">
        <f t="shared" ref="K8:K57" si="3">+F8+G8-I8-J8</f>
        <v>787.05</v>
      </c>
    </row>
    <row r="9" spans="1:12" s="20" customFormat="1">
      <c r="A9" s="33">
        <v>43227</v>
      </c>
      <c r="B9" s="36">
        <v>8903</v>
      </c>
      <c r="C9" s="35" t="s">
        <v>58</v>
      </c>
      <c r="D9" s="36" t="s">
        <v>59</v>
      </c>
      <c r="E9" s="35" t="s">
        <v>60</v>
      </c>
      <c r="F9" s="43"/>
      <c r="G9" s="43">
        <v>3579.33</v>
      </c>
      <c r="H9" s="18">
        <f t="shared" si="0"/>
        <v>0</v>
      </c>
      <c r="I9" s="18">
        <f t="shared" si="1"/>
        <v>0</v>
      </c>
      <c r="J9" s="18">
        <f t="shared" si="2"/>
        <v>35.793300000000002</v>
      </c>
      <c r="K9" s="14">
        <f t="shared" si="3"/>
        <v>3543.5367000000001</v>
      </c>
      <c r="L9" s="19"/>
    </row>
    <row r="10" spans="1:12" s="20" customFormat="1">
      <c r="A10" s="33">
        <v>43235</v>
      </c>
      <c r="B10" s="56">
        <v>9367</v>
      </c>
      <c r="C10" s="35" t="s">
        <v>58</v>
      </c>
      <c r="D10" s="36" t="s">
        <v>59</v>
      </c>
      <c r="E10" s="35" t="s">
        <v>60</v>
      </c>
      <c r="F10" s="43"/>
      <c r="G10" s="43">
        <v>2741</v>
      </c>
      <c r="H10" s="12">
        <f t="shared" si="0"/>
        <v>0</v>
      </c>
      <c r="I10" s="12">
        <f t="shared" si="1"/>
        <v>0</v>
      </c>
      <c r="J10" s="12">
        <f t="shared" si="2"/>
        <v>27.41</v>
      </c>
      <c r="K10" s="14">
        <f t="shared" si="3"/>
        <v>2713.59</v>
      </c>
    </row>
    <row r="11" spans="1:12">
      <c r="A11" s="33">
        <v>43238</v>
      </c>
      <c r="B11" s="36">
        <v>9662</v>
      </c>
      <c r="C11" s="35" t="s">
        <v>58</v>
      </c>
      <c r="D11" s="36" t="s">
        <v>59</v>
      </c>
      <c r="E11" s="35" t="s">
        <v>60</v>
      </c>
      <c r="F11" s="43"/>
      <c r="G11" s="43">
        <v>914</v>
      </c>
      <c r="H11" s="8">
        <f t="shared" si="0"/>
        <v>0</v>
      </c>
      <c r="I11" s="8">
        <f t="shared" si="1"/>
        <v>0</v>
      </c>
      <c r="J11" s="8">
        <f t="shared" si="2"/>
        <v>9.14</v>
      </c>
      <c r="K11" s="14">
        <f t="shared" si="3"/>
        <v>904.86</v>
      </c>
    </row>
    <row r="12" spans="1:12">
      <c r="A12" s="33">
        <v>43236</v>
      </c>
      <c r="B12" s="39">
        <v>9458</v>
      </c>
      <c r="C12" s="35" t="s">
        <v>58</v>
      </c>
      <c r="D12" s="36" t="s">
        <v>59</v>
      </c>
      <c r="E12" s="35" t="s">
        <v>60</v>
      </c>
      <c r="F12" s="43"/>
      <c r="G12" s="43">
        <v>1003</v>
      </c>
      <c r="H12" s="12">
        <f t="shared" si="0"/>
        <v>0</v>
      </c>
      <c r="I12" s="12">
        <f t="shared" si="1"/>
        <v>0</v>
      </c>
      <c r="J12" s="12">
        <f t="shared" si="2"/>
        <v>10.029999999999999</v>
      </c>
      <c r="K12" s="14">
        <f t="shared" si="3"/>
        <v>992.97</v>
      </c>
    </row>
    <row r="13" spans="1:12">
      <c r="A13" s="33">
        <v>43245</v>
      </c>
      <c r="B13" s="36">
        <v>9875</v>
      </c>
      <c r="C13" s="35" t="s">
        <v>58</v>
      </c>
      <c r="D13" s="36" t="s">
        <v>59</v>
      </c>
      <c r="E13" s="35" t="s">
        <v>60</v>
      </c>
      <c r="F13" s="43"/>
      <c r="G13" s="43">
        <v>720</v>
      </c>
      <c r="H13" s="12">
        <f t="shared" si="0"/>
        <v>0</v>
      </c>
      <c r="I13" s="12">
        <f t="shared" si="1"/>
        <v>0</v>
      </c>
      <c r="J13" s="12">
        <f t="shared" si="2"/>
        <v>7.2</v>
      </c>
      <c r="K13" s="14">
        <f t="shared" si="3"/>
        <v>712.8</v>
      </c>
    </row>
    <row r="14" spans="1:12">
      <c r="A14" s="33">
        <v>43248</v>
      </c>
      <c r="B14" s="36">
        <v>9948</v>
      </c>
      <c r="C14" s="35" t="s">
        <v>58</v>
      </c>
      <c r="D14" s="36" t="s">
        <v>59</v>
      </c>
      <c r="E14" s="35" t="s">
        <v>60</v>
      </c>
      <c r="F14" s="43"/>
      <c r="G14" s="43">
        <v>3409.8</v>
      </c>
      <c r="H14" s="12">
        <f t="shared" si="0"/>
        <v>0</v>
      </c>
      <c r="I14" s="12">
        <f t="shared" si="1"/>
        <v>0</v>
      </c>
      <c r="J14" s="12">
        <f t="shared" si="2"/>
        <v>34.097999999999999</v>
      </c>
      <c r="K14" s="14">
        <f t="shared" si="3"/>
        <v>3375.7020000000002</v>
      </c>
    </row>
    <row r="15" spans="1:12">
      <c r="A15" s="33">
        <v>43225</v>
      </c>
      <c r="B15" s="36">
        <v>827864</v>
      </c>
      <c r="C15" s="35" t="s">
        <v>41</v>
      </c>
      <c r="D15" s="36" t="s">
        <v>42</v>
      </c>
      <c r="E15" s="35" t="s">
        <v>43</v>
      </c>
      <c r="F15" s="43">
        <v>4400</v>
      </c>
      <c r="G15" s="43"/>
      <c r="H15" s="12">
        <f>+F15/1.12*0.12</f>
        <v>471.42857142857133</v>
      </c>
      <c r="I15" s="12">
        <f>+F15/1.12*0.01</f>
        <v>39.285714285714278</v>
      </c>
      <c r="J15" s="12">
        <f>+G15*0.01</f>
        <v>0</v>
      </c>
      <c r="K15" s="14">
        <f>+F15+G15-I15-J15</f>
        <v>4360.7142857142853</v>
      </c>
      <c r="L15" s="1"/>
    </row>
    <row r="16" spans="1:12" s="20" customFormat="1">
      <c r="A16" s="33">
        <v>43223</v>
      </c>
      <c r="B16" s="36">
        <v>81395</v>
      </c>
      <c r="C16" s="35" t="s">
        <v>67</v>
      </c>
      <c r="D16" s="36" t="s">
        <v>68</v>
      </c>
      <c r="E16" s="35" t="s">
        <v>69</v>
      </c>
      <c r="F16" s="43">
        <v>3017.4</v>
      </c>
      <c r="G16" s="43"/>
      <c r="H16" s="12">
        <f t="shared" si="0"/>
        <v>323.29285714285709</v>
      </c>
      <c r="I16" s="12">
        <f t="shared" si="1"/>
        <v>26.941071428571426</v>
      </c>
      <c r="J16" s="12">
        <f t="shared" si="2"/>
        <v>0</v>
      </c>
      <c r="K16" s="14">
        <f t="shared" si="3"/>
        <v>2990.4589285714287</v>
      </c>
      <c r="L16" s="19"/>
    </row>
    <row r="17" spans="1:14" s="13" customFormat="1">
      <c r="A17" s="33">
        <v>43223</v>
      </c>
      <c r="B17" s="36">
        <v>161474</v>
      </c>
      <c r="C17" s="35" t="s">
        <v>70</v>
      </c>
      <c r="D17" s="36" t="s">
        <v>71</v>
      </c>
      <c r="E17" s="35" t="s">
        <v>69</v>
      </c>
      <c r="F17" s="43">
        <v>3919.8</v>
      </c>
      <c r="G17" s="43"/>
      <c r="H17" s="8">
        <f t="shared" si="0"/>
        <v>419.9785714285714</v>
      </c>
      <c r="I17" s="8">
        <f t="shared" si="1"/>
        <v>34.998214285714283</v>
      </c>
      <c r="J17" s="8">
        <f t="shared" si="2"/>
        <v>0</v>
      </c>
      <c r="K17" s="14">
        <f t="shared" si="3"/>
        <v>3884.8017857142859</v>
      </c>
      <c r="L17" s="16"/>
    </row>
    <row r="18" spans="1:14" s="13" customFormat="1">
      <c r="A18" s="33">
        <v>43222</v>
      </c>
      <c r="B18" s="36">
        <v>66391</v>
      </c>
      <c r="C18" s="35" t="s">
        <v>19</v>
      </c>
      <c r="D18" s="36" t="s">
        <v>20</v>
      </c>
      <c r="E18" s="35" t="s">
        <v>21</v>
      </c>
      <c r="F18" s="43"/>
      <c r="G18" s="43">
        <v>7556</v>
      </c>
      <c r="H18" s="12">
        <f t="shared" si="0"/>
        <v>0</v>
      </c>
      <c r="I18" s="12">
        <f t="shared" si="1"/>
        <v>0</v>
      </c>
      <c r="J18" s="12">
        <f t="shared" si="2"/>
        <v>75.56</v>
      </c>
      <c r="K18" s="14">
        <f t="shared" si="3"/>
        <v>7480.44</v>
      </c>
      <c r="L18" s="16"/>
    </row>
    <row r="19" spans="1:14" s="13" customFormat="1">
      <c r="A19" s="33">
        <v>43222</v>
      </c>
      <c r="B19" s="36">
        <v>66392</v>
      </c>
      <c r="C19" s="35" t="s">
        <v>19</v>
      </c>
      <c r="D19" s="36" t="s">
        <v>20</v>
      </c>
      <c r="E19" s="35" t="s">
        <v>21</v>
      </c>
      <c r="F19" s="43"/>
      <c r="G19" s="43">
        <v>1390</v>
      </c>
      <c r="H19" s="12">
        <f t="shared" si="0"/>
        <v>0</v>
      </c>
      <c r="I19" s="12">
        <f t="shared" si="1"/>
        <v>0</v>
      </c>
      <c r="J19" s="12">
        <f t="shared" si="2"/>
        <v>13.9</v>
      </c>
      <c r="K19" s="14">
        <f t="shared" si="3"/>
        <v>1376.1</v>
      </c>
      <c r="L19" s="16"/>
    </row>
    <row r="20" spans="1:14" s="13" customFormat="1">
      <c r="A20" s="33">
        <v>43227</v>
      </c>
      <c r="B20" s="34">
        <v>66398</v>
      </c>
      <c r="C20" s="35" t="s">
        <v>19</v>
      </c>
      <c r="D20" s="36" t="s">
        <v>20</v>
      </c>
      <c r="E20" s="35" t="s">
        <v>21</v>
      </c>
      <c r="F20" s="43"/>
      <c r="G20" s="43">
        <v>2430</v>
      </c>
      <c r="H20" s="12">
        <f t="shared" si="0"/>
        <v>0</v>
      </c>
      <c r="I20" s="12">
        <f t="shared" si="1"/>
        <v>0</v>
      </c>
      <c r="J20" s="12">
        <f t="shared" si="2"/>
        <v>24.3</v>
      </c>
      <c r="K20" s="14">
        <f t="shared" si="3"/>
        <v>2405.6999999999998</v>
      </c>
      <c r="L20" s="16"/>
    </row>
    <row r="21" spans="1:14">
      <c r="A21" s="33">
        <v>43235</v>
      </c>
      <c r="B21" s="36">
        <v>67007</v>
      </c>
      <c r="C21" s="35" t="s">
        <v>19</v>
      </c>
      <c r="D21" s="36" t="s">
        <v>20</v>
      </c>
      <c r="E21" s="35" t="s">
        <v>21</v>
      </c>
      <c r="F21" s="44"/>
      <c r="G21" s="44">
        <v>9160</v>
      </c>
      <c r="H21" s="12">
        <f t="shared" si="0"/>
        <v>0</v>
      </c>
      <c r="I21" s="12">
        <f t="shared" si="1"/>
        <v>0</v>
      </c>
      <c r="J21" s="12">
        <f t="shared" si="2"/>
        <v>91.600000000000009</v>
      </c>
      <c r="K21" s="14">
        <f t="shared" si="3"/>
        <v>9068.4</v>
      </c>
      <c r="L21" s="1"/>
    </row>
    <row r="22" spans="1:14">
      <c r="A22" s="33">
        <v>43235</v>
      </c>
      <c r="B22" s="36">
        <v>67008</v>
      </c>
      <c r="C22" s="35" t="s">
        <v>19</v>
      </c>
      <c r="D22" s="36" t="s">
        <v>20</v>
      </c>
      <c r="E22" s="35" t="s">
        <v>21</v>
      </c>
      <c r="F22" s="43"/>
      <c r="G22" s="43">
        <v>1656.5</v>
      </c>
      <c r="H22" s="12">
        <f>+F22/1.12*0.12</f>
        <v>0</v>
      </c>
      <c r="I22" s="12">
        <f t="shared" si="1"/>
        <v>0</v>
      </c>
      <c r="J22" s="12">
        <f t="shared" si="2"/>
        <v>16.565000000000001</v>
      </c>
      <c r="K22" s="14">
        <f t="shared" si="3"/>
        <v>1639.9349999999999</v>
      </c>
      <c r="L22" s="1"/>
    </row>
    <row r="23" spans="1:14" s="13" customFormat="1">
      <c r="A23" s="33">
        <v>43238</v>
      </c>
      <c r="B23" s="36">
        <v>67011</v>
      </c>
      <c r="C23" s="35" t="s">
        <v>19</v>
      </c>
      <c r="D23" s="36" t="s">
        <v>20</v>
      </c>
      <c r="E23" s="35" t="s">
        <v>21</v>
      </c>
      <c r="F23" s="43"/>
      <c r="G23" s="43">
        <v>3310</v>
      </c>
      <c r="H23" s="12">
        <f t="shared" si="0"/>
        <v>0</v>
      </c>
      <c r="I23" s="12">
        <f t="shared" si="1"/>
        <v>0</v>
      </c>
      <c r="J23" s="12">
        <f t="shared" si="2"/>
        <v>33.1</v>
      </c>
      <c r="K23" s="14">
        <f t="shared" si="3"/>
        <v>3276.9</v>
      </c>
      <c r="L23" s="16"/>
    </row>
    <row r="24" spans="1:14" s="20" customFormat="1">
      <c r="A24" s="33">
        <v>43248</v>
      </c>
      <c r="B24" s="38">
        <v>67023</v>
      </c>
      <c r="C24" s="35" t="s">
        <v>19</v>
      </c>
      <c r="D24" s="36" t="s">
        <v>20</v>
      </c>
      <c r="E24" s="35" t="s">
        <v>21</v>
      </c>
      <c r="F24" s="43"/>
      <c r="G24" s="43">
        <v>1580</v>
      </c>
      <c r="H24" s="8">
        <f t="shared" si="0"/>
        <v>0</v>
      </c>
      <c r="I24" s="8">
        <f t="shared" si="1"/>
        <v>0</v>
      </c>
      <c r="J24" s="8">
        <f t="shared" si="2"/>
        <v>15.8</v>
      </c>
      <c r="K24" s="14">
        <f t="shared" si="3"/>
        <v>1564.2</v>
      </c>
      <c r="L24" s="19"/>
    </row>
    <row r="25" spans="1:14">
      <c r="A25" s="33">
        <v>43223</v>
      </c>
      <c r="B25" s="41">
        <v>217352</v>
      </c>
      <c r="C25" s="35" t="s">
        <v>27</v>
      </c>
      <c r="D25" s="36" t="s">
        <v>28</v>
      </c>
      <c r="E25" s="35" t="s">
        <v>29</v>
      </c>
      <c r="F25" s="43">
        <v>3515.87</v>
      </c>
      <c r="G25" s="43"/>
      <c r="H25" s="12">
        <f t="shared" si="0"/>
        <v>376.70035714285711</v>
      </c>
      <c r="I25" s="12">
        <f t="shared" si="1"/>
        <v>31.391696428571429</v>
      </c>
      <c r="J25" s="12">
        <f t="shared" si="2"/>
        <v>0</v>
      </c>
      <c r="K25" s="14">
        <f t="shared" si="3"/>
        <v>3484.4783035714286</v>
      </c>
      <c r="L25" s="13"/>
      <c r="M25" s="13"/>
      <c r="N25" s="13"/>
    </row>
    <row r="26" spans="1:14" s="13" customFormat="1">
      <c r="A26" s="33">
        <v>43232</v>
      </c>
      <c r="B26" s="38">
        <v>218059</v>
      </c>
      <c r="C26" s="35" t="s">
        <v>27</v>
      </c>
      <c r="D26" s="36" t="s">
        <v>28</v>
      </c>
      <c r="E26" s="35" t="s">
        <v>29</v>
      </c>
      <c r="F26" s="43">
        <v>3118.82</v>
      </c>
      <c r="G26" s="43"/>
      <c r="H26" s="12">
        <f t="shared" si="0"/>
        <v>334.15928571428572</v>
      </c>
      <c r="I26" s="12">
        <f t="shared" si="1"/>
        <v>27.846607142857142</v>
      </c>
      <c r="J26" s="12">
        <f>+G26*0.01</f>
        <v>0</v>
      </c>
      <c r="K26" s="14">
        <f>+F26+G26-I26-J26</f>
        <v>3090.9733928571432</v>
      </c>
      <c r="L26" s="16"/>
    </row>
    <row r="27" spans="1:14" s="13" customFormat="1">
      <c r="A27" s="33">
        <v>43222</v>
      </c>
      <c r="B27" s="38">
        <v>128948</v>
      </c>
      <c r="C27" s="35" t="s">
        <v>22</v>
      </c>
      <c r="D27" s="36" t="s">
        <v>23</v>
      </c>
      <c r="E27" s="35" t="s">
        <v>26</v>
      </c>
      <c r="F27" s="43"/>
      <c r="G27" s="43">
        <v>4650</v>
      </c>
      <c r="H27" s="12">
        <f>+F27/1.12*0.12</f>
        <v>0</v>
      </c>
      <c r="I27" s="12">
        <f>+F27/1.12*0.01</f>
        <v>0</v>
      </c>
      <c r="J27" s="12">
        <f t="shared" si="2"/>
        <v>46.5</v>
      </c>
      <c r="K27" s="14">
        <f>+F27+G27-I27-J27</f>
        <v>4603.5</v>
      </c>
      <c r="L27" s="16"/>
    </row>
    <row r="28" spans="1:14" s="51" customFormat="1">
      <c r="A28" s="33">
        <v>43230</v>
      </c>
      <c r="B28" s="41">
        <v>129798</v>
      </c>
      <c r="C28" s="35" t="s">
        <v>22</v>
      </c>
      <c r="D28" s="36" t="s">
        <v>23</v>
      </c>
      <c r="E28" s="35" t="s">
        <v>26</v>
      </c>
      <c r="F28" s="43"/>
      <c r="G28" s="43">
        <v>3250</v>
      </c>
      <c r="H28" s="49">
        <f t="shared" si="0"/>
        <v>0</v>
      </c>
      <c r="I28" s="49">
        <f t="shared" si="1"/>
        <v>0</v>
      </c>
      <c r="J28" s="49">
        <f t="shared" si="2"/>
        <v>32.5</v>
      </c>
      <c r="K28" s="52">
        <f t="shared" si="3"/>
        <v>3217.5</v>
      </c>
      <c r="L28" s="50"/>
    </row>
    <row r="29" spans="1:14">
      <c r="A29" s="33">
        <v>43227</v>
      </c>
      <c r="B29" s="38">
        <v>129077</v>
      </c>
      <c r="C29" s="35" t="s">
        <v>22</v>
      </c>
      <c r="D29" s="36" t="s">
        <v>23</v>
      </c>
      <c r="E29" s="35" t="s">
        <v>26</v>
      </c>
      <c r="F29" s="43"/>
      <c r="G29" s="43">
        <v>2100</v>
      </c>
      <c r="H29" s="18">
        <f t="shared" si="0"/>
        <v>0</v>
      </c>
      <c r="I29" s="18">
        <f t="shared" si="1"/>
        <v>0</v>
      </c>
      <c r="J29" s="18">
        <f t="shared" si="2"/>
        <v>21</v>
      </c>
      <c r="K29" s="14">
        <f t="shared" si="3"/>
        <v>2079</v>
      </c>
      <c r="L29" s="16"/>
      <c r="M29" s="13"/>
      <c r="N29" s="13"/>
    </row>
    <row r="30" spans="1:14">
      <c r="A30" s="33">
        <v>43235</v>
      </c>
      <c r="B30" s="38">
        <v>130651</v>
      </c>
      <c r="C30" s="35" t="s">
        <v>22</v>
      </c>
      <c r="D30" s="36" t="s">
        <v>23</v>
      </c>
      <c r="E30" s="35" t="s">
        <v>26</v>
      </c>
      <c r="F30" s="43"/>
      <c r="G30" s="43">
        <v>1050</v>
      </c>
      <c r="H30" s="12">
        <f t="shared" si="0"/>
        <v>0</v>
      </c>
      <c r="I30" s="12">
        <f t="shared" si="1"/>
        <v>0</v>
      </c>
      <c r="J30" s="12">
        <f t="shared" si="2"/>
        <v>10.5</v>
      </c>
      <c r="K30" s="14">
        <f t="shared" si="3"/>
        <v>1039.5</v>
      </c>
      <c r="L30" s="16"/>
      <c r="M30" s="13"/>
      <c r="N30" s="13"/>
    </row>
    <row r="31" spans="1:14">
      <c r="A31" s="33">
        <v>43235</v>
      </c>
      <c r="B31" s="48">
        <v>5435</v>
      </c>
      <c r="C31" s="35" t="s">
        <v>22</v>
      </c>
      <c r="D31" s="36" t="s">
        <v>23</v>
      </c>
      <c r="E31" s="35" t="s">
        <v>26</v>
      </c>
      <c r="F31" s="43"/>
      <c r="G31" s="43">
        <v>6324</v>
      </c>
      <c r="H31" s="8">
        <f t="shared" si="0"/>
        <v>0</v>
      </c>
      <c r="I31" s="8">
        <f t="shared" si="1"/>
        <v>0</v>
      </c>
      <c r="J31" s="8">
        <f t="shared" si="2"/>
        <v>63.24</v>
      </c>
      <c r="K31" s="14">
        <f t="shared" si="3"/>
        <v>6260.76</v>
      </c>
    </row>
    <row r="32" spans="1:14">
      <c r="A32" s="33">
        <v>43237</v>
      </c>
      <c r="B32" s="38">
        <v>130640</v>
      </c>
      <c r="C32" s="35" t="s">
        <v>22</v>
      </c>
      <c r="D32" s="36" t="s">
        <v>23</v>
      </c>
      <c r="E32" s="35" t="s">
        <v>26</v>
      </c>
      <c r="F32" s="43"/>
      <c r="G32" s="43">
        <v>3850</v>
      </c>
      <c r="H32" s="12">
        <f t="shared" si="0"/>
        <v>0</v>
      </c>
      <c r="I32" s="12">
        <f t="shared" si="1"/>
        <v>0</v>
      </c>
      <c r="J32" s="12">
        <f t="shared" si="2"/>
        <v>38.5</v>
      </c>
      <c r="K32" s="14">
        <f t="shared" si="3"/>
        <v>3811.5</v>
      </c>
    </row>
    <row r="33" spans="1:12">
      <c r="A33" s="33">
        <v>43245</v>
      </c>
      <c r="B33" s="41">
        <v>131125</v>
      </c>
      <c r="C33" s="35" t="s">
        <v>22</v>
      </c>
      <c r="D33" s="36" t="s">
        <v>23</v>
      </c>
      <c r="E33" s="35" t="s">
        <v>26</v>
      </c>
      <c r="F33" s="43"/>
      <c r="G33" s="43">
        <v>1050</v>
      </c>
      <c r="H33" s="12">
        <f t="shared" si="0"/>
        <v>0</v>
      </c>
      <c r="I33" s="12">
        <f t="shared" si="1"/>
        <v>0</v>
      </c>
      <c r="J33" s="12">
        <f t="shared" si="2"/>
        <v>10.5</v>
      </c>
      <c r="K33" s="14">
        <f t="shared" si="3"/>
        <v>1039.5</v>
      </c>
    </row>
    <row r="34" spans="1:12">
      <c r="A34" s="33">
        <v>43248</v>
      </c>
      <c r="B34" s="38">
        <v>67024</v>
      </c>
      <c r="C34" s="35" t="s">
        <v>22</v>
      </c>
      <c r="D34" s="36" t="s">
        <v>23</v>
      </c>
      <c r="E34" s="35" t="s">
        <v>26</v>
      </c>
      <c r="F34" s="43"/>
      <c r="G34" s="43">
        <v>3020</v>
      </c>
      <c r="H34" s="12">
        <f t="shared" si="0"/>
        <v>0</v>
      </c>
      <c r="I34" s="12">
        <f t="shared" si="1"/>
        <v>0</v>
      </c>
      <c r="J34" s="12">
        <f t="shared" si="2"/>
        <v>30.2</v>
      </c>
      <c r="K34" s="14">
        <f t="shared" si="3"/>
        <v>2989.8</v>
      </c>
    </row>
    <row r="35" spans="1:12">
      <c r="A35" s="33">
        <v>43248</v>
      </c>
      <c r="B35" s="38">
        <v>131359</v>
      </c>
      <c r="C35" s="35" t="s">
        <v>22</v>
      </c>
      <c r="D35" s="36" t="s">
        <v>23</v>
      </c>
      <c r="E35" s="35" t="s">
        <v>26</v>
      </c>
      <c r="F35" s="43"/>
      <c r="G35" s="43">
        <v>2150</v>
      </c>
      <c r="H35" s="8">
        <f t="shared" si="0"/>
        <v>0</v>
      </c>
      <c r="I35" s="8">
        <f t="shared" si="1"/>
        <v>0</v>
      </c>
      <c r="J35" s="8">
        <f t="shared" si="2"/>
        <v>21.5</v>
      </c>
      <c r="K35" s="14">
        <f t="shared" si="3"/>
        <v>2128.5</v>
      </c>
    </row>
    <row r="36" spans="1:12">
      <c r="A36" s="33">
        <v>43250</v>
      </c>
      <c r="B36" s="38">
        <v>131793</v>
      </c>
      <c r="C36" s="35" t="s">
        <v>22</v>
      </c>
      <c r="D36" s="36" t="s">
        <v>23</v>
      </c>
      <c r="E36" s="35" t="s">
        <v>26</v>
      </c>
      <c r="F36" s="43"/>
      <c r="G36" s="43">
        <v>1050</v>
      </c>
      <c r="H36" s="12">
        <f t="shared" si="0"/>
        <v>0</v>
      </c>
      <c r="I36" s="12">
        <f t="shared" si="1"/>
        <v>0</v>
      </c>
      <c r="J36" s="12">
        <f t="shared" si="2"/>
        <v>10.5</v>
      </c>
      <c r="K36" s="14">
        <f t="shared" si="3"/>
        <v>1039.5</v>
      </c>
    </row>
    <row r="37" spans="1:12">
      <c r="A37" s="33">
        <v>43235</v>
      </c>
      <c r="B37" s="38">
        <v>34298</v>
      </c>
      <c r="C37" s="35" t="s">
        <v>47</v>
      </c>
      <c r="D37" s="36" t="s">
        <v>48</v>
      </c>
      <c r="E37" s="35" t="s">
        <v>49</v>
      </c>
      <c r="F37" s="45">
        <v>10497</v>
      </c>
      <c r="G37" s="43"/>
      <c r="H37" s="12">
        <f t="shared" si="0"/>
        <v>1124.6785714285713</v>
      </c>
      <c r="I37" s="12">
        <f t="shared" si="1"/>
        <v>93.723214285714278</v>
      </c>
      <c r="J37" s="12">
        <f t="shared" si="2"/>
        <v>0</v>
      </c>
      <c r="K37" s="14">
        <f t="shared" si="3"/>
        <v>10403.276785714286</v>
      </c>
    </row>
    <row r="38" spans="1:12">
      <c r="A38" s="33">
        <v>43235</v>
      </c>
      <c r="B38" s="38">
        <v>34299</v>
      </c>
      <c r="C38" s="35" t="s">
        <v>47</v>
      </c>
      <c r="D38" s="36" t="s">
        <v>48</v>
      </c>
      <c r="E38" s="35" t="s">
        <v>49</v>
      </c>
      <c r="F38" s="43">
        <f>5882.15+705.85</f>
        <v>6588</v>
      </c>
      <c r="G38" s="43"/>
      <c r="H38" s="12">
        <f t="shared" si="0"/>
        <v>705.85714285714278</v>
      </c>
      <c r="I38" s="12">
        <f t="shared" si="1"/>
        <v>58.821428571428569</v>
      </c>
      <c r="J38" s="12">
        <f t="shared" si="2"/>
        <v>0</v>
      </c>
      <c r="K38" s="14">
        <f t="shared" si="3"/>
        <v>6529.1785714285716</v>
      </c>
      <c r="L38" s="1"/>
    </row>
    <row r="39" spans="1:12">
      <c r="A39" s="33">
        <v>43235</v>
      </c>
      <c r="B39" s="38">
        <v>34299</v>
      </c>
      <c r="C39" s="35" t="s">
        <v>47</v>
      </c>
      <c r="D39" s="36" t="s">
        <v>48</v>
      </c>
      <c r="E39" s="35" t="s">
        <v>49</v>
      </c>
      <c r="F39" s="43"/>
      <c r="G39" s="43">
        <v>155</v>
      </c>
      <c r="H39" s="12">
        <f t="shared" si="0"/>
        <v>0</v>
      </c>
      <c r="I39" s="12">
        <f t="shared" si="1"/>
        <v>0</v>
      </c>
      <c r="J39" s="12">
        <f t="shared" si="2"/>
        <v>1.55</v>
      </c>
      <c r="K39" s="14">
        <f t="shared" si="3"/>
        <v>153.44999999999999</v>
      </c>
    </row>
    <row r="40" spans="1:12">
      <c r="A40" s="33">
        <v>43224</v>
      </c>
      <c r="B40" s="38">
        <v>9959</v>
      </c>
      <c r="C40" s="35" t="s">
        <v>36</v>
      </c>
      <c r="D40" s="36" t="s">
        <v>37</v>
      </c>
      <c r="E40" s="35" t="s">
        <v>38</v>
      </c>
      <c r="F40" s="43">
        <v>2460</v>
      </c>
      <c r="G40" s="43"/>
      <c r="H40" s="12">
        <f t="shared" si="0"/>
        <v>263.5714285714285</v>
      </c>
      <c r="I40" s="12">
        <f t="shared" si="1"/>
        <v>21.964285714285712</v>
      </c>
      <c r="J40" s="12">
        <f t="shared" si="2"/>
        <v>0</v>
      </c>
      <c r="K40" s="14">
        <f t="shared" si="3"/>
        <v>2438.0357142857142</v>
      </c>
    </row>
    <row r="41" spans="1:12">
      <c r="A41" s="33">
        <v>43225</v>
      </c>
      <c r="B41" s="38">
        <v>14305</v>
      </c>
      <c r="C41" s="35" t="s">
        <v>55</v>
      </c>
      <c r="D41" s="36" t="s">
        <v>56</v>
      </c>
      <c r="E41" s="35" t="s">
        <v>57</v>
      </c>
      <c r="F41" s="43"/>
      <c r="G41" s="43">
        <v>5170</v>
      </c>
      <c r="H41" s="12">
        <f t="shared" si="0"/>
        <v>0</v>
      </c>
      <c r="I41" s="12">
        <f t="shared" si="1"/>
        <v>0</v>
      </c>
      <c r="J41" s="12">
        <f t="shared" si="2"/>
        <v>51.7</v>
      </c>
      <c r="K41" s="14">
        <f t="shared" si="3"/>
        <v>5118.3</v>
      </c>
    </row>
    <row r="42" spans="1:12">
      <c r="A42" s="33">
        <v>43230</v>
      </c>
      <c r="B42" s="38">
        <v>67092</v>
      </c>
      <c r="C42" s="35" t="s">
        <v>64</v>
      </c>
      <c r="D42" s="36" t="s">
        <v>65</v>
      </c>
      <c r="E42" s="35" t="s">
        <v>66</v>
      </c>
      <c r="F42" s="43">
        <v>1647</v>
      </c>
      <c r="G42" s="43"/>
      <c r="H42" s="12">
        <f t="shared" si="0"/>
        <v>176.46428571428569</v>
      </c>
      <c r="I42" s="12">
        <f t="shared" si="1"/>
        <v>14.705357142857142</v>
      </c>
      <c r="J42" s="12">
        <f t="shared" si="2"/>
        <v>0</v>
      </c>
      <c r="K42" s="14">
        <f t="shared" si="3"/>
        <v>1632.2946428571429</v>
      </c>
    </row>
    <row r="43" spans="1:12">
      <c r="A43" s="33">
        <v>43228</v>
      </c>
      <c r="B43" s="38">
        <v>29915</v>
      </c>
      <c r="C43" s="35" t="s">
        <v>50</v>
      </c>
      <c r="D43" s="36" t="s">
        <v>51</v>
      </c>
      <c r="E43" s="35" t="s">
        <v>52</v>
      </c>
      <c r="F43" s="43">
        <v>2825</v>
      </c>
      <c r="G43" s="43"/>
      <c r="H43" s="12">
        <f t="shared" si="0"/>
        <v>302.67857142857139</v>
      </c>
      <c r="I43" s="12">
        <f t="shared" si="1"/>
        <v>25.223214285714285</v>
      </c>
      <c r="J43" s="12">
        <f t="shared" si="2"/>
        <v>0</v>
      </c>
      <c r="K43" s="14">
        <f t="shared" si="3"/>
        <v>2799.7767857142858</v>
      </c>
    </row>
    <row r="44" spans="1:12">
      <c r="A44" s="33">
        <v>43229</v>
      </c>
      <c r="B44" s="38">
        <v>144355</v>
      </c>
      <c r="C44" s="35" t="s">
        <v>33</v>
      </c>
      <c r="D44" s="36" t="s">
        <v>34</v>
      </c>
      <c r="E44" s="35" t="s">
        <v>35</v>
      </c>
      <c r="F44" s="43">
        <v>5820</v>
      </c>
      <c r="G44" s="43"/>
      <c r="H44" s="12">
        <f t="shared" si="0"/>
        <v>623.57142857142844</v>
      </c>
      <c r="I44" s="12">
        <f t="shared" si="1"/>
        <v>51.964285714285708</v>
      </c>
      <c r="J44" s="12">
        <f t="shared" si="2"/>
        <v>0</v>
      </c>
      <c r="K44" s="14">
        <f t="shared" si="3"/>
        <v>5768.0357142857147</v>
      </c>
    </row>
    <row r="45" spans="1:12">
      <c r="A45" s="33">
        <v>43223</v>
      </c>
      <c r="B45" s="38">
        <v>4306</v>
      </c>
      <c r="C45" s="35" t="s">
        <v>44</v>
      </c>
      <c r="D45" s="36" t="s">
        <v>45</v>
      </c>
      <c r="E45" s="35" t="s">
        <v>46</v>
      </c>
      <c r="F45" s="43">
        <v>10000</v>
      </c>
      <c r="G45" s="43"/>
      <c r="H45" s="12">
        <f t="shared" si="0"/>
        <v>1071.4285714285713</v>
      </c>
      <c r="I45" s="12">
        <f t="shared" si="1"/>
        <v>89.285714285714278</v>
      </c>
      <c r="J45" s="12">
        <f t="shared" si="2"/>
        <v>0</v>
      </c>
      <c r="K45" s="14">
        <f t="shared" si="3"/>
        <v>9910.7142857142862</v>
      </c>
    </row>
    <row r="46" spans="1:12">
      <c r="A46" s="33">
        <v>43232</v>
      </c>
      <c r="B46" s="38">
        <v>510090954</v>
      </c>
      <c r="C46" s="35" t="s">
        <v>30</v>
      </c>
      <c r="D46" s="36" t="s">
        <v>31</v>
      </c>
      <c r="E46" s="35" t="s">
        <v>32</v>
      </c>
      <c r="F46" s="43">
        <v>7509</v>
      </c>
      <c r="G46" s="43"/>
      <c r="H46" s="12">
        <f t="shared" si="0"/>
        <v>804.53571428571422</v>
      </c>
      <c r="I46" s="12">
        <f t="shared" si="1"/>
        <v>67.044642857142861</v>
      </c>
      <c r="J46" s="12">
        <f t="shared" si="2"/>
        <v>0</v>
      </c>
      <c r="K46" s="14">
        <f t="shared" si="3"/>
        <v>7441.9553571428569</v>
      </c>
    </row>
    <row r="47" spans="1:12">
      <c r="A47" s="33">
        <v>43222</v>
      </c>
      <c r="B47" s="38">
        <v>19367</v>
      </c>
      <c r="C47" s="35" t="s">
        <v>16</v>
      </c>
      <c r="D47" s="36" t="s">
        <v>17</v>
      </c>
      <c r="E47" s="35" t="s">
        <v>18</v>
      </c>
      <c r="F47" s="43">
        <v>3600</v>
      </c>
      <c r="G47" s="43"/>
      <c r="H47" s="12">
        <f t="shared" si="0"/>
        <v>385.71428571428567</v>
      </c>
      <c r="I47" s="12">
        <f t="shared" si="1"/>
        <v>32.142857142857139</v>
      </c>
      <c r="J47" s="12">
        <f t="shared" si="2"/>
        <v>0</v>
      </c>
      <c r="K47" s="14">
        <f t="shared" si="3"/>
        <v>3567.8571428571427</v>
      </c>
    </row>
    <row r="48" spans="1:12">
      <c r="A48" s="33">
        <v>43225</v>
      </c>
      <c r="B48" s="38">
        <v>19389</v>
      </c>
      <c r="C48" s="35" t="s">
        <v>16</v>
      </c>
      <c r="D48" s="36" t="s">
        <v>17</v>
      </c>
      <c r="E48" s="35" t="s">
        <v>18</v>
      </c>
      <c r="F48" s="43">
        <v>5437</v>
      </c>
      <c r="G48" s="43"/>
      <c r="H48" s="12">
        <f t="shared" si="0"/>
        <v>582.53571428571422</v>
      </c>
      <c r="I48" s="12">
        <f t="shared" si="1"/>
        <v>48.544642857142854</v>
      </c>
      <c r="J48" s="12">
        <f t="shared" si="2"/>
        <v>0</v>
      </c>
      <c r="K48" s="14">
        <f t="shared" si="3"/>
        <v>5388.4553571428569</v>
      </c>
    </row>
    <row r="49" spans="1:13">
      <c r="A49" s="33">
        <v>43225</v>
      </c>
      <c r="B49" s="38">
        <v>19390</v>
      </c>
      <c r="C49" s="35" t="s">
        <v>16</v>
      </c>
      <c r="D49" s="36" t="s">
        <v>17</v>
      </c>
      <c r="E49" s="35" t="s">
        <v>18</v>
      </c>
      <c r="F49" s="43">
        <v>3087</v>
      </c>
      <c r="G49" s="43"/>
      <c r="H49" s="12">
        <f>+F49/1.12*0.12</f>
        <v>330.74999999999994</v>
      </c>
      <c r="I49" s="12">
        <f>+F49/1.12*0.01</f>
        <v>27.562499999999996</v>
      </c>
      <c r="J49" s="12">
        <f>+G49*0.01</f>
        <v>0</v>
      </c>
      <c r="K49" s="14">
        <f>+F49+G49-I49-J49</f>
        <v>3059.4375</v>
      </c>
    </row>
    <row r="50" spans="1:13">
      <c r="A50" s="33">
        <v>43227</v>
      </c>
      <c r="B50" s="38">
        <v>19459</v>
      </c>
      <c r="C50" s="35" t="s">
        <v>16</v>
      </c>
      <c r="D50" s="36" t="s">
        <v>17</v>
      </c>
      <c r="E50" s="35" t="s">
        <v>18</v>
      </c>
      <c r="F50" s="43">
        <v>4990</v>
      </c>
      <c r="G50" s="43"/>
      <c r="H50" s="12">
        <f t="shared" si="0"/>
        <v>534.642857142857</v>
      </c>
      <c r="I50" s="12">
        <f t="shared" si="1"/>
        <v>44.553571428571423</v>
      </c>
      <c r="J50" s="12">
        <f t="shared" si="2"/>
        <v>0</v>
      </c>
      <c r="K50" s="14">
        <f t="shared" si="3"/>
        <v>4945.4464285714284</v>
      </c>
    </row>
    <row r="51" spans="1:13">
      <c r="A51" s="37">
        <v>43231</v>
      </c>
      <c r="B51" s="38">
        <v>19461</v>
      </c>
      <c r="C51" s="35" t="s">
        <v>16</v>
      </c>
      <c r="D51" s="36" t="s">
        <v>17</v>
      </c>
      <c r="E51" s="35" t="s">
        <v>18</v>
      </c>
      <c r="F51" s="43">
        <v>6163</v>
      </c>
      <c r="G51" s="43"/>
      <c r="H51" s="12">
        <f t="shared" si="0"/>
        <v>660.32142857142844</v>
      </c>
      <c r="I51" s="12">
        <f t="shared" si="1"/>
        <v>55.026785714285708</v>
      </c>
      <c r="J51" s="12">
        <f t="shared" si="2"/>
        <v>0</v>
      </c>
      <c r="K51" s="14">
        <f t="shared" si="3"/>
        <v>6107.9732142857147</v>
      </c>
      <c r="L51" s="13"/>
      <c r="M51" s="13"/>
    </row>
    <row r="52" spans="1:13">
      <c r="A52" s="37">
        <v>43246</v>
      </c>
      <c r="B52" s="38">
        <v>19599</v>
      </c>
      <c r="C52" s="35" t="s">
        <v>16</v>
      </c>
      <c r="D52" s="36" t="s">
        <v>17</v>
      </c>
      <c r="E52" s="35" t="s">
        <v>18</v>
      </c>
      <c r="F52" s="43">
        <v>5812</v>
      </c>
      <c r="G52" s="43"/>
      <c r="H52" s="12">
        <f t="shared" si="0"/>
        <v>622.71428571428567</v>
      </c>
      <c r="I52" s="12">
        <f t="shared" si="1"/>
        <v>51.892857142857139</v>
      </c>
      <c r="J52" s="12">
        <f t="shared" si="2"/>
        <v>0</v>
      </c>
      <c r="K52" s="14">
        <f t="shared" si="3"/>
        <v>5760.1071428571431</v>
      </c>
    </row>
    <row r="53" spans="1:13">
      <c r="A53" s="37">
        <v>43245</v>
      </c>
      <c r="B53" s="38">
        <v>19600</v>
      </c>
      <c r="C53" s="35" t="s">
        <v>16</v>
      </c>
      <c r="D53" s="36" t="s">
        <v>17</v>
      </c>
      <c r="E53" s="35" t="s">
        <v>18</v>
      </c>
      <c r="F53" s="43">
        <v>5825</v>
      </c>
      <c r="G53" s="43"/>
      <c r="H53" s="12">
        <f>+F53/1.12*0.12</f>
        <v>624.10714285714278</v>
      </c>
      <c r="I53" s="12">
        <f>+F53/1.12*0.01</f>
        <v>52.008928571428569</v>
      </c>
      <c r="J53" s="12">
        <f t="shared" si="2"/>
        <v>0</v>
      </c>
      <c r="K53" s="14">
        <f t="shared" si="3"/>
        <v>5772.9910714285716</v>
      </c>
    </row>
    <row r="54" spans="1:13">
      <c r="A54" s="37">
        <v>43227</v>
      </c>
      <c r="B54" s="48">
        <v>72598</v>
      </c>
      <c r="C54" s="35" t="s">
        <v>24</v>
      </c>
      <c r="D54" s="36" t="s">
        <v>25</v>
      </c>
      <c r="E54" s="35" t="s">
        <v>54</v>
      </c>
      <c r="F54" s="43">
        <v>981.31</v>
      </c>
      <c r="G54" s="43"/>
      <c r="H54" s="12">
        <f t="shared" si="0"/>
        <v>105.14035714285713</v>
      </c>
      <c r="I54" s="12">
        <f t="shared" si="1"/>
        <v>8.7616964285714278</v>
      </c>
      <c r="J54" s="12">
        <f>+G54*0.01</f>
        <v>0</v>
      </c>
      <c r="K54" s="14">
        <f>+F54+G54-I54-J54</f>
        <v>972.54830357142851</v>
      </c>
    </row>
    <row r="55" spans="1:13">
      <c r="A55" s="37">
        <v>43250</v>
      </c>
      <c r="B55" s="38">
        <v>72946</v>
      </c>
      <c r="C55" s="35" t="s">
        <v>24</v>
      </c>
      <c r="D55" s="36" t="s">
        <v>25</v>
      </c>
      <c r="E55" s="35" t="s">
        <v>54</v>
      </c>
      <c r="F55" s="43">
        <v>1196.69</v>
      </c>
      <c r="G55" s="43"/>
      <c r="H55" s="12">
        <f t="shared" si="0"/>
        <v>128.21678571428569</v>
      </c>
      <c r="I55" s="12">
        <f t="shared" si="1"/>
        <v>10.684732142857142</v>
      </c>
      <c r="J55" s="12">
        <f>+G55*0.01</f>
        <v>0</v>
      </c>
      <c r="K55" s="14">
        <f>+F55+G55-I55-J55</f>
        <v>1186.0052678571428</v>
      </c>
    </row>
    <row r="56" spans="1:13">
      <c r="A56" s="37">
        <v>43245</v>
      </c>
      <c r="B56" s="40">
        <v>52778184</v>
      </c>
      <c r="C56" s="35" t="s">
        <v>39</v>
      </c>
      <c r="D56" s="36" t="s">
        <v>40</v>
      </c>
      <c r="E56" s="35" t="s">
        <v>53</v>
      </c>
      <c r="F56" s="43">
        <v>1799.96</v>
      </c>
      <c r="G56" s="43"/>
      <c r="H56" s="12">
        <f t="shared" si="0"/>
        <v>192.85285714285712</v>
      </c>
      <c r="I56" s="12">
        <f t="shared" si="1"/>
        <v>16.071071428571425</v>
      </c>
      <c r="J56" s="12">
        <f t="shared" si="2"/>
        <v>0</v>
      </c>
      <c r="K56" s="14">
        <f t="shared" si="3"/>
        <v>1783.8889285714286</v>
      </c>
    </row>
    <row r="57" spans="1:13">
      <c r="A57" s="37"/>
      <c r="B57" s="41"/>
      <c r="C57" s="35"/>
      <c r="D57" s="36"/>
      <c r="E57" s="35"/>
      <c r="F57" s="43"/>
      <c r="G57" s="43"/>
      <c r="H57" s="12">
        <f t="shared" si="0"/>
        <v>0</v>
      </c>
      <c r="I57" s="12">
        <f t="shared" si="1"/>
        <v>0</v>
      </c>
      <c r="J57" s="12">
        <f t="shared" si="2"/>
        <v>0</v>
      </c>
      <c r="K57" s="14">
        <f t="shared" si="3"/>
        <v>0</v>
      </c>
    </row>
    <row r="58" spans="1:13" ht="16.5" thickBot="1">
      <c r="A58" s="24" t="s">
        <v>15</v>
      </c>
      <c r="B58" s="26"/>
      <c r="C58" s="26"/>
      <c r="D58" s="26"/>
      <c r="E58" s="26"/>
      <c r="F58" s="29">
        <f>+SUM(F6:F57)</f>
        <v>105949.85</v>
      </c>
      <c r="G58" s="29">
        <f>+SUM(G6:G57)</f>
        <v>77016.88</v>
      </c>
      <c r="H58" s="29">
        <f>+SUM(H6:H57)</f>
        <v>11351.769642857142</v>
      </c>
      <c r="I58" s="29">
        <f>+SUM(I6:I57)</f>
        <v>945.98080357142851</v>
      </c>
      <c r="J58" s="29">
        <f>+SUM(J6:J57)</f>
        <v>770.16880000000015</v>
      </c>
      <c r="K58" s="29">
        <f>+SUM(K6:K57)</f>
        <v>181250.58039642856</v>
      </c>
    </row>
    <row r="59" spans="1:13" s="10" customFormat="1" ht="16.5" thickBot="1">
      <c r="A59" s="23"/>
      <c r="B59" s="25"/>
      <c r="C59" s="25"/>
      <c r="D59" s="25"/>
      <c r="E59" s="27"/>
      <c r="F59" s="28"/>
      <c r="G59" s="28"/>
      <c r="H59" s="31"/>
      <c r="I59" s="31"/>
      <c r="J59" s="31"/>
      <c r="K59" s="32"/>
      <c r="M59" s="11"/>
    </row>
    <row r="60" spans="1:13">
      <c r="A60"/>
      <c r="B60"/>
      <c r="C60"/>
      <c r="D60"/>
      <c r="E60"/>
      <c r="F60" s="9"/>
      <c r="G60" s="9"/>
      <c r="H60" s="9"/>
      <c r="I60" s="9"/>
      <c r="J60" s="9"/>
      <c r="K60"/>
    </row>
    <row r="61" spans="1:13">
      <c r="A61"/>
      <c r="B61"/>
      <c r="C61"/>
      <c r="D61"/>
      <c r="E61"/>
      <c r="F61" s="9"/>
      <c r="G61" s="9"/>
      <c r="H61" s="9"/>
      <c r="I61" s="9"/>
      <c r="J61" s="9"/>
      <c r="K61"/>
    </row>
    <row r="62" spans="1:13">
      <c r="A62"/>
      <c r="B62"/>
      <c r="C62"/>
      <c r="D62"/>
      <c r="E62"/>
      <c r="F62" s="9"/>
      <c r="G62" s="9"/>
      <c r="H62" s="9"/>
      <c r="I62" s="9"/>
      <c r="J62" s="9"/>
      <c r="K62"/>
    </row>
    <row r="63" spans="1:13">
      <c r="A63"/>
      <c r="B63"/>
      <c r="C63"/>
      <c r="D63"/>
      <c r="E63"/>
      <c r="F63" s="9"/>
      <c r="G63" s="9"/>
      <c r="H63" s="9"/>
      <c r="I63" s="9"/>
      <c r="J63" s="9"/>
      <c r="K63"/>
    </row>
    <row r="64" spans="1:13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>
        <f>H65*0.01</f>
        <v>0</v>
      </c>
      <c r="J65" s="9"/>
      <c r="K65"/>
    </row>
    <row r="66" spans="1:11">
      <c r="A66"/>
      <c r="B66"/>
      <c r="C66"/>
      <c r="D66"/>
      <c r="E66"/>
      <c r="F66" s="9"/>
      <c r="G66" s="9"/>
      <c r="H66" s="9"/>
      <c r="I66" s="9"/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</sheetData>
  <sortState ref="A6:G56">
    <sortCondition ref="C6:C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4"/>
  <sheetViews>
    <sheetView topLeftCell="D44" workbookViewId="0">
      <selection activeCell="E62" sqref="E62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47.42578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3"/>
      <c r="B5" s="53"/>
      <c r="C5" s="53"/>
      <c r="D5" s="53"/>
      <c r="E5" s="53"/>
      <c r="F5" s="53" t="s">
        <v>12</v>
      </c>
      <c r="G5" s="53" t="s">
        <v>12</v>
      </c>
      <c r="H5" s="53"/>
      <c r="I5" s="53" t="s">
        <v>9</v>
      </c>
      <c r="J5" s="53" t="s">
        <v>10</v>
      </c>
      <c r="K5" s="53"/>
    </row>
    <row r="6" spans="1:12" s="2" customFormat="1">
      <c r="A6" s="33">
        <v>43222</v>
      </c>
      <c r="B6" s="38">
        <v>7625</v>
      </c>
      <c r="C6" s="35" t="s">
        <v>58</v>
      </c>
      <c r="D6" s="36" t="s">
        <v>59</v>
      </c>
      <c r="E6" s="35" t="s">
        <v>60</v>
      </c>
      <c r="F6" s="42"/>
      <c r="G6" s="42">
        <v>2953.25</v>
      </c>
      <c r="H6" s="30">
        <f>+F6/1.12*0.12</f>
        <v>0</v>
      </c>
      <c r="I6" s="30">
        <f>+F6/1.12*0.01</f>
        <v>0</v>
      </c>
      <c r="J6" s="30">
        <f>+G6*0.01</f>
        <v>29.532499999999999</v>
      </c>
      <c r="K6" s="15">
        <f>+F6+G6-I6-J6</f>
        <v>2923.7175000000002</v>
      </c>
    </row>
    <row r="7" spans="1:12" s="2" customFormat="1">
      <c r="A7" s="33">
        <v>43222</v>
      </c>
      <c r="B7" s="38">
        <v>19367</v>
      </c>
      <c r="C7" s="35" t="s">
        <v>16</v>
      </c>
      <c r="D7" s="36" t="s">
        <v>17</v>
      </c>
      <c r="E7" s="35" t="s">
        <v>18</v>
      </c>
      <c r="F7" s="42">
        <v>3600</v>
      </c>
      <c r="G7" s="42"/>
      <c r="H7" s="30">
        <f>+F7/1.12*0.12</f>
        <v>385.71428571428567</v>
      </c>
      <c r="I7" s="30">
        <f>+F7/1.12*0.01</f>
        <v>32.142857142857139</v>
      </c>
      <c r="J7" s="30">
        <f>+G7*0.01</f>
        <v>0</v>
      </c>
      <c r="K7" s="15">
        <f>+F7+G7-I7-J7</f>
        <v>3567.8571428571427</v>
      </c>
    </row>
    <row r="8" spans="1:12">
      <c r="A8" s="33">
        <v>43222</v>
      </c>
      <c r="B8" s="38">
        <v>66391</v>
      </c>
      <c r="C8" s="35" t="s">
        <v>19</v>
      </c>
      <c r="D8" s="36" t="s">
        <v>20</v>
      </c>
      <c r="E8" s="35" t="s">
        <v>21</v>
      </c>
      <c r="F8" s="42"/>
      <c r="G8" s="42">
        <v>7556</v>
      </c>
      <c r="H8" s="30">
        <f t="shared" ref="H8:H56" si="0">+F8/1.12*0.12</f>
        <v>0</v>
      </c>
      <c r="I8" s="30">
        <f t="shared" ref="I8:I56" si="1">+F8/1.12*0.01</f>
        <v>0</v>
      </c>
      <c r="J8" s="30">
        <f t="shared" ref="J8:J56" si="2">+G8*0.01</f>
        <v>75.56</v>
      </c>
      <c r="K8" s="15">
        <f t="shared" ref="K8:K56" si="3">+F8+G8-I8-J8</f>
        <v>7480.44</v>
      </c>
    </row>
    <row r="9" spans="1:12" s="20" customFormat="1">
      <c r="A9" s="33">
        <v>43222</v>
      </c>
      <c r="B9" s="36">
        <v>66392</v>
      </c>
      <c r="C9" s="35" t="s">
        <v>19</v>
      </c>
      <c r="D9" s="36" t="s">
        <v>20</v>
      </c>
      <c r="E9" s="35" t="s">
        <v>21</v>
      </c>
      <c r="F9" s="43"/>
      <c r="G9" s="43">
        <v>1390</v>
      </c>
      <c r="H9" s="18">
        <f t="shared" si="0"/>
        <v>0</v>
      </c>
      <c r="I9" s="18">
        <f t="shared" si="1"/>
        <v>0</v>
      </c>
      <c r="J9" s="18">
        <f t="shared" si="2"/>
        <v>13.9</v>
      </c>
      <c r="K9" s="14">
        <f t="shared" si="3"/>
        <v>1376.1</v>
      </c>
      <c r="L9" s="19"/>
    </row>
    <row r="10" spans="1:12" s="20" customFormat="1">
      <c r="A10" s="33">
        <v>43222</v>
      </c>
      <c r="B10" s="36">
        <v>128948</v>
      </c>
      <c r="C10" s="35" t="s">
        <v>22</v>
      </c>
      <c r="D10" s="36" t="s">
        <v>23</v>
      </c>
      <c r="E10" s="35" t="s">
        <v>26</v>
      </c>
      <c r="F10" s="43"/>
      <c r="G10" s="43">
        <v>4650</v>
      </c>
      <c r="H10" s="12">
        <f t="shared" si="0"/>
        <v>0</v>
      </c>
      <c r="I10" s="12">
        <f t="shared" si="1"/>
        <v>0</v>
      </c>
      <c r="J10" s="12">
        <f t="shared" si="2"/>
        <v>46.5</v>
      </c>
      <c r="K10" s="14">
        <f t="shared" si="3"/>
        <v>4603.5</v>
      </c>
    </row>
    <row r="11" spans="1:12">
      <c r="A11" s="33">
        <v>43223</v>
      </c>
      <c r="B11" s="36">
        <v>4306</v>
      </c>
      <c r="C11" s="35" t="s">
        <v>44</v>
      </c>
      <c r="D11" s="36" t="s">
        <v>45</v>
      </c>
      <c r="E11" s="35" t="s">
        <v>46</v>
      </c>
      <c r="F11" s="43">
        <v>10000</v>
      </c>
      <c r="G11" s="43"/>
      <c r="H11" s="8">
        <f t="shared" si="0"/>
        <v>1071.4285714285713</v>
      </c>
      <c r="I11" s="8">
        <f t="shared" si="1"/>
        <v>89.285714285714278</v>
      </c>
      <c r="J11" s="8">
        <f t="shared" si="2"/>
        <v>0</v>
      </c>
      <c r="K11" s="14">
        <f t="shared" si="3"/>
        <v>9910.7142857142862</v>
      </c>
    </row>
    <row r="12" spans="1:12">
      <c r="A12" s="33">
        <v>43223</v>
      </c>
      <c r="B12" s="39">
        <v>217352</v>
      </c>
      <c r="C12" s="35" t="s">
        <v>27</v>
      </c>
      <c r="D12" s="36" t="s">
        <v>28</v>
      </c>
      <c r="E12" s="35" t="s">
        <v>29</v>
      </c>
      <c r="F12" s="43">
        <v>3515.87</v>
      </c>
      <c r="G12" s="43"/>
      <c r="H12" s="12">
        <f t="shared" si="0"/>
        <v>376.70035714285711</v>
      </c>
      <c r="I12" s="12">
        <f t="shared" si="1"/>
        <v>31.391696428571429</v>
      </c>
      <c r="J12" s="12">
        <f t="shared" si="2"/>
        <v>0</v>
      </c>
      <c r="K12" s="14">
        <f t="shared" si="3"/>
        <v>3484.4783035714286</v>
      </c>
    </row>
    <row r="13" spans="1:12">
      <c r="A13" s="33">
        <v>43230</v>
      </c>
      <c r="B13" s="39">
        <v>129798</v>
      </c>
      <c r="C13" s="35" t="s">
        <v>22</v>
      </c>
      <c r="D13" s="36" t="s">
        <v>23</v>
      </c>
      <c r="E13" s="35" t="s">
        <v>26</v>
      </c>
      <c r="F13" s="43"/>
      <c r="G13" s="43">
        <v>3250</v>
      </c>
      <c r="H13" s="12">
        <f t="shared" si="0"/>
        <v>0</v>
      </c>
      <c r="I13" s="12">
        <f t="shared" si="1"/>
        <v>0</v>
      </c>
      <c r="J13" s="12">
        <f t="shared" si="2"/>
        <v>32.5</v>
      </c>
      <c r="K13" s="14">
        <f t="shared" si="3"/>
        <v>3217.5</v>
      </c>
    </row>
    <row r="14" spans="1:12">
      <c r="A14" s="33">
        <v>43224</v>
      </c>
      <c r="B14" s="36">
        <v>9959</v>
      </c>
      <c r="C14" s="35" t="s">
        <v>36</v>
      </c>
      <c r="D14" s="36" t="s">
        <v>37</v>
      </c>
      <c r="E14" s="35" t="s">
        <v>38</v>
      </c>
      <c r="F14" s="43">
        <v>2460</v>
      </c>
      <c r="G14" s="43"/>
      <c r="H14" s="12">
        <f t="shared" si="0"/>
        <v>263.5714285714285</v>
      </c>
      <c r="I14" s="12">
        <f t="shared" si="1"/>
        <v>21.964285714285712</v>
      </c>
      <c r="J14" s="12">
        <f t="shared" si="2"/>
        <v>0</v>
      </c>
      <c r="K14" s="14">
        <f t="shared" si="3"/>
        <v>2438.0357142857142</v>
      </c>
    </row>
    <row r="15" spans="1:12">
      <c r="A15" s="33">
        <v>43225</v>
      </c>
      <c r="B15" s="36">
        <v>827864</v>
      </c>
      <c r="C15" s="35" t="s">
        <v>41</v>
      </c>
      <c r="D15" s="36" t="s">
        <v>42</v>
      </c>
      <c r="E15" s="35" t="s">
        <v>43</v>
      </c>
      <c r="F15" s="43">
        <v>4400</v>
      </c>
      <c r="G15" s="43"/>
      <c r="H15" s="12">
        <f>+F15/1.12*0.12</f>
        <v>471.42857142857133</v>
      </c>
      <c r="I15" s="12">
        <f>+F15/1.12*0.01</f>
        <v>39.285714285714278</v>
      </c>
      <c r="J15" s="12">
        <f>+G15*0.01</f>
        <v>0</v>
      </c>
      <c r="K15" s="14">
        <f>+F15+G15-I15-J15</f>
        <v>4360.7142857142853</v>
      </c>
      <c r="L15" s="1"/>
    </row>
    <row r="16" spans="1:12" s="20" customFormat="1">
      <c r="A16" s="33">
        <v>43225</v>
      </c>
      <c r="B16" s="36">
        <v>14305</v>
      </c>
      <c r="C16" s="35" t="s">
        <v>55</v>
      </c>
      <c r="D16" s="36" t="s">
        <v>56</v>
      </c>
      <c r="E16" s="35" t="s">
        <v>57</v>
      </c>
      <c r="F16" s="43"/>
      <c r="G16" s="43">
        <v>5170</v>
      </c>
      <c r="H16" s="12">
        <f t="shared" si="0"/>
        <v>0</v>
      </c>
      <c r="I16" s="12">
        <f t="shared" si="1"/>
        <v>0</v>
      </c>
      <c r="J16" s="12">
        <f t="shared" si="2"/>
        <v>51.7</v>
      </c>
      <c r="K16" s="14">
        <f t="shared" si="3"/>
        <v>5118.3</v>
      </c>
      <c r="L16" s="19"/>
    </row>
    <row r="17" spans="1:14" s="13" customFormat="1">
      <c r="A17" s="33">
        <v>43229</v>
      </c>
      <c r="B17" s="36">
        <v>144355</v>
      </c>
      <c r="C17" s="35" t="s">
        <v>33</v>
      </c>
      <c r="D17" s="36" t="s">
        <v>34</v>
      </c>
      <c r="E17" s="35" t="s">
        <v>35</v>
      </c>
      <c r="F17" s="43">
        <v>5820</v>
      </c>
      <c r="G17" s="43"/>
      <c r="H17" s="8">
        <f t="shared" si="0"/>
        <v>623.57142857142844</v>
      </c>
      <c r="I17" s="8">
        <f t="shared" si="1"/>
        <v>51.964285714285708</v>
      </c>
      <c r="J17" s="8">
        <f t="shared" si="2"/>
        <v>0</v>
      </c>
      <c r="K17" s="14">
        <f t="shared" si="3"/>
        <v>5768.0357142857147</v>
      </c>
      <c r="L17" s="16"/>
    </row>
    <row r="18" spans="1:14" s="13" customFormat="1">
      <c r="A18" s="33">
        <v>43229</v>
      </c>
      <c r="B18" s="36">
        <v>8964</v>
      </c>
      <c r="C18" s="35" t="s">
        <v>58</v>
      </c>
      <c r="D18" s="36" t="s">
        <v>59</v>
      </c>
      <c r="E18" s="35" t="s">
        <v>60</v>
      </c>
      <c r="F18" s="43"/>
      <c r="G18" s="43">
        <v>795</v>
      </c>
      <c r="H18" s="12">
        <f t="shared" si="0"/>
        <v>0</v>
      </c>
      <c r="I18" s="12">
        <f t="shared" si="1"/>
        <v>0</v>
      </c>
      <c r="J18" s="12">
        <f t="shared" si="2"/>
        <v>7.95</v>
      </c>
      <c r="K18" s="14">
        <f t="shared" si="3"/>
        <v>787.05</v>
      </c>
      <c r="L18" s="16"/>
    </row>
    <row r="19" spans="1:14" s="13" customFormat="1">
      <c r="A19" s="33">
        <v>43228</v>
      </c>
      <c r="B19" s="36">
        <v>29915</v>
      </c>
      <c r="C19" s="35" t="s">
        <v>50</v>
      </c>
      <c r="D19" s="36" t="s">
        <v>51</v>
      </c>
      <c r="E19" s="35" t="s">
        <v>52</v>
      </c>
      <c r="F19" s="43">
        <v>2825</v>
      </c>
      <c r="G19" s="43"/>
      <c r="H19" s="12">
        <f t="shared" si="0"/>
        <v>302.67857142857139</v>
      </c>
      <c r="I19" s="12">
        <f t="shared" si="1"/>
        <v>25.223214285714285</v>
      </c>
      <c r="J19" s="12">
        <f t="shared" si="2"/>
        <v>0</v>
      </c>
      <c r="K19" s="14">
        <f t="shared" si="3"/>
        <v>2799.7767857142858</v>
      </c>
      <c r="L19" s="16"/>
    </row>
    <row r="20" spans="1:14" s="13" customFormat="1">
      <c r="A20" s="33">
        <v>43227</v>
      </c>
      <c r="B20" s="36">
        <v>8903</v>
      </c>
      <c r="C20" s="35" t="s">
        <v>58</v>
      </c>
      <c r="D20" s="36" t="s">
        <v>59</v>
      </c>
      <c r="E20" s="35" t="s">
        <v>60</v>
      </c>
      <c r="F20" s="43"/>
      <c r="G20" s="43">
        <v>3579.33</v>
      </c>
      <c r="H20" s="12">
        <f t="shared" si="0"/>
        <v>0</v>
      </c>
      <c r="I20" s="12">
        <f t="shared" si="1"/>
        <v>0</v>
      </c>
      <c r="J20" s="12">
        <f t="shared" si="2"/>
        <v>35.793300000000002</v>
      </c>
      <c r="K20" s="14">
        <f t="shared" si="3"/>
        <v>3543.5367000000001</v>
      </c>
      <c r="L20" s="16"/>
    </row>
    <row r="21" spans="1:14">
      <c r="A21" s="33">
        <v>43227</v>
      </c>
      <c r="B21" s="36">
        <v>129077</v>
      </c>
      <c r="C21" s="35" t="s">
        <v>22</v>
      </c>
      <c r="D21" s="36" t="s">
        <v>23</v>
      </c>
      <c r="E21" s="35" t="s">
        <v>26</v>
      </c>
      <c r="F21" s="43"/>
      <c r="G21" s="43">
        <v>2100</v>
      </c>
      <c r="H21" s="12">
        <f t="shared" si="0"/>
        <v>0</v>
      </c>
      <c r="I21" s="12">
        <f t="shared" si="1"/>
        <v>0</v>
      </c>
      <c r="J21" s="12">
        <f t="shared" si="2"/>
        <v>21</v>
      </c>
      <c r="K21" s="14">
        <f t="shared" si="3"/>
        <v>2079</v>
      </c>
      <c r="L21" s="1"/>
    </row>
    <row r="22" spans="1:14">
      <c r="A22" s="33">
        <v>43227</v>
      </c>
      <c r="B22" s="34">
        <v>66398</v>
      </c>
      <c r="C22" s="35" t="s">
        <v>19</v>
      </c>
      <c r="D22" s="36" t="s">
        <v>20</v>
      </c>
      <c r="E22" s="35" t="s">
        <v>21</v>
      </c>
      <c r="F22" s="43"/>
      <c r="G22" s="43">
        <v>2430</v>
      </c>
      <c r="H22" s="12">
        <f>+F22/1.12*0.12</f>
        <v>0</v>
      </c>
      <c r="I22" s="12">
        <f t="shared" si="1"/>
        <v>0</v>
      </c>
      <c r="J22" s="12">
        <f t="shared" si="2"/>
        <v>24.3</v>
      </c>
      <c r="K22" s="14">
        <f t="shared" si="3"/>
        <v>2405.6999999999998</v>
      </c>
      <c r="L22" s="1"/>
    </row>
    <row r="23" spans="1:14" s="13" customFormat="1">
      <c r="A23" s="33">
        <v>43227</v>
      </c>
      <c r="B23" s="55">
        <v>72598</v>
      </c>
      <c r="C23" s="35" t="s">
        <v>24</v>
      </c>
      <c r="D23" s="36" t="s">
        <v>25</v>
      </c>
      <c r="E23" s="35" t="s">
        <v>54</v>
      </c>
      <c r="F23" s="43">
        <v>981.31</v>
      </c>
      <c r="G23" s="43"/>
      <c r="H23" s="12">
        <f t="shared" si="0"/>
        <v>105.14035714285713</v>
      </c>
      <c r="I23" s="12">
        <f t="shared" si="1"/>
        <v>8.7616964285714278</v>
      </c>
      <c r="J23" s="12">
        <f t="shared" si="2"/>
        <v>0</v>
      </c>
      <c r="K23" s="14">
        <f t="shared" si="3"/>
        <v>972.54830357142851</v>
      </c>
      <c r="L23" s="16"/>
    </row>
    <row r="24" spans="1:14" s="20" customFormat="1">
      <c r="A24" s="33">
        <v>43225</v>
      </c>
      <c r="B24" s="38">
        <v>19389</v>
      </c>
      <c r="C24" s="35" t="s">
        <v>16</v>
      </c>
      <c r="D24" s="36" t="s">
        <v>17</v>
      </c>
      <c r="E24" s="35" t="s">
        <v>18</v>
      </c>
      <c r="F24" s="43">
        <v>5437</v>
      </c>
      <c r="G24" s="43"/>
      <c r="H24" s="8">
        <f t="shared" si="0"/>
        <v>582.53571428571422</v>
      </c>
      <c r="I24" s="8">
        <f t="shared" si="1"/>
        <v>48.544642857142854</v>
      </c>
      <c r="J24" s="8">
        <f t="shared" si="2"/>
        <v>0</v>
      </c>
      <c r="K24" s="14">
        <f t="shared" si="3"/>
        <v>5388.4553571428569</v>
      </c>
      <c r="L24" s="19"/>
    </row>
    <row r="25" spans="1:14">
      <c r="A25" s="33">
        <v>43225</v>
      </c>
      <c r="B25" s="38">
        <v>19390</v>
      </c>
      <c r="C25" s="35" t="s">
        <v>16</v>
      </c>
      <c r="D25" s="36" t="s">
        <v>17</v>
      </c>
      <c r="E25" s="35" t="s">
        <v>18</v>
      </c>
      <c r="F25" s="43">
        <v>3087</v>
      </c>
      <c r="G25" s="43"/>
      <c r="H25" s="12">
        <f t="shared" si="0"/>
        <v>330.74999999999994</v>
      </c>
      <c r="I25" s="12">
        <f t="shared" si="1"/>
        <v>27.562499999999996</v>
      </c>
      <c r="J25" s="12">
        <f t="shared" si="2"/>
        <v>0</v>
      </c>
      <c r="K25" s="14">
        <f t="shared" si="3"/>
        <v>3059.4375</v>
      </c>
      <c r="L25" s="13"/>
      <c r="M25" s="13"/>
      <c r="N25" s="13"/>
    </row>
    <row r="26" spans="1:14" s="13" customFormat="1">
      <c r="A26" s="33">
        <v>43230</v>
      </c>
      <c r="B26" s="38">
        <v>67092</v>
      </c>
      <c r="C26" s="35" t="s">
        <v>64</v>
      </c>
      <c r="D26" s="36" t="s">
        <v>65</v>
      </c>
      <c r="E26" s="35" t="s">
        <v>66</v>
      </c>
      <c r="F26" s="43">
        <v>1647</v>
      </c>
      <c r="G26" s="43"/>
      <c r="H26" s="12">
        <f t="shared" si="0"/>
        <v>176.46428571428569</v>
      </c>
      <c r="I26" s="12">
        <f t="shared" si="1"/>
        <v>14.705357142857142</v>
      </c>
      <c r="J26" s="12">
        <f>+G26*0.01</f>
        <v>0</v>
      </c>
      <c r="K26" s="14">
        <f>+F26+G26-I26-J26</f>
        <v>1632.2946428571429</v>
      </c>
      <c r="L26" s="16"/>
    </row>
    <row r="27" spans="1:14" s="13" customFormat="1">
      <c r="A27" s="33">
        <v>43227</v>
      </c>
      <c r="B27" s="38">
        <v>19459</v>
      </c>
      <c r="C27" s="35" t="s">
        <v>16</v>
      </c>
      <c r="D27" s="36" t="s">
        <v>17</v>
      </c>
      <c r="E27" s="35" t="s">
        <v>18</v>
      </c>
      <c r="F27" s="43">
        <v>4990</v>
      </c>
      <c r="G27" s="43"/>
      <c r="H27" s="12">
        <f>+F27/1.12*0.12</f>
        <v>534.642857142857</v>
      </c>
      <c r="I27" s="12">
        <f>+F27/1.12*0.01</f>
        <v>44.553571428571423</v>
      </c>
      <c r="J27" s="12">
        <f t="shared" si="2"/>
        <v>0</v>
      </c>
      <c r="K27" s="14">
        <f>+F27+G27-I27-J27</f>
        <v>4945.4464285714284</v>
      </c>
      <c r="L27" s="16"/>
    </row>
    <row r="28" spans="1:14" s="51" customFormat="1">
      <c r="A28" s="33">
        <v>43231</v>
      </c>
      <c r="B28" s="38">
        <v>19461</v>
      </c>
      <c r="C28" s="35" t="s">
        <v>16</v>
      </c>
      <c r="D28" s="36" t="s">
        <v>17</v>
      </c>
      <c r="E28" s="35" t="s">
        <v>18</v>
      </c>
      <c r="F28" s="43">
        <v>6163</v>
      </c>
      <c r="G28" s="43"/>
      <c r="H28" s="49">
        <f t="shared" si="0"/>
        <v>660.32142857142844</v>
      </c>
      <c r="I28" s="49">
        <f t="shared" si="1"/>
        <v>55.026785714285708</v>
      </c>
      <c r="J28" s="49">
        <f t="shared" si="2"/>
        <v>0</v>
      </c>
      <c r="K28" s="52">
        <f t="shared" si="3"/>
        <v>6107.9732142857147</v>
      </c>
      <c r="L28" s="50"/>
    </row>
    <row r="29" spans="1:14">
      <c r="A29" s="33">
        <v>43223</v>
      </c>
      <c r="B29" s="38">
        <v>81395</v>
      </c>
      <c r="C29" s="35" t="s">
        <v>67</v>
      </c>
      <c r="D29" s="36" t="s">
        <v>68</v>
      </c>
      <c r="E29" s="35" t="s">
        <v>69</v>
      </c>
      <c r="F29" s="43">
        <v>3017.4</v>
      </c>
      <c r="G29" s="43"/>
      <c r="H29" s="18">
        <f t="shared" si="0"/>
        <v>323.29285714285709</v>
      </c>
      <c r="I29" s="18">
        <f t="shared" si="1"/>
        <v>26.941071428571426</v>
      </c>
      <c r="J29" s="18">
        <f t="shared" si="2"/>
        <v>0</v>
      </c>
      <c r="K29" s="14">
        <f t="shared" si="3"/>
        <v>2990.4589285714287</v>
      </c>
      <c r="L29" s="16"/>
      <c r="M29" s="13"/>
      <c r="N29" s="13"/>
    </row>
    <row r="30" spans="1:14">
      <c r="A30" s="33">
        <v>43223</v>
      </c>
      <c r="B30" s="38">
        <v>161474</v>
      </c>
      <c r="C30" s="35" t="s">
        <v>70</v>
      </c>
      <c r="D30" s="36" t="s">
        <v>71</v>
      </c>
      <c r="E30" s="35" t="s">
        <v>69</v>
      </c>
      <c r="F30" s="43">
        <v>3919.8</v>
      </c>
      <c r="G30" s="43"/>
      <c r="H30" s="12">
        <f t="shared" si="0"/>
        <v>419.9785714285714</v>
      </c>
      <c r="I30" s="12">
        <f t="shared" si="1"/>
        <v>34.998214285714283</v>
      </c>
      <c r="J30" s="12">
        <f t="shared" si="2"/>
        <v>0</v>
      </c>
      <c r="K30" s="14">
        <f t="shared" si="3"/>
        <v>3884.8017857142859</v>
      </c>
      <c r="L30" s="16"/>
      <c r="M30" s="13"/>
      <c r="N30" s="13"/>
    </row>
    <row r="31" spans="1:14">
      <c r="A31" s="33">
        <v>43232</v>
      </c>
      <c r="B31" s="38">
        <v>218059</v>
      </c>
      <c r="C31" s="35" t="s">
        <v>27</v>
      </c>
      <c r="D31" s="36" t="s">
        <v>28</v>
      </c>
      <c r="E31" s="35" t="s">
        <v>29</v>
      </c>
      <c r="F31" s="43">
        <v>3118.82</v>
      </c>
      <c r="G31" s="43"/>
      <c r="H31" s="8">
        <f t="shared" si="0"/>
        <v>334.15928571428572</v>
      </c>
      <c r="I31" s="8">
        <f t="shared" si="1"/>
        <v>27.846607142857142</v>
      </c>
      <c r="J31" s="8">
        <f t="shared" si="2"/>
        <v>0</v>
      </c>
      <c r="K31" s="14">
        <f t="shared" si="3"/>
        <v>3090.9733928571432</v>
      </c>
    </row>
    <row r="32" spans="1:14">
      <c r="A32" s="33">
        <v>43232</v>
      </c>
      <c r="B32" s="38">
        <v>510090954</v>
      </c>
      <c r="C32" s="35" t="s">
        <v>30</v>
      </c>
      <c r="D32" s="36" t="s">
        <v>31</v>
      </c>
      <c r="E32" s="35" t="s">
        <v>32</v>
      </c>
      <c r="F32" s="43">
        <v>7509</v>
      </c>
      <c r="G32" s="43"/>
      <c r="H32" s="12">
        <f t="shared" si="0"/>
        <v>804.53571428571422</v>
      </c>
      <c r="I32" s="12">
        <f t="shared" si="1"/>
        <v>67.044642857142861</v>
      </c>
      <c r="J32" s="12">
        <f t="shared" si="2"/>
        <v>0</v>
      </c>
      <c r="K32" s="14">
        <f t="shared" si="3"/>
        <v>7441.9553571428569</v>
      </c>
    </row>
    <row r="33" spans="1:12">
      <c r="A33" s="33">
        <v>43235</v>
      </c>
      <c r="B33" s="38">
        <v>130651</v>
      </c>
      <c r="C33" s="35" t="s">
        <v>22</v>
      </c>
      <c r="D33" s="36" t="s">
        <v>23</v>
      </c>
      <c r="E33" s="35" t="s">
        <v>26</v>
      </c>
      <c r="F33" s="43"/>
      <c r="G33" s="43">
        <v>1050</v>
      </c>
      <c r="H33" s="12">
        <f t="shared" si="0"/>
        <v>0</v>
      </c>
      <c r="I33" s="12">
        <f t="shared" si="1"/>
        <v>0</v>
      </c>
      <c r="J33" s="12">
        <f t="shared" si="2"/>
        <v>10.5</v>
      </c>
      <c r="K33" s="14">
        <f t="shared" si="3"/>
        <v>1039.5</v>
      </c>
    </row>
    <row r="34" spans="1:12">
      <c r="A34" s="33">
        <v>43235</v>
      </c>
      <c r="B34" s="48">
        <v>5435</v>
      </c>
      <c r="C34" s="35" t="s">
        <v>22</v>
      </c>
      <c r="D34" s="36" t="s">
        <v>23</v>
      </c>
      <c r="E34" s="35" t="s">
        <v>26</v>
      </c>
      <c r="F34" s="43"/>
      <c r="G34" s="43">
        <v>6324</v>
      </c>
      <c r="H34" s="12">
        <f t="shared" si="0"/>
        <v>0</v>
      </c>
      <c r="I34" s="12">
        <f t="shared" si="1"/>
        <v>0</v>
      </c>
      <c r="J34" s="12">
        <f t="shared" si="2"/>
        <v>63.24</v>
      </c>
      <c r="K34" s="14">
        <f t="shared" si="3"/>
        <v>6260.76</v>
      </c>
    </row>
    <row r="35" spans="1:12">
      <c r="A35" s="33">
        <v>43235</v>
      </c>
      <c r="B35" s="38">
        <v>67007</v>
      </c>
      <c r="C35" s="35" t="s">
        <v>19</v>
      </c>
      <c r="D35" s="36" t="s">
        <v>20</v>
      </c>
      <c r="E35" s="35" t="s">
        <v>21</v>
      </c>
      <c r="F35" s="44"/>
      <c r="G35" s="44">
        <v>9160</v>
      </c>
      <c r="H35" s="8">
        <f t="shared" si="0"/>
        <v>0</v>
      </c>
      <c r="I35" s="8">
        <f t="shared" si="1"/>
        <v>0</v>
      </c>
      <c r="J35" s="8">
        <f t="shared" si="2"/>
        <v>91.600000000000009</v>
      </c>
      <c r="K35" s="14">
        <f t="shared" si="3"/>
        <v>9068.4</v>
      </c>
    </row>
    <row r="36" spans="1:12">
      <c r="A36" s="33">
        <v>43235</v>
      </c>
      <c r="B36" s="38">
        <v>67008</v>
      </c>
      <c r="C36" s="35" t="s">
        <v>19</v>
      </c>
      <c r="D36" s="36" t="s">
        <v>20</v>
      </c>
      <c r="E36" s="35" t="s">
        <v>21</v>
      </c>
      <c r="F36" s="43"/>
      <c r="G36" s="43">
        <v>1656.5</v>
      </c>
      <c r="H36" s="12">
        <f t="shared" si="0"/>
        <v>0</v>
      </c>
      <c r="I36" s="12">
        <f t="shared" si="1"/>
        <v>0</v>
      </c>
      <c r="J36" s="12">
        <f t="shared" si="2"/>
        <v>16.565000000000001</v>
      </c>
      <c r="K36" s="14">
        <f t="shared" si="3"/>
        <v>1639.9349999999999</v>
      </c>
    </row>
    <row r="37" spans="1:12">
      <c r="A37" s="33">
        <v>43235</v>
      </c>
      <c r="B37" s="54">
        <v>9367</v>
      </c>
      <c r="C37" s="35" t="s">
        <v>58</v>
      </c>
      <c r="D37" s="36" t="s">
        <v>59</v>
      </c>
      <c r="E37" s="35" t="s">
        <v>60</v>
      </c>
      <c r="F37" s="45"/>
      <c r="G37" s="43">
        <v>2741</v>
      </c>
      <c r="H37" s="12">
        <f t="shared" si="0"/>
        <v>0</v>
      </c>
      <c r="I37" s="12">
        <f t="shared" si="1"/>
        <v>0</v>
      </c>
      <c r="J37" s="12">
        <f t="shared" si="2"/>
        <v>27.41</v>
      </c>
      <c r="K37" s="14">
        <f t="shared" si="3"/>
        <v>2713.59</v>
      </c>
    </row>
    <row r="38" spans="1:12">
      <c r="A38" s="33">
        <v>43238</v>
      </c>
      <c r="B38" s="38">
        <v>9662</v>
      </c>
      <c r="C38" s="35" t="s">
        <v>58</v>
      </c>
      <c r="D38" s="36" t="s">
        <v>59</v>
      </c>
      <c r="E38" s="35" t="s">
        <v>60</v>
      </c>
      <c r="F38" s="43"/>
      <c r="G38" s="43">
        <v>914</v>
      </c>
      <c r="H38" s="12">
        <f t="shared" si="0"/>
        <v>0</v>
      </c>
      <c r="I38" s="12">
        <f t="shared" si="1"/>
        <v>0</v>
      </c>
      <c r="J38" s="12">
        <f t="shared" si="2"/>
        <v>9.14</v>
      </c>
      <c r="K38" s="14">
        <f t="shared" si="3"/>
        <v>904.86</v>
      </c>
      <c r="L38" s="1"/>
    </row>
    <row r="39" spans="1:12">
      <c r="A39" s="33">
        <v>43238</v>
      </c>
      <c r="B39" s="38">
        <v>67011</v>
      </c>
      <c r="C39" s="35" t="s">
        <v>19</v>
      </c>
      <c r="D39" s="36" t="s">
        <v>20</v>
      </c>
      <c r="E39" s="35" t="s">
        <v>21</v>
      </c>
      <c r="F39" s="43"/>
      <c r="G39" s="43">
        <v>3310</v>
      </c>
      <c r="H39" s="12">
        <f t="shared" si="0"/>
        <v>0</v>
      </c>
      <c r="I39" s="12">
        <f t="shared" si="1"/>
        <v>0</v>
      </c>
      <c r="J39" s="12">
        <f t="shared" si="2"/>
        <v>33.1</v>
      </c>
      <c r="K39" s="14">
        <f t="shared" si="3"/>
        <v>3276.9</v>
      </c>
    </row>
    <row r="40" spans="1:12">
      <c r="A40" s="33">
        <v>43237</v>
      </c>
      <c r="B40" s="38">
        <v>130640</v>
      </c>
      <c r="C40" s="35" t="s">
        <v>22</v>
      </c>
      <c r="D40" s="36" t="s">
        <v>23</v>
      </c>
      <c r="E40" s="35" t="s">
        <v>26</v>
      </c>
      <c r="F40" s="43"/>
      <c r="G40" s="43">
        <v>3850</v>
      </c>
      <c r="H40" s="12">
        <f t="shared" si="0"/>
        <v>0</v>
      </c>
      <c r="I40" s="12">
        <f t="shared" si="1"/>
        <v>0</v>
      </c>
      <c r="J40" s="12">
        <f t="shared" si="2"/>
        <v>38.5</v>
      </c>
      <c r="K40" s="14">
        <f t="shared" si="3"/>
        <v>3811.5</v>
      </c>
    </row>
    <row r="41" spans="1:12">
      <c r="A41" s="33">
        <v>43236</v>
      </c>
      <c r="B41" s="41">
        <v>9458</v>
      </c>
      <c r="C41" s="35" t="s">
        <v>58</v>
      </c>
      <c r="D41" s="36" t="s">
        <v>59</v>
      </c>
      <c r="E41" s="35" t="s">
        <v>60</v>
      </c>
      <c r="F41" s="43"/>
      <c r="G41" s="43">
        <v>1003</v>
      </c>
      <c r="H41" s="12">
        <f t="shared" si="0"/>
        <v>0</v>
      </c>
      <c r="I41" s="12">
        <f t="shared" si="1"/>
        <v>0</v>
      </c>
      <c r="J41" s="12">
        <f t="shared" si="2"/>
        <v>10.029999999999999</v>
      </c>
      <c r="K41" s="14">
        <f t="shared" si="3"/>
        <v>992.97</v>
      </c>
    </row>
    <row r="42" spans="1:12">
      <c r="A42" s="33">
        <v>43245</v>
      </c>
      <c r="B42" s="38">
        <v>9875</v>
      </c>
      <c r="C42" s="35" t="s">
        <v>58</v>
      </c>
      <c r="D42" s="36" t="s">
        <v>59</v>
      </c>
      <c r="E42" s="35" t="s">
        <v>60</v>
      </c>
      <c r="F42" s="43"/>
      <c r="G42" s="43">
        <v>720</v>
      </c>
      <c r="H42" s="12">
        <f t="shared" si="0"/>
        <v>0</v>
      </c>
      <c r="I42" s="12">
        <f t="shared" si="1"/>
        <v>0</v>
      </c>
      <c r="J42" s="12">
        <f t="shared" si="2"/>
        <v>7.2</v>
      </c>
      <c r="K42" s="14">
        <f t="shared" si="3"/>
        <v>712.8</v>
      </c>
    </row>
    <row r="43" spans="1:12">
      <c r="A43" s="33">
        <v>43245</v>
      </c>
      <c r="B43" s="41">
        <v>131125</v>
      </c>
      <c r="C43" s="35" t="s">
        <v>22</v>
      </c>
      <c r="D43" s="36" t="s">
        <v>23</v>
      </c>
      <c r="E43" s="35" t="s">
        <v>26</v>
      </c>
      <c r="F43" s="43"/>
      <c r="G43" s="43">
        <v>1050</v>
      </c>
      <c r="H43" s="12">
        <f t="shared" si="0"/>
        <v>0</v>
      </c>
      <c r="I43" s="12">
        <f t="shared" si="1"/>
        <v>0</v>
      </c>
      <c r="J43" s="12">
        <f t="shared" si="2"/>
        <v>10.5</v>
      </c>
      <c r="K43" s="14">
        <f t="shared" si="3"/>
        <v>1039.5</v>
      </c>
    </row>
    <row r="44" spans="1:12">
      <c r="A44" s="33" t="s">
        <v>72</v>
      </c>
      <c r="B44" s="38">
        <v>55783</v>
      </c>
      <c r="C44" s="35" t="s">
        <v>61</v>
      </c>
      <c r="D44" s="36" t="s">
        <v>62</v>
      </c>
      <c r="E44" s="35" t="s">
        <v>63</v>
      </c>
      <c r="F44" s="43">
        <v>1740</v>
      </c>
      <c r="G44" s="43"/>
      <c r="H44" s="12">
        <f t="shared" si="0"/>
        <v>186.42857142857142</v>
      </c>
      <c r="I44" s="12">
        <f t="shared" si="1"/>
        <v>15.535714285714285</v>
      </c>
      <c r="J44" s="12">
        <f t="shared" si="2"/>
        <v>0</v>
      </c>
      <c r="K44" s="14">
        <f t="shared" si="3"/>
        <v>1724.4642857142858</v>
      </c>
    </row>
    <row r="45" spans="1:12">
      <c r="A45" s="33">
        <v>43245</v>
      </c>
      <c r="B45" s="40">
        <v>52778184</v>
      </c>
      <c r="C45" s="35" t="s">
        <v>39</v>
      </c>
      <c r="D45" s="36" t="s">
        <v>40</v>
      </c>
      <c r="E45" s="35" t="s">
        <v>53</v>
      </c>
      <c r="F45" s="43">
        <v>1799.96</v>
      </c>
      <c r="G45" s="43"/>
      <c r="H45" s="12">
        <f t="shared" si="0"/>
        <v>192.85285714285712</v>
      </c>
      <c r="I45" s="12">
        <f t="shared" si="1"/>
        <v>16.071071428571425</v>
      </c>
      <c r="J45" s="12">
        <f t="shared" si="2"/>
        <v>0</v>
      </c>
      <c r="K45" s="14">
        <f t="shared" si="3"/>
        <v>1783.8889285714286</v>
      </c>
    </row>
    <row r="46" spans="1:12">
      <c r="A46" s="33">
        <v>43235</v>
      </c>
      <c r="B46" s="38">
        <v>34298</v>
      </c>
      <c r="C46" s="35" t="s">
        <v>47</v>
      </c>
      <c r="D46" s="36" t="s">
        <v>48</v>
      </c>
      <c r="E46" s="35" t="s">
        <v>49</v>
      </c>
      <c r="F46" s="43">
        <v>10497</v>
      </c>
      <c r="G46" s="43"/>
      <c r="H46" s="12">
        <f t="shared" si="0"/>
        <v>1124.6785714285713</v>
      </c>
      <c r="I46" s="12">
        <f t="shared" si="1"/>
        <v>93.723214285714278</v>
      </c>
      <c r="J46" s="12">
        <f t="shared" si="2"/>
        <v>0</v>
      </c>
      <c r="K46" s="14">
        <f t="shared" si="3"/>
        <v>10403.276785714286</v>
      </c>
    </row>
    <row r="47" spans="1:12">
      <c r="A47" s="33">
        <v>43235</v>
      </c>
      <c r="B47" s="38">
        <v>34299</v>
      </c>
      <c r="C47" s="35" t="s">
        <v>47</v>
      </c>
      <c r="D47" s="36" t="s">
        <v>48</v>
      </c>
      <c r="E47" s="35" t="s">
        <v>49</v>
      </c>
      <c r="F47" s="43">
        <f>5882.15+705.85</f>
        <v>6588</v>
      </c>
      <c r="G47" s="43"/>
      <c r="H47" s="12">
        <f t="shared" si="0"/>
        <v>705.85714285714278</v>
      </c>
      <c r="I47" s="12">
        <f t="shared" si="1"/>
        <v>58.821428571428569</v>
      </c>
      <c r="J47" s="12">
        <f t="shared" si="2"/>
        <v>0</v>
      </c>
      <c r="K47" s="14">
        <f t="shared" si="3"/>
        <v>6529.1785714285716</v>
      </c>
    </row>
    <row r="48" spans="1:12">
      <c r="A48" s="33">
        <v>43235</v>
      </c>
      <c r="B48" s="38">
        <v>34299</v>
      </c>
      <c r="C48" s="35" t="s">
        <v>47</v>
      </c>
      <c r="D48" s="36" t="s">
        <v>48</v>
      </c>
      <c r="E48" s="35" t="s">
        <v>49</v>
      </c>
      <c r="F48" s="43"/>
      <c r="G48" s="43">
        <v>155</v>
      </c>
      <c r="H48" s="12">
        <f t="shared" si="0"/>
        <v>0</v>
      </c>
      <c r="I48" s="12">
        <f t="shared" si="1"/>
        <v>0</v>
      </c>
      <c r="J48" s="12">
        <f t="shared" si="2"/>
        <v>1.55</v>
      </c>
      <c r="K48" s="14">
        <f t="shared" si="3"/>
        <v>153.44999999999999</v>
      </c>
    </row>
    <row r="49" spans="1:13">
      <c r="A49" s="33">
        <v>43248</v>
      </c>
      <c r="B49" s="38">
        <v>9948</v>
      </c>
      <c r="C49" s="35" t="s">
        <v>58</v>
      </c>
      <c r="D49" s="36" t="s">
        <v>59</v>
      </c>
      <c r="E49" s="35" t="s">
        <v>60</v>
      </c>
      <c r="F49" s="43"/>
      <c r="G49" s="43">
        <v>3409.8</v>
      </c>
      <c r="H49" s="12">
        <f>+F49/1.12*0.12</f>
        <v>0</v>
      </c>
      <c r="I49" s="12">
        <f>+F49/1.12*0.01</f>
        <v>0</v>
      </c>
      <c r="J49" s="12">
        <f>+G49*0.01</f>
        <v>34.097999999999999</v>
      </c>
      <c r="K49" s="14">
        <f>+F49+G49-I49-J49</f>
        <v>3375.7020000000002</v>
      </c>
    </row>
    <row r="50" spans="1:13">
      <c r="A50" s="33">
        <v>43248</v>
      </c>
      <c r="B50" s="38">
        <v>67024</v>
      </c>
      <c r="C50" s="35" t="s">
        <v>22</v>
      </c>
      <c r="D50" s="36" t="s">
        <v>23</v>
      </c>
      <c r="E50" s="35" t="s">
        <v>26</v>
      </c>
      <c r="F50" s="43"/>
      <c r="G50" s="43">
        <v>3020</v>
      </c>
      <c r="H50" s="12">
        <f t="shared" si="0"/>
        <v>0</v>
      </c>
      <c r="I50" s="12">
        <f t="shared" si="1"/>
        <v>0</v>
      </c>
      <c r="J50" s="12">
        <f t="shared" si="2"/>
        <v>30.2</v>
      </c>
      <c r="K50" s="14">
        <f t="shared" si="3"/>
        <v>2989.8</v>
      </c>
    </row>
    <row r="51" spans="1:13">
      <c r="A51" s="37">
        <v>43248</v>
      </c>
      <c r="B51" s="38">
        <v>67023</v>
      </c>
      <c r="C51" s="35" t="s">
        <v>19</v>
      </c>
      <c r="D51" s="36" t="s">
        <v>20</v>
      </c>
      <c r="E51" s="35" t="s">
        <v>21</v>
      </c>
      <c r="F51" s="43"/>
      <c r="G51" s="43">
        <v>1580</v>
      </c>
      <c r="H51" s="12">
        <f t="shared" si="0"/>
        <v>0</v>
      </c>
      <c r="I51" s="12">
        <f t="shared" si="1"/>
        <v>0</v>
      </c>
      <c r="J51" s="12">
        <f t="shared" si="2"/>
        <v>15.8</v>
      </c>
      <c r="K51" s="14">
        <f t="shared" si="3"/>
        <v>1564.2</v>
      </c>
      <c r="L51" s="13"/>
      <c r="M51" s="13"/>
    </row>
    <row r="52" spans="1:13">
      <c r="A52" s="37">
        <v>43248</v>
      </c>
      <c r="B52" s="38">
        <v>131359</v>
      </c>
      <c r="C52" s="35" t="s">
        <v>22</v>
      </c>
      <c r="D52" s="36" t="s">
        <v>23</v>
      </c>
      <c r="E52" s="35" t="s">
        <v>26</v>
      </c>
      <c r="F52" s="43"/>
      <c r="G52" s="43">
        <v>2150</v>
      </c>
      <c r="H52" s="12">
        <f t="shared" si="0"/>
        <v>0</v>
      </c>
      <c r="I52" s="12">
        <f t="shared" si="1"/>
        <v>0</v>
      </c>
      <c r="J52" s="12">
        <f t="shared" si="2"/>
        <v>21.5</v>
      </c>
      <c r="K52" s="14">
        <f t="shared" si="3"/>
        <v>2128.5</v>
      </c>
    </row>
    <row r="53" spans="1:13">
      <c r="A53" s="37">
        <v>43246</v>
      </c>
      <c r="B53" s="38">
        <v>19599</v>
      </c>
      <c r="C53" s="35" t="s">
        <v>16</v>
      </c>
      <c r="D53" s="36" t="s">
        <v>17</v>
      </c>
      <c r="E53" s="35" t="s">
        <v>18</v>
      </c>
      <c r="F53" s="43">
        <v>5812</v>
      </c>
      <c r="G53" s="43"/>
      <c r="H53" s="12">
        <f>+F53/1.12*0.12</f>
        <v>622.71428571428567</v>
      </c>
      <c r="I53" s="12">
        <f>+F53/1.12*0.01</f>
        <v>51.892857142857139</v>
      </c>
      <c r="J53" s="12">
        <f t="shared" si="2"/>
        <v>0</v>
      </c>
      <c r="K53" s="14">
        <f t="shared" si="3"/>
        <v>5760.1071428571431</v>
      </c>
    </row>
    <row r="54" spans="1:13">
      <c r="A54" s="37">
        <v>43245</v>
      </c>
      <c r="B54" s="38">
        <v>19600</v>
      </c>
      <c r="C54" s="35" t="s">
        <v>16</v>
      </c>
      <c r="D54" s="36" t="s">
        <v>17</v>
      </c>
      <c r="E54" s="35" t="s">
        <v>18</v>
      </c>
      <c r="F54" s="43">
        <v>5825</v>
      </c>
      <c r="G54" s="43"/>
      <c r="H54" s="12">
        <f t="shared" si="0"/>
        <v>624.10714285714278</v>
      </c>
      <c r="I54" s="12">
        <f t="shared" si="1"/>
        <v>52.008928571428569</v>
      </c>
      <c r="J54" s="12">
        <f>+G54*0.01</f>
        <v>0</v>
      </c>
      <c r="K54" s="14">
        <f>+F54+G54-I54-J54</f>
        <v>5772.9910714285716</v>
      </c>
    </row>
    <row r="55" spans="1:13">
      <c r="A55" s="37">
        <v>43250</v>
      </c>
      <c r="B55" s="38">
        <v>131793</v>
      </c>
      <c r="C55" s="35" t="s">
        <v>22</v>
      </c>
      <c r="D55" s="36" t="s">
        <v>23</v>
      </c>
      <c r="E55" s="35" t="s">
        <v>26</v>
      </c>
      <c r="F55" s="43"/>
      <c r="G55" s="43">
        <v>1050</v>
      </c>
      <c r="H55" s="12">
        <f t="shared" si="0"/>
        <v>0</v>
      </c>
      <c r="I55" s="12">
        <f t="shared" si="1"/>
        <v>0</v>
      </c>
      <c r="J55" s="12">
        <f>+G55*0.01</f>
        <v>10.5</v>
      </c>
      <c r="K55" s="14">
        <f>+F55+G55-I55-J55</f>
        <v>1039.5</v>
      </c>
    </row>
    <row r="56" spans="1:13">
      <c r="A56" s="37">
        <v>43250</v>
      </c>
      <c r="B56" s="38">
        <v>72946</v>
      </c>
      <c r="C56" s="35" t="s">
        <v>24</v>
      </c>
      <c r="D56" s="36" t="s">
        <v>25</v>
      </c>
      <c r="E56" s="35" t="s">
        <v>54</v>
      </c>
      <c r="F56" s="43">
        <v>1196.69</v>
      </c>
      <c r="G56" s="43"/>
      <c r="H56" s="12">
        <f t="shared" si="0"/>
        <v>128.21678571428569</v>
      </c>
      <c r="I56" s="12">
        <f t="shared" si="1"/>
        <v>10.684732142857142</v>
      </c>
      <c r="J56" s="12">
        <f t="shared" si="2"/>
        <v>0</v>
      </c>
      <c r="K56" s="14">
        <f t="shared" si="3"/>
        <v>1186.0052678571428</v>
      </c>
    </row>
    <row r="57" spans="1:13">
      <c r="A57" s="37"/>
      <c r="B57" s="41"/>
      <c r="C57" s="35"/>
      <c r="D57" s="36"/>
      <c r="E57" s="35"/>
      <c r="F57" s="43"/>
      <c r="G57" s="43"/>
      <c r="H57" s="12">
        <f t="shared" ref="H57" si="4">+F57/1.12*0.12</f>
        <v>0</v>
      </c>
      <c r="I57" s="12">
        <f t="shared" ref="I57" si="5">+F57/1.12*0.01</f>
        <v>0</v>
      </c>
      <c r="J57" s="12">
        <f t="shared" ref="J57" si="6">+G57*0.01</f>
        <v>0</v>
      </c>
      <c r="K57" s="14">
        <f t="shared" ref="K57" si="7">+F57+G57-I57-J57</f>
        <v>0</v>
      </c>
    </row>
    <row r="58" spans="1:13">
      <c r="A58" s="37"/>
      <c r="B58" s="34"/>
      <c r="C58" s="35"/>
      <c r="D58" s="36"/>
      <c r="E58" s="35"/>
      <c r="F58" s="46"/>
      <c r="G58" s="47"/>
      <c r="H58" s="12">
        <f t="shared" ref="H58" si="8">+F58/1.12*0.12</f>
        <v>0</v>
      </c>
      <c r="I58" s="12">
        <f t="shared" ref="I58" si="9">+F58/1.12*0.01</f>
        <v>0</v>
      </c>
      <c r="J58" s="12">
        <f t="shared" ref="J58" si="10">+G58*0.01</f>
        <v>0</v>
      </c>
      <c r="K58" s="14">
        <f t="shared" ref="K58" si="11">+F58+G58-I58-J58</f>
        <v>0</v>
      </c>
      <c r="L58" s="16"/>
    </row>
    <row r="59" spans="1:13" ht="16.5" thickBot="1">
      <c r="A59" s="24" t="s">
        <v>15</v>
      </c>
      <c r="B59" s="26"/>
      <c r="C59" s="26"/>
      <c r="D59" s="26"/>
      <c r="E59" s="26"/>
      <c r="F59" s="29">
        <f>+SUM(F6:F57)</f>
        <v>105949.85000000002</v>
      </c>
      <c r="G59" s="29">
        <f>+SUM(G6:G57)</f>
        <v>77016.88</v>
      </c>
      <c r="H59" s="29">
        <f>+SUM(H6:H57)</f>
        <v>11351.769642857142</v>
      </c>
      <c r="I59" s="29">
        <f>+SUM(I6:I57)</f>
        <v>945.98080357142851</v>
      </c>
      <c r="J59" s="29">
        <f>+SUM(J6:J57)</f>
        <v>770.16879999999992</v>
      </c>
      <c r="K59" s="29">
        <f>+SUM(K6:K57)</f>
        <v>181250.58039642856</v>
      </c>
    </row>
    <row r="60" spans="1:13" s="10" customFormat="1" ht="16.5" thickBot="1">
      <c r="A60" s="23"/>
      <c r="B60" s="25"/>
      <c r="C60" s="25"/>
      <c r="D60" s="25"/>
      <c r="E60" s="27"/>
      <c r="F60" s="28"/>
      <c r="G60" s="28"/>
      <c r="H60" s="31"/>
      <c r="I60" s="31"/>
      <c r="J60" s="31"/>
      <c r="K60" s="32"/>
      <c r="M60" s="11"/>
    </row>
    <row r="61" spans="1:13">
      <c r="A61"/>
      <c r="B61"/>
      <c r="C61"/>
      <c r="D61"/>
      <c r="E61"/>
      <c r="F61" s="9"/>
      <c r="G61" s="9"/>
      <c r="H61" s="9"/>
      <c r="I61" s="9"/>
      <c r="J61" s="9"/>
      <c r="K61"/>
    </row>
    <row r="62" spans="1:13">
      <c r="A62"/>
      <c r="B62"/>
      <c r="C62"/>
      <c r="D62"/>
      <c r="E62"/>
      <c r="F62" s="9"/>
      <c r="G62" s="9"/>
      <c r="H62" s="9"/>
      <c r="I62" s="9"/>
      <c r="J62" s="9"/>
      <c r="K62"/>
    </row>
    <row r="63" spans="1:13">
      <c r="A63"/>
      <c r="B63"/>
      <c r="C63"/>
      <c r="D63"/>
      <c r="E63"/>
      <c r="F63" s="9"/>
      <c r="G63" s="9"/>
      <c r="H63" s="9"/>
      <c r="I63" s="9"/>
      <c r="J63" s="9"/>
      <c r="K63"/>
    </row>
    <row r="64" spans="1:13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>
        <f>H66*0.01</f>
        <v>0</v>
      </c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May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2018-06-01T02:18:32Z</dcterms:modified>
</cp:coreProperties>
</file>