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Nov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T8" i="20" l="1"/>
  <c r="N15" i="79"/>
  <c r="T9" i="20"/>
  <c r="F48" i="79"/>
  <c r="N17" i="79"/>
  <c r="G8" i="20"/>
  <c r="P10" i="79"/>
  <c r="R35" i="20"/>
  <c r="F17" i="79"/>
  <c r="G7" i="20"/>
  <c r="N9" i="20"/>
  <c r="N12" i="20"/>
  <c r="N59" i="20"/>
  <c r="N65" i="20"/>
  <c r="M59" i="20"/>
  <c r="J56" i="20"/>
  <c r="K56" i="20"/>
  <c r="M56" i="20"/>
  <c r="J57" i="20"/>
  <c r="K57" i="20"/>
  <c r="L57" i="20"/>
  <c r="M57" i="20"/>
  <c r="J58" i="20"/>
  <c r="K58" i="20"/>
  <c r="L58" i="20"/>
  <c r="M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F50" i="79"/>
  <c r="R36" i="20"/>
  <c r="O38" i="20"/>
  <c r="O37" i="20"/>
  <c r="O36" i="20"/>
  <c r="O35" i="20"/>
  <c r="P38" i="20"/>
  <c r="P35" i="20"/>
  <c r="G9" i="20"/>
  <c r="H43" i="79"/>
  <c r="G15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N50" i="79"/>
  <c r="X14" i="20"/>
  <c r="F122" i="79"/>
  <c r="N89" i="79"/>
  <c r="F89" i="79"/>
  <c r="N56" i="79"/>
  <c r="F55" i="79"/>
  <c r="N22" i="79"/>
  <c r="F22" i="79"/>
  <c r="F79" i="79"/>
  <c r="F49" i="79"/>
  <c r="G13" i="20"/>
  <c r="H13" i="20"/>
  <c r="D9" i="79"/>
  <c r="F56" i="79"/>
  <c r="K13" i="20"/>
  <c r="H27" i="20"/>
  <c r="H26" i="20"/>
  <c r="N26" i="79"/>
  <c r="N57" i="79"/>
  <c r="P142" i="79"/>
  <c r="H142" i="79"/>
  <c r="N49" i="79"/>
  <c r="N16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/>
  <c r="L75" i="79"/>
  <c r="D75" i="79"/>
  <c r="D42" i="79"/>
  <c r="L9" i="79"/>
  <c r="E11" i="79"/>
  <c r="H10" i="20"/>
  <c r="T10" i="20"/>
  <c r="H25" i="20"/>
  <c r="H9" i="20"/>
  <c r="F47" i="79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H11" i="20"/>
  <c r="T11" i="20"/>
  <c r="F82" i="21"/>
  <c r="G11" i="20"/>
  <c r="H76" i="21"/>
  <c r="F83" i="79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D41" i="79"/>
  <c r="L40" i="79"/>
  <c r="D40" i="79"/>
  <c r="J36" i="79"/>
  <c r="B36" i="79"/>
  <c r="J35" i="79"/>
  <c r="B35" i="79"/>
  <c r="F13" i="79"/>
  <c r="F15" i="79"/>
  <c r="L7" i="79"/>
  <c r="D7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5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F81" i="79"/>
  <c r="R10" i="20"/>
  <c r="D9" i="20"/>
  <c r="H43" i="21"/>
  <c r="R8" i="20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P15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P10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P8" i="20"/>
  <c r="N13" i="79"/>
  <c r="F113" i="21"/>
  <c r="F124" i="21"/>
  <c r="H126" i="21"/>
  <c r="O29" i="5"/>
  <c r="O31" i="5"/>
  <c r="H8" i="20"/>
  <c r="N14" i="79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F80" i="79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X15" i="20"/>
  <c r="D30" i="20"/>
  <c r="I64" i="20"/>
  <c r="N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B39" i="5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X10" i="20"/>
  <c r="D25" i="20"/>
  <c r="P25" i="20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R9" i="20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P30" i="20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10" i="79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S43" i="20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<sst xmlns="http://schemas.openxmlformats.org/spreadsheetml/2006/main" count="2097" uniqueCount="310">
  <si>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</si>
  <si>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</si>
  <si>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</si>
  <si>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</si>
  <si>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</si>
  <si>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</si>
  <si>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</si>
  <si>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</si>
  <si>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</si>
  <si>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</si>
  <si>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</si>
  <si>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</si>
  <si>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</si>
  <si>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</si>
  <si>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</si>
  <si>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</si>
  <si>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</si>
  <si>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</si>
  <si>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</si>
  <si>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</si>
  <si>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</si>
  <si>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</si>
  <si>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</si>
  <si>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</si>
  <si>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</si>
  <si>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</si>
  <si>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</si>
  <si>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</si>
  <si>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</si>
  <si>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</si>
  <si>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</si>
  <si>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</si>
  <si>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</si>
  <si>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</si>
  <si>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</si>
  <si>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</si>
  <si>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</si>
  <si>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</si>
  <si>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</si>
  <si>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</si>
  <si>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</si>
  <si>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</si>
  <si>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</si>
  <si>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</si>
  <si>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</si>
  <si>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</si>
  <si>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</si>
  <si>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</si>
  <si>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</si>
  <si>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</si>
  <si>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</si>
  <si>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</si>
  <si>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</si>
  <si>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</si>
  <si>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</si>
  <si>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</si>
  <si>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</si>
  <si>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</si>
  <si>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</si>
  <si>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</si>
  <si>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</si>
  <si>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</si>
  <si>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</si>
  <si>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</si>
  <si>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</si>
  <si>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</si>
  <si>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</si>
  <si>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</si>
  <si>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</si>
  <si>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</si>
  <si>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</si>
  <si>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</si>
  <si>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</si>
  <si>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</si>
  <si>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</si>
  <si>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</si>
  <si>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</si>
  <si>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</si>
  <si>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</si>
  <si>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</si>
  <si>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</si>
  <si>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</si>
  <si>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</si>
  <si>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</si>
  <si>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</si>
  <si>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</si>
  <si>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</si>
  <si>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</si>
  <si>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</si>
  <si>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</si>
  <si>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</si>
  <si>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</si>
  <si>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</si>
  <si>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</si>
  <si>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</si>
  <si>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</si>
  <si>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</si>
  <si>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</si>
  <si>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</si>
  <si>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</si>
  <si>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</si>
  <si>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</si>
  <si>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</si>
  <si>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</si>
  <si>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</si>
  <si>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</si>
  <si>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</si>
  <si>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</si>
  <si>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</si>
  <si>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</si>
  <si>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</si>
  <si>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</si>
  <si>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</si>
  <si>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</si>
  <si>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</si>
  <si>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</si>
  <si>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</si>
  <si>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</si>
  <si>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</si>
  <si>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</si>
  <si>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</si>
  <si>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</si>
  <si>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</si>
  <si>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</si>
  <si>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</si>
  <si>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</si>
  <si>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</si>
  <si>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</si>
  <si>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</si>
  <si>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</si>
  <si>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</si>
  <si>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</si>
  <si>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</si>
  <si>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</si>
  <si>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</si>
  <si>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</si>
  <si>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</si>
  <si>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</si>
  <si>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</si>
  <si>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</si>
  <si>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</si>
  <si>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</si>
  <si>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</si>
  <si>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</si>
  <si>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</si>
  <si>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</si>
  <si>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</si>
  <si>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</si>
  <si>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</si>
  <si>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</si>
  <si>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</si>
  <si>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</si>
  <si>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</si>
  <si>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</si>
  <si>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</si>
  <si>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</si>
  <si>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</si>
  <si>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</si>
  <si>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</si>
  <si>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</si>
  <si>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</si>
  <si>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</si>
  <si>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</si>
  <si>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</si>
  <si>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</si>
  <si>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</si>
  <si>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</si>
  <si>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</si>
  <si>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</si>
  <si>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</si>
  <si>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</si>
  <si>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</si>
  <si>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</si>
  <si>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</si>
  <si>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</si>
  <si>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</si>
  <si>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</si>
  <si>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</si>
  <si>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</si>
  <si>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</si>
  <si>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</si>
  <si>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</si>
  <si>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</si>
  <si>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</si>
  <si>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</si>
  <si>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</si>
  <si>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</si>
  <si>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</si>
  <si>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</si>
  <si>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</si>
  <si>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</si>
  <si>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</si>
  <si>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</si>
  <si>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</si>
  <si>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</si>
  <si>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</si>
  <si>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</si>
  <si>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</si>
  <si>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</si>
  <si>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</si>
  <si>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</si>
  <si>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</si>
  <si>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</si>
  <si>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</si>
  <si>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</si>
  <si>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</si>
  <si>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</si>
  <si>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</si>
  <si>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</si>
  <si>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</si>
  <si>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</si>
  <si>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</si>
  <si>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</si>
  <si>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</si>
  <si>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</si>
  <si>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</si>
  <si>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</si>
  <si>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</si>
  <si>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</si>
  <si>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</si>
  <si>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</si>
  <si>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</si>
  <si>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</si>
  <si>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</si>
  <si>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</si>
  <si>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</si>
  <si>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</si>
  <si>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</si>
  <si>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</si>
  <si>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</si>
  <si>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</si>
  <si>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</si>
  <si>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</si>
  <si>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</si>
  <si>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</si>
  <si>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</si>
  <si>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</si>
  <si>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</si>
  <si>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</si>
  <si>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</si>
  <si>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</si>
  <si>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</si>
  <si>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</si>
  <si>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</si>
  <si>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</si>
  <si>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</si>
  <si>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</si>
  <si>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</si>
  <si>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</si>
  <si>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</si>
  <si>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</si>
  <si>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</si>
  <si>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</si>
  <si>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</si>
  <si>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</si>
  <si>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</si>
  <si>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</si>
  <si>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</si>
  <si>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</si>
  <si>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</si>
  <si>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</si>
  <si>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</si>
  <si>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</si>
  <si>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</si>
  <si>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</si>
  <si>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</si>
  <si>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</si>
  <si>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</si>
  <si>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</si>
  <si>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</si>
  <si>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</si>
  <si>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</si>
  <si>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</si>
  <si>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</si>
  <si>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</si>
  <si>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</si>
  <si>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</si>
  <si>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</si>
  <si>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</si>
  <si>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</si>
  <si>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</si>
  <si>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</si>
  <si>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</si>
  <si>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</si>
  <si>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</si>
  <si>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</si>
  <si>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</si>
  <si>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</si>
  <si>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</si>
  <si>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</si>
  <si>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</si>
  <si>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</si>
  <si>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</si>
  <si>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</si>
  <si>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</si>
  <si>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</si>
  <si>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</si>
  <si>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</si>
  <si>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</si>
  <si>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</si>
  <si>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</si>
  <si>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</si>
  <si>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</si>
  <si>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</si>
  <si>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</si>
  <si>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</si>
  <si>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</si>
  <si>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</si>
  <si>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</si>
  <si>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Period Covered:Nov. 16-21,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</si>
</sst>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</row>
        <row r="9">
          <cell r="E9">
            <v>790.23076923076928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4" t="s">
        <v>174</v>
      </c>
      <c r="G11" s="36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7" t="s">
        <v>221</v>
      </c>
      <c r="G12" s="36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7" t="s">
        <v>224</v>
      </c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4" t="s">
        <v>224</v>
      </c>
      <c r="G15" s="36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4" t="s">
        <v>173</v>
      </c>
      <c r="G19" s="36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7" t="s">
        <v>235</v>
      </c>
      <c r="G22" s="36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4" t="s">
        <v>235</v>
      </c>
      <c r="G23" s="36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7" t="s">
        <v>235</v>
      </c>
      <c r="G24" s="36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4"/>
      <c r="M28" s="370"/>
      <c r="N28" s="370"/>
      <c r="O28" s="284" t="s">
        <v>167</v>
      </c>
      <c r="P28" s="284" t="s">
        <v>168</v>
      </c>
      <c r="Q28" s="315" t="s">
        <v>125</v>
      </c>
      <c r="R28" s="370"/>
      <c r="S28" s="284" t="s">
        <v>167</v>
      </c>
      <c r="T28" s="284" t="s">
        <v>168</v>
      </c>
      <c r="U28" s="315" t="s">
        <v>125</v>
      </c>
      <c r="V28" s="370"/>
      <c r="W28" s="370"/>
      <c r="X28" s="37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4" t="s">
        <v>173</v>
      </c>
      <c r="G33" s="36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7" t="s">
        <v>173</v>
      </c>
      <c r="G34" s="36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4" t="s">
        <v>224</v>
      </c>
      <c r="G37" s="36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7" t="s">
        <v>224</v>
      </c>
      <c r="G38" s="36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4" t="s">
        <v>173</v>
      </c>
      <c r="G43" s="36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7" t="s">
        <v>173</v>
      </c>
      <c r="G44" s="36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68" t="s">
        <v>238</v>
      </c>
      <c r="G47" s="36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7" t="s">
        <v>239</v>
      </c>
      <c r="G48" s="36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4" t="s">
        <v>239</v>
      </c>
      <c r="G49" s="36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7" t="s">
        <v>239</v>
      </c>
      <c r="G50" s="36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4"/>
      <c r="M54" s="370"/>
      <c r="N54" s="370"/>
      <c r="O54" s="284" t="s">
        <v>167</v>
      </c>
      <c r="P54" s="284" t="s">
        <v>168</v>
      </c>
      <c r="Q54" s="315" t="s">
        <v>125</v>
      </c>
      <c r="R54" s="370"/>
      <c r="S54" s="284" t="s">
        <v>167</v>
      </c>
      <c r="T54" s="284" t="s">
        <v>168</v>
      </c>
      <c r="U54" s="315" t="s">
        <v>125</v>
      </c>
      <c r="V54" s="370"/>
      <c r="W54" s="370"/>
      <c r="X54" s="37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79" t="s">
        <v>177</v>
      </c>
      <c r="G56" s="36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4" t="s">
        <v>173</v>
      </c>
      <c r="G57" s="36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7" t="s">
        <v>224</v>
      </c>
      <c r="G60" s="36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4" t="s">
        <v>224</v>
      </c>
      <c r="G61" s="36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7" t="s">
        <v>174</v>
      </c>
      <c r="G64" s="36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4" t="s">
        <v>173</v>
      </c>
      <c r="G65" s="36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4" t="s">
        <v>165</v>
      </c>
      <c r="G67" s="36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7" t="s">
        <v>244</v>
      </c>
      <c r="G68" s="36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4" t="s">
        <v>244</v>
      </c>
      <c r="G69" s="36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7" t="s">
        <v>244</v>
      </c>
      <c r="G70" s="36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4"/>
      <c r="M74" s="370"/>
      <c r="N74" s="370"/>
      <c r="O74" s="284" t="s">
        <v>167</v>
      </c>
      <c r="P74" s="284" t="s">
        <v>168</v>
      </c>
      <c r="Q74" s="315" t="s">
        <v>125</v>
      </c>
      <c r="R74" s="370"/>
      <c r="S74" s="284" t="s">
        <v>167</v>
      </c>
      <c r="T74" s="284" t="s">
        <v>168</v>
      </c>
      <c r="U74" s="315" t="s">
        <v>125</v>
      </c>
      <c r="V74" s="370"/>
      <c r="W74" s="370"/>
      <c r="X74" s="37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4" t="s">
        <v>173</v>
      </c>
      <c r="G79" s="36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7" t="s">
        <v>173</v>
      </c>
      <c r="G80" s="36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4" t="s">
        <v>224</v>
      </c>
      <c r="G83" s="36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7" t="s">
        <v>224</v>
      </c>
      <c r="G84" s="36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4"/>
      <c r="G91" s="36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4" t="s">
        <v>239</v>
      </c>
      <c r="G95" s="36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4" t="s">
        <v>239</v>
      </c>
      <c r="G96" s="36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4" t="s">
        <v>239</v>
      </c>
      <c r="G97" s="36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4"/>
      <c r="M101" s="370"/>
      <c r="N101" s="370"/>
      <c r="O101" s="284" t="s">
        <v>167</v>
      </c>
      <c r="P101" s="284" t="s">
        <v>168</v>
      </c>
      <c r="Q101" s="315" t="s">
        <v>125</v>
      </c>
      <c r="R101" s="370"/>
      <c r="S101" s="284" t="s">
        <v>167</v>
      </c>
      <c r="T101" s="284" t="s">
        <v>168</v>
      </c>
      <c r="U101" s="315" t="s">
        <v>125</v>
      </c>
      <c r="V101" s="370"/>
      <c r="W101" s="370"/>
      <c r="X101" s="37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7" t="s">
        <v>173</v>
      </c>
      <c r="G105" s="36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4" t="s">
        <v>173</v>
      </c>
      <c r="G106" s="36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4" t="s">
        <v>224</v>
      </c>
      <c r="G108" s="36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7" t="s">
        <v>224</v>
      </c>
      <c r="G109" s="36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4" t="s">
        <v>173</v>
      </c>
      <c r="G112" s="36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7" t="s">
        <v>173</v>
      </c>
      <c r="G113" s="36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66" t="s">
        <v>235</v>
      </c>
      <c r="G115" s="36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4" t="s">
        <v>248</v>
      </c>
      <c r="G116" s="36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66" t="s">
        <v>235</v>
      </c>
      <c r="G117" s="36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4" t="s">
        <v>248</v>
      </c>
      <c r="G118" s="36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4"/>
      <c r="M122" s="370"/>
      <c r="N122" s="370"/>
      <c r="O122" s="284" t="s">
        <v>167</v>
      </c>
      <c r="P122" s="284" t="s">
        <v>168</v>
      </c>
      <c r="Q122" s="315" t="s">
        <v>125</v>
      </c>
      <c r="R122" s="370"/>
      <c r="S122" s="284" t="s">
        <v>167</v>
      </c>
      <c r="T122" s="284" t="s">
        <v>168</v>
      </c>
      <c r="U122" s="315" t="s">
        <v>125</v>
      </c>
      <c r="V122" s="370"/>
      <c r="W122" s="370"/>
      <c r="X122" s="37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4" t="s">
        <v>173</v>
      </c>
      <c r="G129" s="36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4" t="s">
        <v>224</v>
      </c>
      <c r="G132" s="36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7" t="s">
        <v>224</v>
      </c>
      <c r="G133" s="36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7" t="s">
        <v>173</v>
      </c>
      <c r="G138" s="36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4" t="s">
        <v>173</v>
      </c>
      <c r="G139" s="36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7" t="s">
        <v>239</v>
      </c>
      <c r="G142" s="36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4" t="s">
        <v>249</v>
      </c>
      <c r="G143" s="36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7" t="s">
        <v>239</v>
      </c>
      <c r="G144" s="36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4" t="s">
        <v>249</v>
      </c>
      <c r="G145" s="36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4"/>
      <c r="M149" s="370"/>
      <c r="N149" s="370"/>
      <c r="O149" s="284" t="s">
        <v>167</v>
      </c>
      <c r="P149" s="284" t="s">
        <v>168</v>
      </c>
      <c r="Q149" s="315" t="s">
        <v>125</v>
      </c>
      <c r="R149" s="370"/>
      <c r="S149" s="284" t="s">
        <v>167</v>
      </c>
      <c r="T149" s="284" t="s">
        <v>168</v>
      </c>
      <c r="U149" s="315" t="s">
        <v>125</v>
      </c>
      <c r="V149" s="370"/>
      <c r="W149" s="370"/>
      <c r="X149" s="37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7" t="s">
        <v>173</v>
      </c>
      <c r="G157" s="36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4" t="s">
        <v>224</v>
      </c>
      <c r="G160" s="36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7" t="s">
        <v>224</v>
      </c>
      <c r="G161" s="36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4" t="s">
        <v>22</v>
      </c>
      <c r="G164" s="36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7" t="s">
        <v>173</v>
      </c>
      <c r="G165" s="36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4" t="s">
        <v>173</v>
      </c>
      <c r="G166" s="36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66" t="s">
        <v>239</v>
      </c>
      <c r="G169" s="36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4" t="s">
        <v>239</v>
      </c>
      <c r="G170" s="36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66" t="s">
        <v>239</v>
      </c>
      <c r="G171" s="36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4" t="s">
        <v>239</v>
      </c>
      <c r="G172" s="36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4"/>
      <c r="M176" s="370"/>
      <c r="N176" s="370"/>
      <c r="O176" s="284" t="s">
        <v>167</v>
      </c>
      <c r="P176" s="284" t="s">
        <v>168</v>
      </c>
      <c r="Q176" s="315" t="s">
        <v>125</v>
      </c>
      <c r="R176" s="370"/>
      <c r="S176" s="284" t="s">
        <v>167</v>
      </c>
      <c r="T176" s="284" t="s">
        <v>168</v>
      </c>
      <c r="U176" s="315" t="s">
        <v>125</v>
      </c>
      <c r="V176" s="370"/>
      <c r="W176" s="370"/>
      <c r="X176" s="37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7" t="s">
        <v>173</v>
      </c>
      <c r="G182" s="36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4" t="s">
        <v>224</v>
      </c>
      <c r="G185" s="36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7" t="s">
        <v>224</v>
      </c>
      <c r="G186" s="36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4" t="s">
        <v>173</v>
      </c>
      <c r="G193" s="36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68"/>
      <c r="G196" s="36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65" t="s">
        <v>251</v>
      </c>
      <c r="G197" s="36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79" t="s">
        <v>251</v>
      </c>
      <c r="G198" s="36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63" t="s">
        <v>251</v>
      </c>
      <c r="G199" s="36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79" t="s">
        <v>251</v>
      </c>
      <c r="G200" s="36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4"/>
      <c r="M204" s="370"/>
      <c r="N204" s="370"/>
      <c r="O204" s="284" t="s">
        <v>167</v>
      </c>
      <c r="P204" s="284" t="s">
        <v>168</v>
      </c>
      <c r="Q204" s="315" t="s">
        <v>125</v>
      </c>
      <c r="R204" s="370"/>
      <c r="S204" s="284" t="s">
        <v>167</v>
      </c>
      <c r="T204" s="284" t="s">
        <v>168</v>
      </c>
      <c r="U204" s="315" t="s">
        <v>125</v>
      </c>
      <c r="V204" s="370"/>
      <c r="W204" s="370"/>
      <c r="X204" s="37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7" t="s">
        <v>173</v>
      </c>
      <c r="G210" s="36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4" t="s">
        <v>224</v>
      </c>
      <c r="G213" s="36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7" t="s">
        <v>224</v>
      </c>
      <c r="G214" s="36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4" t="s">
        <v>173</v>
      </c>
      <c r="G221" s="36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68"/>
      <c r="G224" s="36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65" t="s">
        <v>177</v>
      </c>
      <c r="G225" s="36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79" t="s">
        <v>177</v>
      </c>
      <c r="G226" s="36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63" t="s">
        <v>177</v>
      </c>
      <c r="G227" s="36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79" t="s">
        <v>177</v>
      </c>
      <c r="G228" s="36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4"/>
      <c r="M232" s="370"/>
      <c r="N232" s="370"/>
      <c r="O232" s="284" t="s">
        <v>167</v>
      </c>
      <c r="P232" s="284" t="s">
        <v>168</v>
      </c>
      <c r="Q232" s="315" t="s">
        <v>125</v>
      </c>
      <c r="R232" s="370"/>
      <c r="S232" s="284" t="s">
        <v>167</v>
      </c>
      <c r="T232" s="284" t="s">
        <v>168</v>
      </c>
      <c r="U232" s="315" t="s">
        <v>125</v>
      </c>
      <c r="V232" s="370"/>
      <c r="W232" s="370"/>
      <c r="X232" s="37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4" t="s">
        <v>173</v>
      </c>
      <c r="G237" s="36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4" t="s">
        <v>224</v>
      </c>
      <c r="G239" s="36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7" t="s">
        <v>224</v>
      </c>
      <c r="G240" s="36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4" t="s">
        <v>165</v>
      </c>
      <c r="G241" s="36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4" t="s">
        <v>174</v>
      </c>
      <c r="G243" s="36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7" t="s">
        <v>173</v>
      </c>
      <c r="G244" s="36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68" t="s">
        <v>255</v>
      </c>
      <c r="G245" s="36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66" t="s">
        <v>255</v>
      </c>
      <c r="G246" s="36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68" t="s">
        <v>255</v>
      </c>
      <c r="G247" s="36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66" t="s">
        <v>255</v>
      </c>
      <c r="G248" s="36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68" t="s">
        <v>255</v>
      </c>
      <c r="G249" s="36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4"/>
      <c r="M253" s="370"/>
      <c r="N253" s="370"/>
      <c r="O253" s="284" t="s">
        <v>167</v>
      </c>
      <c r="P253" s="284" t="s">
        <v>168</v>
      </c>
      <c r="Q253" s="315" t="s">
        <v>125</v>
      </c>
      <c r="R253" s="370"/>
      <c r="S253" s="284" t="s">
        <v>167</v>
      </c>
      <c r="T253" s="284" t="s">
        <v>168</v>
      </c>
      <c r="U253" s="315" t="s">
        <v>125</v>
      </c>
      <c r="V253" s="370"/>
      <c r="W253" s="370"/>
      <c r="X253" s="37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4" t="s">
        <v>173</v>
      </c>
      <c r="G258" s="36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7" t="s">
        <v>173</v>
      </c>
      <c r="G259" s="36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4" t="s">
        <v>224</v>
      </c>
      <c r="G262" s="36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7" t="s">
        <v>224</v>
      </c>
      <c r="G263" s="36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4" t="s">
        <v>173</v>
      </c>
      <c r="G268" s="36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7" t="s">
        <v>173</v>
      </c>
      <c r="G269" s="36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66"/>
      <c r="G272" s="36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78" t="s">
        <v>177</v>
      </c>
      <c r="G273" s="36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63" t="s">
        <v>177</v>
      </c>
      <c r="G274" s="36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79" t="s">
        <v>177</v>
      </c>
      <c r="G275" s="36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63" t="s">
        <v>177</v>
      </c>
      <c r="G276" s="36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4"/>
      <c r="M280" s="370"/>
      <c r="N280" s="370"/>
      <c r="O280" s="284" t="s">
        <v>167</v>
      </c>
      <c r="P280" s="284" t="s">
        <v>168</v>
      </c>
      <c r="Q280" s="315" t="s">
        <v>125</v>
      </c>
      <c r="R280" s="370"/>
      <c r="S280" s="284" t="s">
        <v>167</v>
      </c>
      <c r="T280" s="284" t="s">
        <v>168</v>
      </c>
      <c r="U280" s="315" t="s">
        <v>125</v>
      </c>
      <c r="V280" s="370"/>
      <c r="W280" s="370"/>
      <c r="X280" s="37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7" t="s">
        <v>173</v>
      </c>
      <c r="G284" s="36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4" t="s">
        <v>173</v>
      </c>
      <c r="G285" s="36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68"/>
      <c r="G288" s="36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4" t="s">
        <v>224</v>
      </c>
      <c r="G289" s="36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7" t="s">
        <v>224</v>
      </c>
      <c r="G290" s="36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4" t="s">
        <v>173</v>
      </c>
      <c r="G297" s="36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68"/>
      <c r="G298" s="36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65" t="s">
        <v>257</v>
      </c>
      <c r="G299" s="36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65" t="s">
        <v>257</v>
      </c>
      <c r="G300" s="36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63" t="s">
        <v>257</v>
      </c>
      <c r="G301" s="36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65" t="s">
        <v>257</v>
      </c>
      <c r="G302" s="36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63" t="s">
        <v>257</v>
      </c>
      <c r="G303" s="36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7"/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7" t="s">
        <v>224</v>
      </c>
      <c r="G16" s="36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4" t="s">
        <v>224</v>
      </c>
      <c r="G17" s="36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7" t="s">
        <v>173</v>
      </c>
      <c r="G22" s="36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4" t="s">
        <v>235</v>
      </c>
      <c r="G25" s="36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7" t="s">
        <v>235</v>
      </c>
      <c r="G26" s="36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4" t="s">
        <v>235</v>
      </c>
      <c r="G27" s="36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4"/>
      <c r="M31" s="370"/>
      <c r="N31" s="370"/>
      <c r="O31" s="284" t="s">
        <v>167</v>
      </c>
      <c r="P31" s="284" t="s">
        <v>168</v>
      </c>
      <c r="Q31" s="315" t="s">
        <v>125</v>
      </c>
      <c r="R31" s="370"/>
      <c r="S31" s="284" t="s">
        <v>167</v>
      </c>
      <c r="T31" s="284" t="s">
        <v>168</v>
      </c>
      <c r="U31" s="315" t="s">
        <v>125</v>
      </c>
      <c r="V31" s="370"/>
      <c r="W31" s="370"/>
      <c r="X31" s="37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4" t="s">
        <v>263</v>
      </c>
      <c r="G32" s="36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79" t="s">
        <v>207</v>
      </c>
      <c r="G33" s="37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4" t="s">
        <v>173</v>
      </c>
      <c r="G34" s="36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7" t="s">
        <v>173</v>
      </c>
      <c r="G35" s="36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63" t="s">
        <v>201</v>
      </c>
      <c r="G36" s="36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7" t="s">
        <v>224</v>
      </c>
      <c r="G37" s="36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7" t="s">
        <v>224</v>
      </c>
      <c r="G38" s="36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79" t="s">
        <v>201</v>
      </c>
      <c r="G39" s="36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63" t="s">
        <v>201</v>
      </c>
      <c r="G40" s="36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7" t="s">
        <v>173</v>
      </c>
      <c r="G41" s="36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4" t="s">
        <v>173</v>
      </c>
      <c r="G42" s="36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79" t="s">
        <v>201</v>
      </c>
      <c r="G43" s="36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63" t="s">
        <v>201</v>
      </c>
      <c r="G44" s="36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79" t="s">
        <v>201</v>
      </c>
      <c r="G45" s="36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63" t="s">
        <v>201</v>
      </c>
      <c r="G46" s="36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79" t="s">
        <v>201</v>
      </c>
      <c r="G47" s="36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4"/>
      <c r="M51" s="370"/>
      <c r="N51" s="370"/>
      <c r="O51" s="284" t="s">
        <v>167</v>
      </c>
      <c r="P51" s="284" t="s">
        <v>168</v>
      </c>
      <c r="Q51" s="315" t="s">
        <v>125</v>
      </c>
      <c r="R51" s="370"/>
      <c r="S51" s="284" t="s">
        <v>167</v>
      </c>
      <c r="T51" s="284" t="s">
        <v>168</v>
      </c>
      <c r="U51" s="315" t="s">
        <v>125</v>
      </c>
      <c r="V51" s="370"/>
      <c r="W51" s="370"/>
      <c r="X51" s="37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63" t="s">
        <v>201</v>
      </c>
      <c r="G52" s="36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79" t="s">
        <v>201</v>
      </c>
      <c r="G53" s="37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4" t="s">
        <v>173</v>
      </c>
      <c r="G54" s="36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7" t="s">
        <v>173</v>
      </c>
      <c r="G55" s="36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63" t="s">
        <v>201</v>
      </c>
      <c r="G56" s="36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7" t="s">
        <v>224</v>
      </c>
      <c r="G57" s="36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4" t="s">
        <v>224</v>
      </c>
      <c r="G58" s="36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79" t="s">
        <v>201</v>
      </c>
      <c r="G59" s="36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63" t="s">
        <v>201</v>
      </c>
      <c r="G60" s="36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7" t="s">
        <v>173</v>
      </c>
      <c r="G61" s="36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4" t="s">
        <v>173</v>
      </c>
      <c r="G62" s="36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79" t="s">
        <v>201</v>
      </c>
      <c r="G63" s="36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63" t="s">
        <v>201</v>
      </c>
      <c r="G64" s="36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79" t="s">
        <v>201</v>
      </c>
      <c r="G65" s="36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63" t="s">
        <v>201</v>
      </c>
      <c r="G66" s="36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79" t="s">
        <v>201</v>
      </c>
      <c r="G67" s="36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4" workbookViewId="0">
      <pane xSplit="2" topLeftCell="G1" activePane="topRight" state="frozen"/>
      <selection pane="topRight" activeCell="U32" sqref="U3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309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2</v>
      </c>
      <c r="G7" s="141">
        <f t="shared" ref="G7:G8" si="0">E7*F7</f>
        <v>1054</v>
      </c>
      <c r="H7" s="20">
        <f>(F7+J7+K7+L7+Q7)*10</f>
        <v>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1074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3</v>
      </c>
      <c r="G15" s="141">
        <f t="shared" si="6"/>
        <v>1581</v>
      </c>
      <c r="H15" s="21">
        <f t="shared" ref="H15:H16" si="10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16862.384615384617</v>
      </c>
      <c r="H18" s="3">
        <f>SUM(H7:H16)</f>
        <v>290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17152.384615384617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1074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1074</v>
      </c>
      <c r="R22" s="71">
        <f t="shared" ref="R22:R31" si="15">G7+H7+P7+R7+T7+V7+W7-F22-H22</f>
        <v>1074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1611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1611</v>
      </c>
      <c r="R30" s="71">
        <f t="shared" si="15"/>
        <v>1611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17152.384615384617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17152.384615384617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2</v>
      </c>
      <c r="R35" s="362">
        <f>O35*Q35</f>
        <v>159.07692307692307</v>
      </c>
      <c r="S35" s="166">
        <f t="shared" ref="S35:S44" si="24">+P22+R35</f>
        <v>1233.0769230769231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1611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18373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308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303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1074</v>
      </c>
      <c r="J56" s="273">
        <f>+O35</f>
        <v>79.538461538461533</v>
      </c>
      <c r="K56" s="273">
        <f t="shared" ref="K56:L60" si="29">+P35</f>
        <v>1034</v>
      </c>
      <c r="L56" s="273">
        <v>2</v>
      </c>
      <c r="M56" s="362">
        <f t="shared" ref="M56:M59" si="30">J56*L56</f>
        <v>159.07692307692307</v>
      </c>
      <c r="N56" s="165">
        <f>P22+M56</f>
        <v>1233.0769230769231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362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1"/>
        <v>3222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1611</v>
      </c>
      <c r="N64" s="165">
        <f t="shared" si="31"/>
        <v>1611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17152.384615384617</v>
      </c>
      <c r="N67" s="361">
        <f>SUM(N56:N66)</f>
        <v>18373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" right="1.25" top="0.27" bottom="0.37" header="0.5" footer="0.5"/>
  <pageSetup paperSize="5" scale="80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1054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1115.5384615384614</v>
      </c>
      <c r="G17" s="55"/>
      <c r="H17" s="56">
        <f>SUM(F13:F17)</f>
        <v>1135.5384615384614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2189.5384615384614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956.46153846153834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>
        <f>'26-10 payroll'!D3</f>
        <v>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>
        <f>'26-10 payroll'!D3</f>
        <v>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1074</v>
      </c>
      <c r="H18" s="80">
        <f>'11-25 payroll'!R22</f>
        <v>6526</v>
      </c>
      <c r="I18" s="81">
        <f>G18+H18</f>
        <v>7600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17152.384615384617</v>
      </c>
      <c r="H29" s="103">
        <f t="shared" ref="H29:O29" si="3">SUM(H18:H27)</f>
        <v>36377</v>
      </c>
      <c r="I29" s="103">
        <f t="shared" si="3"/>
        <v>53529.384615384617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7580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2149.5384615384614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23794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5880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38808.384615384617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140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8536</v>
      </c>
      <c r="Q44" s="263">
        <f>SUM(B44:P44)</f>
        <v>47484.384615384617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48156.68461538462</v>
      </c>
      <c r="M48" s="263">
        <f>+I29+P36+P41-(O36+O41)+G36</f>
        <v>62115.384615384617</v>
      </c>
      <c r="N48" s="109">
        <f>+L48-M48</f>
        <v>-13958.699999999997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21908.9</v>
      </c>
      <c r="M49" s="263">
        <f>+L49</f>
        <v>21908.9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11964.7</v>
      </c>
      <c r="M51" s="263">
        <f>+L51</f>
        <v>11964.7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28241.784615384615</v>
      </c>
      <c r="N52" s="109">
        <f>+L52-M52</f>
        <v>-13958.699999999999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10" workbookViewId="0">
      <selection activeCell="N16" sqref="N1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1074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159.07692307692307</v>
      </c>
      <c r="G17" s="55"/>
      <c r="H17" s="56">
        <f>SUM(F13:F17)</f>
        <v>159.07692307692307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1233.0769230769231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-4534.5282175480761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">
        <v>302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-1850.4799999999996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2009-12-31T21:43:53Z</cp:lastPrinted>
  <dcterms:created xsi:type="dcterms:W3CDTF">2010-01-04T12:18:59Z</dcterms:created>
  <dcterms:modified xsi:type="dcterms:W3CDTF">2020-12-10T06:39:51Z</dcterms:modified>
</cp:coreProperties>
</file>