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00" windowHeight="7725" firstSheet="2" activeTab="8"/>
  </bookViews>
  <sheets>
    <sheet name="AVERAGE" sheetId="2" r:id="rId1"/>
    <sheet name="CONCAT" sheetId="3" r:id="rId2"/>
    <sheet name="COUNT" sheetId="4" r:id="rId3"/>
    <sheet name="IF" sheetId="5" r:id="rId4"/>
    <sheet name="LEFT" sheetId="6" r:id="rId5"/>
    <sheet name="LOWER" sheetId="7" r:id="rId6"/>
    <sheet name="MAX_MEDIAN_MIN" sheetId="8" r:id="rId7"/>
    <sheet name="SUM" sheetId="9" r:id="rId8"/>
    <sheet name="TRIM" sheetId="10" r:id="rId9"/>
  </sheets>
  <calcPr calcId="144525"/>
</workbook>
</file>

<file path=xl/sharedStrings.xml><?xml version="1.0" encoding="utf-8"?>
<sst xmlns="http://schemas.openxmlformats.org/spreadsheetml/2006/main" count="451" uniqueCount="85">
  <si>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</si>
  <si>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</si>
  <si>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</si>
  <si>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</si>
  <si>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</si>
  <si>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</si>
  <si>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</si>
  <si>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</si>
  <si>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</si>
  <si>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AVERAGE</t>
  </si>
  <si>
    <t>Jim</t>
  </si>
  <si>
    <t>Halpert</t>
  </si>
  <si>
    <t>Male</t>
  </si>
  <si>
    <t>Salesman</t>
  </si>
  <si>
    <t>AVG SALARY</t>
  </si>
  <si>
    <t>Pam</t>
  </si>
  <si>
    <t>Beasley</t>
  </si>
  <si>
    <t>Female</t>
  </si>
  <si>
    <t>Receptionist</t>
  </si>
  <si>
    <t>Dwight</t>
  </si>
  <si>
    <t>Schrute</t>
  </si>
  <si>
    <t>Angela</t>
  </si>
  <si>
    <t>Martin</t>
  </si>
  <si>
    <t>Accountant</t>
  </si>
  <si>
    <t>Toby</t>
  </si>
  <si>
    <t>Flenderson</t>
  </si>
  <si>
    <t>HR</t>
  </si>
  <si>
    <t>Michael</t>
  </si>
  <si>
    <t>Scott</t>
  </si>
  <si>
    <t>Regional Manager</t>
  </si>
  <si>
    <t>Meredith</t>
  </si>
  <si>
    <t>Palmer</t>
  </si>
  <si>
    <t>Supplier Relations</t>
  </si>
  <si>
    <t>Stanley</t>
  </si>
  <si>
    <t>Hudson</t>
  </si>
  <si>
    <t>Kevin</t>
  </si>
  <si>
    <t>Malone</t>
  </si>
  <si>
    <t>#AVERAGE: UNTUK MENCARI RATA-RATA</t>
  </si>
  <si>
    <t>CONCAT</t>
  </si>
  <si>
    <t>#CONCAT: UNTUK MENYATUKAN TEKS</t>
  </si>
  <si>
    <t>COUNT</t>
  </si>
  <si>
    <t>&lt;MENGHITUNG CELL SALARY</t>
  </si>
  <si>
    <t>COUNTIF</t>
  </si>
  <si>
    <t>&lt;MENGHITUNG CELL SALARY YANG LEBIH DARI SAMA DENGAN 45000</t>
  </si>
  <si>
    <t>COUNTIFS</t>
  </si>
  <si>
    <t>&lt;MENGHITUNG CELL SALARY YANG KURANG DARI SAMA DENGAN 45000, PEREMPUAN</t>
  </si>
  <si>
    <t>#COUNT: UNTUK MENGHITUNG CELL</t>
  </si>
  <si>
    <t>#COUNTIF: MENGHITUNG DENGAN SATU KONDISI TERTENTU</t>
  </si>
  <si>
    <t>#COUNTIFS: MENGHITUNG DENGAN BEBERAPA KONDISI</t>
  </si>
  <si>
    <t>IF</t>
  </si>
  <si>
    <t>IFS</t>
  </si>
  <si>
    <t>#IF: MENGATAKAN TRUE/FALSE SESUAI SATU KONDISI</t>
  </si>
  <si>
    <t>#IF: MENGATAKAN TRUE/FALSE SESUAI BEBERAPA KONDISI</t>
  </si>
  <si>
    <t>LEFT</t>
  </si>
  <si>
    <t>RIGHT</t>
  </si>
  <si>
    <t>#LEFT: MENGAMBIL BAGIAN YANG DIPILIH DARI KIRI</t>
  </si>
  <si>
    <t>#RIGHT: MENGAMBIL BAGIAN YANG DIPILIH DARI KANAN</t>
  </si>
  <si>
    <t>LOWER</t>
  </si>
  <si>
    <t>UPPER</t>
  </si>
  <si>
    <t xml:space="preserve">#LOWER: MERAPIHKAN DATA TULISAN MENJADI HURUF KECIL </t>
  </si>
  <si>
    <t>#UPPER: MERAPIHKAN DATA TULISAN MENJADI HURUF BESAR</t>
  </si>
  <si>
    <t>MAX</t>
  </si>
  <si>
    <t>&lt; MAX UMUR</t>
  </si>
  <si>
    <t>MEDIAN</t>
  </si>
  <si>
    <t>&lt; RATA-RATA GAJI</t>
  </si>
  <si>
    <t>MIN</t>
  </si>
  <si>
    <t>&lt; MIN UMUR</t>
  </si>
  <si>
    <t>#MAX: MENCARI NOMOR TERBESAR</t>
  </si>
  <si>
    <t>#MEDIAN: MENCARI RATA-RATA</t>
  </si>
  <si>
    <t>#MIN: MENCARI NOMOR TERKECIL</t>
  </si>
  <si>
    <t>SUM</t>
  </si>
  <si>
    <t>&lt; JUMLAH GAJI</t>
  </si>
  <si>
    <t>SUMIF</t>
  </si>
  <si>
    <t>&lt; JUMLAH GAJI YANG &gt;= 50000</t>
  </si>
  <si>
    <t>SUMIFS</t>
  </si>
  <si>
    <t>&lt; JUMLAH GAJI YANG &gt;= 50000, UMUR 30 KE ATAS</t>
  </si>
  <si>
    <t>#SUM: PENJUMLAHAN</t>
  </si>
  <si>
    <t>#SUMIF: PENJUMLAHAN DENGAN SATU KONDISI</t>
  </si>
  <si>
    <t>#SUMIFS: PENJUMLAHAN DENGAN BEBERAPA KONDISI</t>
  </si>
  <si>
    <t>TRIM</t>
  </si>
  <si>
    <t xml:space="preserve">    Beasley</t>
  </si>
  <si>
    <t xml:space="preserve"> Schrute</t>
  </si>
  <si>
    <t xml:space="preserve">  Flenderson</t>
  </si>
  <si>
    <t xml:space="preserve">     Malone</t>
  </si>
  <si>
    <t>#TRIM: MEMANGKAS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</si>
</sst>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 applyFill="1" applyAlignment="1"/>
    <xf numFmtId="0" fontId="0" fillId="2" borderId="0" xfId="0" applyFont="1" applyFill="1" applyAlignment="1"/>
    <xf numFmtId="58" fontId="0" fillId="0" borderId="0" xfId="0" applyNumberFormat="1" applyFont="1" applyFill="1" applyAlignment="1"/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178" fontId="0" fillId="3" borderId="0" xfId="0" applyNumberFormat="1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workbookViewId="0">
      <selection activeCell="K1" sqref="K1"/>
    </sheetView>
  </sheetViews>
  <sheetFormatPr defaultColWidth="8.96666666666667" defaultRowHeight="15"/>
  <cols>
    <col min="1" max="1" width="12.6916666666667"/>
    <col min="11" max="11" width="12.2083333333333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4" t="s">
        <v>9</v>
      </c>
    </row>
    <row r="2" spans="1:11">
      <c r="A2" s="1">
        <v>1001</v>
      </c>
      <c r="B2" s="1" t="s">
        <v>10</v>
      </c>
      <c r="C2" s="1" t="s">
        <v>11</v>
      </c>
      <c r="D2" s="1">
        <v>30</v>
      </c>
      <c r="E2" s="1" t="s">
        <v>12</v>
      </c>
      <c r="F2" s="1" t="s">
        <v>13</v>
      </c>
      <c r="G2" s="1">
        <v>45000</v>
      </c>
      <c r="H2" s="3">
        <v>37197</v>
      </c>
      <c r="I2" s="3">
        <v>42253</v>
      </c>
      <c r="K2" s="5" t="s">
        <v>14</v>
      </c>
    </row>
    <row r="3" spans="1:11">
      <c r="A3" s="1">
        <v>1002</v>
      </c>
      <c r="B3" s="1" t="s">
        <v>15</v>
      </c>
      <c r="C3" s="1" t="s">
        <v>16</v>
      </c>
      <c r="D3" s="1">
        <v>30</v>
      </c>
      <c r="E3" s="1" t="s">
        <v>17</v>
      </c>
      <c r="F3" s="1" t="s">
        <v>18</v>
      </c>
      <c r="G3" s="1">
        <v>36000</v>
      </c>
      <c r="H3" s="3">
        <v>36436</v>
      </c>
      <c r="I3" s="3">
        <v>42287</v>
      </c>
      <c r="K3" s="10">
        <f>AVERAGE(G2:G10)</f>
        <v>48555.5555555556</v>
      </c>
    </row>
    <row r="4" spans="1:9">
      <c r="A4" s="1">
        <v>1003</v>
      </c>
      <c r="B4" s="1" t="s">
        <v>19</v>
      </c>
      <c r="C4" s="1" t="s">
        <v>20</v>
      </c>
      <c r="D4" s="1">
        <v>29</v>
      </c>
      <c r="E4" s="1" t="s">
        <v>12</v>
      </c>
      <c r="F4" s="1" t="s">
        <v>13</v>
      </c>
      <c r="G4" s="1">
        <v>63000</v>
      </c>
      <c r="H4" s="3">
        <v>36711</v>
      </c>
      <c r="I4" s="3">
        <v>42986</v>
      </c>
    </row>
    <row r="5" spans="1:9">
      <c r="A5" s="1">
        <v>1004</v>
      </c>
      <c r="B5" s="1" t="s">
        <v>21</v>
      </c>
      <c r="C5" s="1" t="s">
        <v>22</v>
      </c>
      <c r="D5" s="1">
        <v>31</v>
      </c>
      <c r="E5" s="1" t="s">
        <v>17</v>
      </c>
      <c r="F5" s="1" t="s">
        <v>23</v>
      </c>
      <c r="G5" s="1">
        <v>47000</v>
      </c>
      <c r="H5" s="3">
        <v>36530</v>
      </c>
      <c r="I5" s="3">
        <v>42341</v>
      </c>
    </row>
    <row r="6" spans="1:9">
      <c r="A6" s="1">
        <v>1005</v>
      </c>
      <c r="B6" s="1" t="s">
        <v>24</v>
      </c>
      <c r="C6" s="1" t="s">
        <v>25</v>
      </c>
      <c r="D6" s="1">
        <v>32</v>
      </c>
      <c r="E6" s="1" t="s">
        <v>12</v>
      </c>
      <c r="F6" s="1" t="s">
        <v>26</v>
      </c>
      <c r="G6" s="1">
        <v>50000</v>
      </c>
      <c r="H6" s="3">
        <v>37017</v>
      </c>
      <c r="I6" s="3">
        <v>42977</v>
      </c>
    </row>
    <row r="7" spans="1:9">
      <c r="A7" s="1">
        <v>1006</v>
      </c>
      <c r="B7" s="1" t="s">
        <v>27</v>
      </c>
      <c r="C7" s="1" t="s">
        <v>28</v>
      </c>
      <c r="D7" s="1">
        <v>35</v>
      </c>
      <c r="E7" s="1" t="s">
        <v>12</v>
      </c>
      <c r="F7" s="1" t="s">
        <v>29</v>
      </c>
      <c r="G7" s="1">
        <v>65000</v>
      </c>
      <c r="H7" s="3">
        <v>35040</v>
      </c>
      <c r="I7" s="3">
        <v>41528</v>
      </c>
    </row>
    <row r="8" spans="1:9">
      <c r="A8" s="1">
        <v>1007</v>
      </c>
      <c r="B8" s="1" t="s">
        <v>30</v>
      </c>
      <c r="C8" s="1" t="s">
        <v>31</v>
      </c>
      <c r="D8" s="1">
        <v>32</v>
      </c>
      <c r="E8" s="1" t="s">
        <v>17</v>
      </c>
      <c r="F8" s="1" t="s">
        <v>32</v>
      </c>
      <c r="G8" s="1">
        <v>41000</v>
      </c>
      <c r="H8" s="3">
        <v>37933</v>
      </c>
      <c r="I8" s="3">
        <v>41551</v>
      </c>
    </row>
    <row r="9" spans="1:9">
      <c r="A9" s="1">
        <v>1008</v>
      </c>
      <c r="B9" s="1" t="s">
        <v>33</v>
      </c>
      <c r="C9" s="1" t="s">
        <v>34</v>
      </c>
      <c r="D9" s="1">
        <v>38</v>
      </c>
      <c r="E9" s="1" t="s">
        <v>12</v>
      </c>
      <c r="F9" s="1" t="s">
        <v>13</v>
      </c>
      <c r="G9" s="1">
        <v>48000</v>
      </c>
      <c r="H9" s="3">
        <v>37416</v>
      </c>
      <c r="I9" s="3">
        <v>42116</v>
      </c>
    </row>
    <row r="10" spans="1:9">
      <c r="A10" s="1">
        <v>1009</v>
      </c>
      <c r="B10" s="1" t="s">
        <v>35</v>
      </c>
      <c r="C10" s="1" t="s">
        <v>36</v>
      </c>
      <c r="D10" s="1">
        <v>31</v>
      </c>
      <c r="E10" s="1" t="s">
        <v>12</v>
      </c>
      <c r="F10" s="1" t="s">
        <v>23</v>
      </c>
      <c r="G10" s="1">
        <v>42000</v>
      </c>
      <c r="H10" s="3">
        <v>37843</v>
      </c>
      <c r="I10" s="3">
        <v>40800</v>
      </c>
    </row>
    <row r="14" spans="1:4">
      <c r="A14" s="6" t="s">
        <v>37</v>
      </c>
      <c r="B14" s="6"/>
      <c r="C14" s="6"/>
      <c r="D14" s="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workbookViewId="0">
      <selection activeCell="L2" sqref="L2:L10"/>
    </sheetView>
  </sheetViews>
  <sheetFormatPr defaultColWidth="8.96666666666667" defaultRowHeight="15"/>
  <cols>
    <col min="11" max="11" width="13.8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4" t="s">
        <v>38</v>
      </c>
    </row>
    <row r="2" spans="1:12">
      <c r="A2" s="1">
        <v>1001</v>
      </c>
      <c r="B2" s="1" t="s">
        <v>10</v>
      </c>
      <c r="C2" s="1" t="s">
        <v>11</v>
      </c>
      <c r="D2" s="1">
        <v>30</v>
      </c>
      <c r="E2" s="1" t="s">
        <v>12</v>
      </c>
      <c r="F2" s="1" t="s">
        <v>13</v>
      </c>
      <c r="G2" s="1">
        <v>45000</v>
      </c>
      <c r="H2" s="3">
        <v>37197</v>
      </c>
      <c r="I2" s="3">
        <v>42253</v>
      </c>
      <c r="K2" s="5" t="str">
        <f>_xlfn.CONCAT(B2:C2)</f>
        <v>JimHalpert</v>
      </c>
      <c r="L2" s="9"/>
    </row>
    <row r="3" spans="1:12">
      <c r="A3" s="1">
        <v>1002</v>
      </c>
      <c r="B3" s="1" t="s">
        <v>15</v>
      </c>
      <c r="C3" s="1" t="s">
        <v>16</v>
      </c>
      <c r="D3" s="1">
        <v>30</v>
      </c>
      <c r="E3" s="1" t="s">
        <v>17</v>
      </c>
      <c r="F3" s="1" t="s">
        <v>18</v>
      </c>
      <c r="G3" s="1">
        <v>36000</v>
      </c>
      <c r="H3" s="3">
        <v>36436</v>
      </c>
      <c r="I3" s="3">
        <v>42287</v>
      </c>
      <c r="K3" s="5" t="str">
        <f t="shared" ref="K3:K10" si="0">_xlfn.CONCAT(B3:C3)</f>
        <v>PamBeasley</v>
      </c>
      <c r="L3" s="9"/>
    </row>
    <row r="4" spans="1:12">
      <c r="A4" s="1">
        <v>1003</v>
      </c>
      <c r="B4" s="1" t="s">
        <v>19</v>
      </c>
      <c r="C4" s="1" t="s">
        <v>20</v>
      </c>
      <c r="D4" s="1">
        <v>29</v>
      </c>
      <c r="E4" s="1" t="s">
        <v>12</v>
      </c>
      <c r="F4" s="1" t="s">
        <v>13</v>
      </c>
      <c r="G4" s="1">
        <v>63000</v>
      </c>
      <c r="H4" s="3">
        <v>36711</v>
      </c>
      <c r="I4" s="3">
        <v>42986</v>
      </c>
      <c r="K4" s="5" t="str">
        <f t="shared" si="0"/>
        <v>DwightSchrute</v>
      </c>
      <c r="L4" s="9"/>
    </row>
    <row r="5" spans="1:12">
      <c r="A5" s="1">
        <v>1004</v>
      </c>
      <c r="B5" s="1" t="s">
        <v>21</v>
      </c>
      <c r="C5" s="1" t="s">
        <v>22</v>
      </c>
      <c r="D5" s="1">
        <v>31</v>
      </c>
      <c r="E5" s="1" t="s">
        <v>17</v>
      </c>
      <c r="F5" s="1" t="s">
        <v>23</v>
      </c>
      <c r="G5" s="1">
        <v>47000</v>
      </c>
      <c r="H5" s="3">
        <v>36530</v>
      </c>
      <c r="I5" s="3">
        <v>42341</v>
      </c>
      <c r="K5" s="5" t="str">
        <f t="shared" si="0"/>
        <v>AngelaMartin</v>
      </c>
      <c r="L5" s="9"/>
    </row>
    <row r="6" spans="1:12">
      <c r="A6" s="1">
        <v>1005</v>
      </c>
      <c r="B6" s="1" t="s">
        <v>24</v>
      </c>
      <c r="C6" s="1" t="s">
        <v>25</v>
      </c>
      <c r="D6" s="1">
        <v>32</v>
      </c>
      <c r="E6" s="1" t="s">
        <v>12</v>
      </c>
      <c r="F6" s="1" t="s">
        <v>26</v>
      </c>
      <c r="G6" s="1">
        <v>50000</v>
      </c>
      <c r="H6" s="3">
        <v>37017</v>
      </c>
      <c r="I6" s="3">
        <v>42977</v>
      </c>
      <c r="K6" s="5" t="str">
        <f t="shared" si="0"/>
        <v>TobyFlenderson</v>
      </c>
      <c r="L6" s="9"/>
    </row>
    <row r="7" spans="1:12">
      <c r="A7" s="1">
        <v>1006</v>
      </c>
      <c r="B7" s="1" t="s">
        <v>27</v>
      </c>
      <c r="C7" s="1" t="s">
        <v>28</v>
      </c>
      <c r="D7" s="1">
        <v>35</v>
      </c>
      <c r="E7" s="1" t="s">
        <v>12</v>
      </c>
      <c r="F7" s="1" t="s">
        <v>29</v>
      </c>
      <c r="G7" s="1">
        <v>65000</v>
      </c>
      <c r="H7" s="3">
        <v>35040</v>
      </c>
      <c r="I7" s="3">
        <v>41528</v>
      </c>
      <c r="K7" s="5" t="str">
        <f t="shared" si="0"/>
        <v>MichaelScott</v>
      </c>
      <c r="L7" s="9"/>
    </row>
    <row r="8" spans="1:12">
      <c r="A8" s="1">
        <v>1007</v>
      </c>
      <c r="B8" s="1" t="s">
        <v>30</v>
      </c>
      <c r="C8" s="1" t="s">
        <v>31</v>
      </c>
      <c r="D8" s="1">
        <v>32</v>
      </c>
      <c r="E8" s="1" t="s">
        <v>17</v>
      </c>
      <c r="F8" s="1" t="s">
        <v>32</v>
      </c>
      <c r="G8" s="1">
        <v>41000</v>
      </c>
      <c r="H8" s="3">
        <v>37933</v>
      </c>
      <c r="I8" s="3">
        <v>41551</v>
      </c>
      <c r="K8" s="5" t="str">
        <f t="shared" si="0"/>
        <v>MeredithPalmer</v>
      </c>
      <c r="L8" s="9"/>
    </row>
    <row r="9" spans="1:12">
      <c r="A9" s="1">
        <v>1008</v>
      </c>
      <c r="B9" s="1" t="s">
        <v>33</v>
      </c>
      <c r="C9" s="1" t="s">
        <v>34</v>
      </c>
      <c r="D9" s="1">
        <v>38</v>
      </c>
      <c r="E9" s="1" t="s">
        <v>12</v>
      </c>
      <c r="F9" s="1" t="s">
        <v>13</v>
      </c>
      <c r="G9" s="1">
        <v>48000</v>
      </c>
      <c r="H9" s="3">
        <v>37416</v>
      </c>
      <c r="I9" s="3">
        <v>42116</v>
      </c>
      <c r="K9" s="5" t="str">
        <f t="shared" si="0"/>
        <v>StanleyHudson</v>
      </c>
      <c r="L9" s="9"/>
    </row>
    <row r="10" spans="1:12">
      <c r="A10" s="1">
        <v>1009</v>
      </c>
      <c r="B10" s="1" t="s">
        <v>35</v>
      </c>
      <c r="C10" s="1" t="s">
        <v>36</v>
      </c>
      <c r="D10" s="1">
        <v>31</v>
      </c>
      <c r="E10" s="1" t="s">
        <v>12</v>
      </c>
      <c r="F10" s="1" t="s">
        <v>23</v>
      </c>
      <c r="G10" s="1">
        <v>42000</v>
      </c>
      <c r="H10" s="3">
        <v>37843</v>
      </c>
      <c r="I10" s="3">
        <v>40800</v>
      </c>
      <c r="K10" s="5" t="str">
        <f t="shared" si="0"/>
        <v>KevinMalone</v>
      </c>
      <c r="L10" s="9"/>
    </row>
    <row r="13" spans="1:4">
      <c r="A13" s="6" t="s">
        <v>39</v>
      </c>
      <c r="B13" s="6"/>
      <c r="C13" s="6"/>
      <c r="D13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"/>
  <sheetViews>
    <sheetView workbookViewId="0">
      <selection activeCell="J18" sqref="J17:J18"/>
    </sheetView>
  </sheetViews>
  <sheetFormatPr defaultColWidth="8.96666666666667" defaultRowHeight="15"/>
  <cols>
    <col min="11" max="11" width="10.5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4" t="s">
        <v>40</v>
      </c>
    </row>
    <row r="2" spans="1:14">
      <c r="A2" s="1">
        <v>1001</v>
      </c>
      <c r="B2" s="1" t="s">
        <v>10</v>
      </c>
      <c r="C2" s="1" t="s">
        <v>11</v>
      </c>
      <c r="D2" s="1">
        <v>30</v>
      </c>
      <c r="E2" s="1" t="s">
        <v>12</v>
      </c>
      <c r="F2" s="1" t="s">
        <v>13</v>
      </c>
      <c r="G2" s="1">
        <v>45000</v>
      </c>
      <c r="H2" s="3">
        <v>37197</v>
      </c>
      <c r="I2" s="3">
        <v>42253</v>
      </c>
      <c r="K2" s="5">
        <f>COUNT(G2:G10)</f>
        <v>9</v>
      </c>
      <c r="L2" s="5" t="s">
        <v>41</v>
      </c>
      <c r="M2" s="5"/>
      <c r="N2" s="5"/>
    </row>
    <row r="3" spans="1:9">
      <c r="A3" s="1">
        <v>1002</v>
      </c>
      <c r="B3" s="1" t="s">
        <v>15</v>
      </c>
      <c r="C3" s="1" t="s">
        <v>16</v>
      </c>
      <c r="D3" s="1">
        <v>30</v>
      </c>
      <c r="E3" s="1" t="s">
        <v>17</v>
      </c>
      <c r="F3" s="1" t="s">
        <v>18</v>
      </c>
      <c r="G3" s="1">
        <v>36000</v>
      </c>
      <c r="H3" s="3">
        <v>36436</v>
      </c>
      <c r="I3" s="3">
        <v>42287</v>
      </c>
    </row>
    <row r="4" spans="1:11">
      <c r="A4" s="1">
        <v>1003</v>
      </c>
      <c r="B4" s="1" t="s">
        <v>19</v>
      </c>
      <c r="C4" s="1" t="s">
        <v>20</v>
      </c>
      <c r="D4" s="1">
        <v>29</v>
      </c>
      <c r="E4" s="1" t="s">
        <v>12</v>
      </c>
      <c r="F4" s="1" t="s">
        <v>13</v>
      </c>
      <c r="G4" s="1">
        <v>63000</v>
      </c>
      <c r="H4" s="3">
        <v>36711</v>
      </c>
      <c r="I4" s="3">
        <v>42986</v>
      </c>
      <c r="K4" s="4" t="s">
        <v>42</v>
      </c>
    </row>
    <row r="5" spans="1:18">
      <c r="A5" s="1">
        <v>1004</v>
      </c>
      <c r="B5" s="1" t="s">
        <v>21</v>
      </c>
      <c r="C5" s="1" t="s">
        <v>22</v>
      </c>
      <c r="D5" s="1">
        <v>31</v>
      </c>
      <c r="E5" s="1" t="s">
        <v>17</v>
      </c>
      <c r="F5" s="1" t="s">
        <v>23</v>
      </c>
      <c r="G5" s="1">
        <v>47000</v>
      </c>
      <c r="H5" s="3">
        <v>36530</v>
      </c>
      <c r="I5" s="3">
        <v>42341</v>
      </c>
      <c r="K5" s="5">
        <f>COUNTIF(G2:G10,"&gt;=45000")</f>
        <v>6</v>
      </c>
      <c r="L5" s="5" t="s">
        <v>43</v>
      </c>
      <c r="M5" s="5"/>
      <c r="N5" s="5"/>
      <c r="O5" s="5"/>
      <c r="P5" s="5"/>
      <c r="Q5" s="5"/>
      <c r="R5" s="5"/>
    </row>
    <row r="6" spans="1:9">
      <c r="A6" s="1">
        <v>1005</v>
      </c>
      <c r="B6" s="1" t="s">
        <v>24</v>
      </c>
      <c r="C6" s="1" t="s">
        <v>25</v>
      </c>
      <c r="D6" s="1">
        <v>32</v>
      </c>
      <c r="E6" s="1" t="s">
        <v>12</v>
      </c>
      <c r="F6" s="1" t="s">
        <v>26</v>
      </c>
      <c r="G6" s="1">
        <v>50000</v>
      </c>
      <c r="H6" s="3">
        <v>37017</v>
      </c>
      <c r="I6" s="3">
        <v>42977</v>
      </c>
    </row>
    <row r="7" spans="1:11">
      <c r="A7" s="1">
        <v>1006</v>
      </c>
      <c r="B7" s="1" t="s">
        <v>27</v>
      </c>
      <c r="C7" s="1" t="s">
        <v>28</v>
      </c>
      <c r="D7" s="1">
        <v>35</v>
      </c>
      <c r="E7" s="1" t="s">
        <v>12</v>
      </c>
      <c r="F7" s="1" t="s">
        <v>29</v>
      </c>
      <c r="G7" s="1">
        <v>65000</v>
      </c>
      <c r="H7" s="3">
        <v>35040</v>
      </c>
      <c r="I7" s="3">
        <v>41528</v>
      </c>
      <c r="K7" s="4" t="s">
        <v>44</v>
      </c>
    </row>
    <row r="8" spans="1:20">
      <c r="A8" s="1">
        <v>1007</v>
      </c>
      <c r="B8" s="1" t="s">
        <v>30</v>
      </c>
      <c r="C8" s="1" t="s">
        <v>31</v>
      </c>
      <c r="D8" s="1">
        <v>32</v>
      </c>
      <c r="E8" s="1" t="s">
        <v>17</v>
      </c>
      <c r="F8" s="1" t="s">
        <v>32</v>
      </c>
      <c r="G8" s="1">
        <v>41000</v>
      </c>
      <c r="H8" s="3">
        <v>37933</v>
      </c>
      <c r="I8" s="3">
        <v>41551</v>
      </c>
      <c r="K8" s="5">
        <f>COUNTIFS(G2:G10,"&lt;=45000",E2:E10,"Female")</f>
        <v>2</v>
      </c>
      <c r="L8" s="5" t="s">
        <v>45</v>
      </c>
      <c r="M8" s="5"/>
      <c r="N8" s="5"/>
      <c r="O8" s="5"/>
      <c r="P8" s="5"/>
      <c r="Q8" s="5"/>
      <c r="R8" s="5"/>
      <c r="S8" s="5"/>
      <c r="T8" s="5"/>
    </row>
    <row r="9" spans="1:9">
      <c r="A9" s="1">
        <v>1008</v>
      </c>
      <c r="B9" s="1" t="s">
        <v>33</v>
      </c>
      <c r="C9" s="1" t="s">
        <v>34</v>
      </c>
      <c r="D9" s="1">
        <v>38</v>
      </c>
      <c r="E9" s="1" t="s">
        <v>12</v>
      </c>
      <c r="F9" s="1" t="s">
        <v>13</v>
      </c>
      <c r="G9" s="1">
        <v>48000</v>
      </c>
      <c r="H9" s="3">
        <v>37416</v>
      </c>
      <c r="I9" s="3">
        <v>42116</v>
      </c>
    </row>
    <row r="10" spans="1:9">
      <c r="A10" s="1">
        <v>1009</v>
      </c>
      <c r="B10" s="1" t="s">
        <v>35</v>
      </c>
      <c r="C10" s="1" t="s">
        <v>36</v>
      </c>
      <c r="D10" s="1">
        <v>31</v>
      </c>
      <c r="E10" s="1" t="s">
        <v>12</v>
      </c>
      <c r="F10" s="1" t="s">
        <v>23</v>
      </c>
      <c r="G10" s="1">
        <v>42000</v>
      </c>
      <c r="H10" s="3">
        <v>37843</v>
      </c>
      <c r="I10" s="3">
        <v>40800</v>
      </c>
    </row>
    <row r="13" spans="1:17">
      <c r="A13" s="6" t="s">
        <v>46</v>
      </c>
      <c r="B13" s="6"/>
      <c r="C13" s="6"/>
      <c r="D13" s="6"/>
      <c r="E13" s="6"/>
      <c r="F13" s="6"/>
      <c r="I13" s="9"/>
      <c r="J13" s="9"/>
      <c r="K13" s="9"/>
      <c r="L13" s="9"/>
      <c r="M13" s="9"/>
      <c r="N13" s="9"/>
      <c r="O13" s="9"/>
      <c r="P13" s="9"/>
      <c r="Q13" s="9"/>
    </row>
    <row r="14" spans="1:17">
      <c r="A14" s="6" t="s">
        <v>47</v>
      </c>
      <c r="B14" s="6"/>
      <c r="C14" s="6"/>
      <c r="D14" s="6"/>
      <c r="E14" s="6"/>
      <c r="F14" s="6"/>
      <c r="I14" s="9"/>
      <c r="J14" s="9"/>
      <c r="K14" s="9"/>
      <c r="L14" s="9"/>
      <c r="M14" s="9"/>
      <c r="N14" s="9"/>
      <c r="O14" s="9"/>
      <c r="P14" s="9"/>
      <c r="Q14" s="9"/>
    </row>
    <row r="15" spans="1:17">
      <c r="A15" s="6" t="s">
        <v>48</v>
      </c>
      <c r="B15" s="6"/>
      <c r="C15" s="6"/>
      <c r="D15" s="6"/>
      <c r="E15" s="6"/>
      <c r="F15" s="6"/>
      <c r="I15" s="9"/>
      <c r="J15" s="9"/>
      <c r="K15" s="9"/>
      <c r="L15" s="9"/>
      <c r="M15" s="9"/>
      <c r="N15" s="9"/>
      <c r="O15" s="9"/>
      <c r="P15" s="9"/>
      <c r="Q15" s="9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workbookViewId="0">
      <selection activeCell="L2" sqref="L2"/>
    </sheetView>
  </sheetViews>
  <sheetFormatPr defaultColWidth="8.96666666666667"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4" t="s">
        <v>49</v>
      </c>
      <c r="L1" s="4" t="s">
        <v>50</v>
      </c>
    </row>
    <row r="2" spans="1:12">
      <c r="A2" s="1">
        <v>1001</v>
      </c>
      <c r="B2" s="1" t="s">
        <v>10</v>
      </c>
      <c r="C2" s="1" t="s">
        <v>11</v>
      </c>
      <c r="D2" s="1">
        <v>30</v>
      </c>
      <c r="E2" s="1" t="s">
        <v>12</v>
      </c>
      <c r="F2" s="1" t="s">
        <v>13</v>
      </c>
      <c r="G2" s="1">
        <v>45000</v>
      </c>
      <c r="H2" s="3">
        <v>37197</v>
      </c>
      <c r="I2" s="3">
        <v>42253</v>
      </c>
      <c r="K2" s="5" t="str">
        <f>IF(D2:D10&gt;30,"Old","Young")</f>
        <v>Young</v>
      </c>
      <c r="L2" s="5" t="str">
        <f>_xlfn.IFS(E2:E10="Female","Miss",E2:E10="Male","Sir")</f>
        <v>Sir</v>
      </c>
    </row>
    <row r="3" spans="1:12">
      <c r="A3" s="1">
        <v>1002</v>
      </c>
      <c r="B3" s="1" t="s">
        <v>15</v>
      </c>
      <c r="C3" s="1" t="s">
        <v>16</v>
      </c>
      <c r="D3" s="1">
        <v>30</v>
      </c>
      <c r="E3" s="1" t="s">
        <v>17</v>
      </c>
      <c r="F3" s="1" t="s">
        <v>18</v>
      </c>
      <c r="G3" s="1">
        <v>36000</v>
      </c>
      <c r="H3" s="3">
        <v>36436</v>
      </c>
      <c r="I3" s="3">
        <v>42287</v>
      </c>
      <c r="K3" s="5" t="str">
        <f t="shared" ref="K3:K10" si="0">IF(D3:D11&gt;30,"Old","Young")</f>
        <v>Young</v>
      </c>
      <c r="L3" s="5" t="str">
        <f t="shared" ref="L3:L10" si="1">_xlfn.IFS(E3:E11="Female","Miss",E3:E11="Male","Sir")</f>
        <v>Miss</v>
      </c>
    </row>
    <row r="4" spans="1:12">
      <c r="A4" s="1">
        <v>1003</v>
      </c>
      <c r="B4" s="1" t="s">
        <v>19</v>
      </c>
      <c r="C4" s="1" t="s">
        <v>20</v>
      </c>
      <c r="D4" s="1">
        <v>29</v>
      </c>
      <c r="E4" s="1" t="s">
        <v>12</v>
      </c>
      <c r="F4" s="1" t="s">
        <v>13</v>
      </c>
      <c r="G4" s="1">
        <v>63000</v>
      </c>
      <c r="H4" s="3">
        <v>36711</v>
      </c>
      <c r="I4" s="3">
        <v>42986</v>
      </c>
      <c r="K4" s="5" t="str">
        <f t="shared" si="0"/>
        <v>Young</v>
      </c>
      <c r="L4" s="5" t="str">
        <f t="shared" si="1"/>
        <v>Sir</v>
      </c>
    </row>
    <row r="5" spans="1:12">
      <c r="A5" s="1">
        <v>1004</v>
      </c>
      <c r="B5" s="1" t="s">
        <v>21</v>
      </c>
      <c r="C5" s="1" t="s">
        <v>22</v>
      </c>
      <c r="D5" s="1">
        <v>31</v>
      </c>
      <c r="E5" s="1" t="s">
        <v>17</v>
      </c>
      <c r="F5" s="1" t="s">
        <v>23</v>
      </c>
      <c r="G5" s="1">
        <v>47000</v>
      </c>
      <c r="H5" s="3">
        <v>36530</v>
      </c>
      <c r="I5" s="3">
        <v>42341</v>
      </c>
      <c r="K5" s="5" t="str">
        <f t="shared" si="0"/>
        <v>Old</v>
      </c>
      <c r="L5" s="5" t="str">
        <f t="shared" si="1"/>
        <v>Miss</v>
      </c>
    </row>
    <row r="6" spans="1:12">
      <c r="A6" s="1">
        <v>1005</v>
      </c>
      <c r="B6" s="1" t="s">
        <v>24</v>
      </c>
      <c r="C6" s="1" t="s">
        <v>25</v>
      </c>
      <c r="D6" s="1">
        <v>32</v>
      </c>
      <c r="E6" s="1" t="s">
        <v>12</v>
      </c>
      <c r="F6" s="1" t="s">
        <v>26</v>
      </c>
      <c r="G6" s="1">
        <v>50000</v>
      </c>
      <c r="H6" s="3">
        <v>37017</v>
      </c>
      <c r="I6" s="3">
        <v>42977</v>
      </c>
      <c r="K6" s="5" t="str">
        <f t="shared" si="0"/>
        <v>Old</v>
      </c>
      <c r="L6" s="5" t="str">
        <f t="shared" si="1"/>
        <v>Sir</v>
      </c>
    </row>
    <row r="7" spans="1:12">
      <c r="A7" s="1">
        <v>1006</v>
      </c>
      <c r="B7" s="1" t="s">
        <v>27</v>
      </c>
      <c r="C7" s="1" t="s">
        <v>28</v>
      </c>
      <c r="D7" s="1">
        <v>35</v>
      </c>
      <c r="E7" s="1" t="s">
        <v>12</v>
      </c>
      <c r="F7" s="1" t="s">
        <v>29</v>
      </c>
      <c r="G7" s="1">
        <v>65000</v>
      </c>
      <c r="H7" s="3">
        <v>35040</v>
      </c>
      <c r="I7" s="3">
        <v>41528</v>
      </c>
      <c r="K7" s="5" t="str">
        <f t="shared" si="0"/>
        <v>Old</v>
      </c>
      <c r="L7" s="5" t="str">
        <f t="shared" si="1"/>
        <v>Sir</v>
      </c>
    </row>
    <row r="8" spans="1:12">
      <c r="A8" s="1">
        <v>1007</v>
      </c>
      <c r="B8" s="1" t="s">
        <v>30</v>
      </c>
      <c r="C8" s="1" t="s">
        <v>31</v>
      </c>
      <c r="D8" s="1">
        <v>32</v>
      </c>
      <c r="E8" s="1" t="s">
        <v>17</v>
      </c>
      <c r="F8" s="1" t="s">
        <v>32</v>
      </c>
      <c r="G8" s="1">
        <v>41000</v>
      </c>
      <c r="H8" s="3">
        <v>37933</v>
      </c>
      <c r="I8" s="3">
        <v>41551</v>
      </c>
      <c r="K8" s="5" t="str">
        <f t="shared" si="0"/>
        <v>Old</v>
      </c>
      <c r="L8" s="5" t="str">
        <f t="shared" si="1"/>
        <v>Miss</v>
      </c>
    </row>
    <row r="9" spans="1:12">
      <c r="A9" s="1">
        <v>1008</v>
      </c>
      <c r="B9" s="1" t="s">
        <v>33</v>
      </c>
      <c r="C9" s="1" t="s">
        <v>34</v>
      </c>
      <c r="D9" s="1">
        <v>38</v>
      </c>
      <c r="E9" s="1" t="s">
        <v>12</v>
      </c>
      <c r="F9" s="1" t="s">
        <v>13</v>
      </c>
      <c r="G9" s="1">
        <v>48000</v>
      </c>
      <c r="H9" s="3">
        <v>37416</v>
      </c>
      <c r="I9" s="3">
        <v>42116</v>
      </c>
      <c r="K9" s="5" t="str">
        <f t="shared" si="0"/>
        <v>Old</v>
      </c>
      <c r="L9" s="5" t="str">
        <f t="shared" si="1"/>
        <v>Sir</v>
      </c>
    </row>
    <row r="10" spans="1:12">
      <c r="A10" s="1">
        <v>1009</v>
      </c>
      <c r="B10" s="1" t="s">
        <v>35</v>
      </c>
      <c r="C10" s="1" t="s">
        <v>36</v>
      </c>
      <c r="D10" s="1">
        <v>31</v>
      </c>
      <c r="E10" s="1" t="s">
        <v>12</v>
      </c>
      <c r="F10" s="1" t="s">
        <v>23</v>
      </c>
      <c r="G10" s="1">
        <v>42000</v>
      </c>
      <c r="H10" s="3">
        <v>37843</v>
      </c>
      <c r="I10" s="3">
        <v>40800</v>
      </c>
      <c r="K10" s="5" t="str">
        <f t="shared" si="0"/>
        <v>Old</v>
      </c>
      <c r="L10" s="5" t="str">
        <f t="shared" si="1"/>
        <v>Sir</v>
      </c>
    </row>
    <row r="13" spans="1:6">
      <c r="A13" s="6" t="s">
        <v>51</v>
      </c>
      <c r="B13" s="6"/>
      <c r="C13" s="6"/>
      <c r="D13" s="6"/>
      <c r="E13" s="6"/>
      <c r="F13" s="6"/>
    </row>
    <row r="14" spans="1:6">
      <c r="A14" s="6" t="s">
        <v>52</v>
      </c>
      <c r="B14" s="6"/>
      <c r="C14" s="6"/>
      <c r="D14" s="6"/>
      <c r="E14" s="6"/>
      <c r="F14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A15" sqref="A15"/>
    </sheetView>
  </sheetViews>
  <sheetFormatPr defaultColWidth="8.96666666666667"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4" t="s">
        <v>53</v>
      </c>
      <c r="L1" s="4" t="s">
        <v>54</v>
      </c>
      <c r="M1" s="8"/>
    </row>
    <row r="2" spans="1:12">
      <c r="A2" s="1">
        <v>1001</v>
      </c>
      <c r="B2" s="1" t="s">
        <v>10</v>
      </c>
      <c r="C2" s="1" t="s">
        <v>11</v>
      </c>
      <c r="D2" s="1">
        <v>30</v>
      </c>
      <c r="E2" s="1" t="s">
        <v>12</v>
      </c>
      <c r="F2" s="1" t="s">
        <v>13</v>
      </c>
      <c r="G2" s="1">
        <v>45000</v>
      </c>
      <c r="H2" s="3">
        <v>37197</v>
      </c>
      <c r="I2" s="3">
        <v>42253</v>
      </c>
      <c r="K2" s="5" t="str">
        <f>LEFT(B2:B10,3)</f>
        <v>Jim</v>
      </c>
      <c r="L2" s="5" t="str">
        <f>RIGHT(A2:A10,1)</f>
        <v>1</v>
      </c>
    </row>
    <row r="3" spans="1:12">
      <c r="A3" s="1">
        <v>1002</v>
      </c>
      <c r="B3" s="1" t="s">
        <v>15</v>
      </c>
      <c r="C3" s="1" t="s">
        <v>16</v>
      </c>
      <c r="D3" s="1">
        <v>30</v>
      </c>
      <c r="E3" s="1" t="s">
        <v>17</v>
      </c>
      <c r="F3" s="1" t="s">
        <v>18</v>
      </c>
      <c r="G3" s="1">
        <v>36000</v>
      </c>
      <c r="H3" s="3">
        <v>36436</v>
      </c>
      <c r="I3" s="3">
        <v>42287</v>
      </c>
      <c r="K3" s="5" t="str">
        <f t="shared" ref="K3:K10" si="0">LEFT(B3:B11,3)</f>
        <v>Pam</v>
      </c>
      <c r="L3" s="5" t="str">
        <f t="shared" ref="L3:L10" si="1">RIGHT(A3:A11,1)</f>
        <v>2</v>
      </c>
    </row>
    <row r="4" spans="1:12">
      <c r="A4" s="1">
        <v>1003</v>
      </c>
      <c r="B4" s="1" t="s">
        <v>19</v>
      </c>
      <c r="C4" s="1" t="s">
        <v>20</v>
      </c>
      <c r="D4" s="1">
        <v>29</v>
      </c>
      <c r="E4" s="1" t="s">
        <v>12</v>
      </c>
      <c r="F4" s="1" t="s">
        <v>13</v>
      </c>
      <c r="G4" s="1">
        <v>63000</v>
      </c>
      <c r="H4" s="3">
        <v>36711</v>
      </c>
      <c r="I4" s="3">
        <v>42986</v>
      </c>
      <c r="K4" s="5" t="str">
        <f t="shared" si="0"/>
        <v>Dwi</v>
      </c>
      <c r="L4" s="5" t="str">
        <f t="shared" si="1"/>
        <v>3</v>
      </c>
    </row>
    <row r="5" spans="1:12">
      <c r="A5" s="1">
        <v>1004</v>
      </c>
      <c r="B5" s="1" t="s">
        <v>21</v>
      </c>
      <c r="C5" s="1" t="s">
        <v>22</v>
      </c>
      <c r="D5" s="1">
        <v>31</v>
      </c>
      <c r="E5" s="1" t="s">
        <v>17</v>
      </c>
      <c r="F5" s="1" t="s">
        <v>23</v>
      </c>
      <c r="G5" s="1">
        <v>47000</v>
      </c>
      <c r="H5" s="3">
        <v>36530</v>
      </c>
      <c r="I5" s="3">
        <v>42341</v>
      </c>
      <c r="K5" s="5" t="str">
        <f t="shared" si="0"/>
        <v>Ang</v>
      </c>
      <c r="L5" s="5" t="str">
        <f t="shared" si="1"/>
        <v>4</v>
      </c>
    </row>
    <row r="6" spans="1:12">
      <c r="A6" s="1">
        <v>1005</v>
      </c>
      <c r="B6" s="1" t="s">
        <v>24</v>
      </c>
      <c r="C6" s="1" t="s">
        <v>25</v>
      </c>
      <c r="D6" s="1">
        <v>32</v>
      </c>
      <c r="E6" s="1" t="s">
        <v>12</v>
      </c>
      <c r="F6" s="1" t="s">
        <v>26</v>
      </c>
      <c r="G6" s="1">
        <v>50000</v>
      </c>
      <c r="H6" s="3">
        <v>37017</v>
      </c>
      <c r="I6" s="3">
        <v>42977</v>
      </c>
      <c r="K6" s="5" t="str">
        <f t="shared" si="0"/>
        <v>Tob</v>
      </c>
      <c r="L6" s="5" t="str">
        <f t="shared" si="1"/>
        <v>5</v>
      </c>
    </row>
    <row r="7" spans="1:12">
      <c r="A7" s="1">
        <v>1006</v>
      </c>
      <c r="B7" s="1" t="s">
        <v>27</v>
      </c>
      <c r="C7" s="1" t="s">
        <v>28</v>
      </c>
      <c r="D7" s="1">
        <v>35</v>
      </c>
      <c r="E7" s="1" t="s">
        <v>12</v>
      </c>
      <c r="F7" s="1" t="s">
        <v>29</v>
      </c>
      <c r="G7" s="1">
        <v>65000</v>
      </c>
      <c r="H7" s="3">
        <v>35040</v>
      </c>
      <c r="I7" s="3">
        <v>41528</v>
      </c>
      <c r="K7" s="5" t="str">
        <f t="shared" si="0"/>
        <v>Mic</v>
      </c>
      <c r="L7" s="5" t="str">
        <f t="shared" si="1"/>
        <v>6</v>
      </c>
    </row>
    <row r="8" spans="1:12">
      <c r="A8" s="1">
        <v>1007</v>
      </c>
      <c r="B8" s="1" t="s">
        <v>30</v>
      </c>
      <c r="C8" s="1" t="s">
        <v>31</v>
      </c>
      <c r="D8" s="1">
        <v>32</v>
      </c>
      <c r="E8" s="1" t="s">
        <v>17</v>
      </c>
      <c r="F8" s="1" t="s">
        <v>32</v>
      </c>
      <c r="G8" s="1">
        <v>41000</v>
      </c>
      <c r="H8" s="3">
        <v>37933</v>
      </c>
      <c r="I8" s="3">
        <v>41551</v>
      </c>
      <c r="K8" s="5" t="str">
        <f t="shared" si="0"/>
        <v>Mer</v>
      </c>
      <c r="L8" s="5" t="str">
        <f t="shared" si="1"/>
        <v>7</v>
      </c>
    </row>
    <row r="9" spans="1:12">
      <c r="A9" s="1">
        <v>1008</v>
      </c>
      <c r="B9" s="1" t="s">
        <v>33</v>
      </c>
      <c r="C9" s="1" t="s">
        <v>34</v>
      </c>
      <c r="D9" s="1">
        <v>38</v>
      </c>
      <c r="E9" s="1" t="s">
        <v>12</v>
      </c>
      <c r="F9" s="1" t="s">
        <v>13</v>
      </c>
      <c r="G9" s="1">
        <v>48000</v>
      </c>
      <c r="H9" s="3">
        <v>37416</v>
      </c>
      <c r="I9" s="3">
        <v>42116</v>
      </c>
      <c r="K9" s="5" t="str">
        <f t="shared" si="0"/>
        <v>Sta</v>
      </c>
      <c r="L9" s="5" t="str">
        <f t="shared" si="1"/>
        <v>8</v>
      </c>
    </row>
    <row r="10" spans="1:12">
      <c r="A10" s="1">
        <v>1009</v>
      </c>
      <c r="B10" s="1" t="s">
        <v>35</v>
      </c>
      <c r="C10" s="1" t="s">
        <v>36</v>
      </c>
      <c r="D10" s="1">
        <v>31</v>
      </c>
      <c r="E10" s="1" t="s">
        <v>12</v>
      </c>
      <c r="F10" s="1" t="s">
        <v>23</v>
      </c>
      <c r="G10" s="1">
        <v>42000</v>
      </c>
      <c r="H10" s="3">
        <v>37843</v>
      </c>
      <c r="I10" s="3">
        <v>40800</v>
      </c>
      <c r="K10" s="5" t="str">
        <f t="shared" si="0"/>
        <v>Kev</v>
      </c>
      <c r="L10" s="5" t="str">
        <f t="shared" si="1"/>
        <v>9</v>
      </c>
    </row>
    <row r="13" spans="1:6">
      <c r="A13" s="6" t="s">
        <v>55</v>
      </c>
      <c r="B13" s="6"/>
      <c r="C13" s="6"/>
      <c r="D13" s="6"/>
      <c r="E13" s="6"/>
      <c r="F13" s="6"/>
    </row>
    <row r="14" spans="1:6">
      <c r="A14" s="7" t="s">
        <v>56</v>
      </c>
      <c r="B14" s="6"/>
      <c r="C14" s="6"/>
      <c r="D14" s="6"/>
      <c r="E14" s="6"/>
      <c r="F14" s="6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workbookViewId="0">
      <selection activeCell="A13" sqref="A13:F14"/>
    </sheetView>
  </sheetViews>
  <sheetFormatPr defaultColWidth="8.96666666666667" defaultRowHeight="15"/>
  <cols>
    <col min="12" max="12" width="13.6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4" t="s">
        <v>57</v>
      </c>
      <c r="L1" s="4" t="s">
        <v>58</v>
      </c>
    </row>
    <row r="2" spans="1:12">
      <c r="A2" s="1">
        <v>1001</v>
      </c>
      <c r="B2" s="1" t="s">
        <v>10</v>
      </c>
      <c r="C2" s="1" t="s">
        <v>11</v>
      </c>
      <c r="D2" s="1">
        <v>30</v>
      </c>
      <c r="E2" s="1" t="s">
        <v>12</v>
      </c>
      <c r="F2" s="1" t="s">
        <v>13</v>
      </c>
      <c r="G2" s="1">
        <v>45000</v>
      </c>
      <c r="H2" s="3">
        <v>37197</v>
      </c>
      <c r="I2" s="3">
        <v>42253</v>
      </c>
      <c r="K2" s="5" t="str">
        <f>LOWER(B2:B10)</f>
        <v>jim</v>
      </c>
      <c r="L2" s="5" t="str">
        <f>UPPER(C2:C10)</f>
        <v>HALPERT</v>
      </c>
    </row>
    <row r="3" spans="1:12">
      <c r="A3" s="1">
        <v>1002</v>
      </c>
      <c r="B3" s="1" t="s">
        <v>15</v>
      </c>
      <c r="C3" s="1" t="s">
        <v>16</v>
      </c>
      <c r="D3" s="1">
        <v>30</v>
      </c>
      <c r="E3" s="1" t="s">
        <v>17</v>
      </c>
      <c r="F3" s="1" t="s">
        <v>18</v>
      </c>
      <c r="G3" s="1">
        <v>36000</v>
      </c>
      <c r="H3" s="3">
        <v>36436</v>
      </c>
      <c r="I3" s="3">
        <v>42287</v>
      </c>
      <c r="K3" s="5" t="str">
        <f t="shared" ref="K3:K10" si="0">LOWER(B3:B11)</f>
        <v>pam</v>
      </c>
      <c r="L3" s="5" t="str">
        <f t="shared" ref="L3:L10" si="1">UPPER(C3:C11)</f>
        <v>BEASLEY</v>
      </c>
    </row>
    <row r="4" spans="1:12">
      <c r="A4" s="1">
        <v>1003</v>
      </c>
      <c r="B4" s="1" t="s">
        <v>19</v>
      </c>
      <c r="C4" s="1" t="s">
        <v>20</v>
      </c>
      <c r="D4" s="1">
        <v>29</v>
      </c>
      <c r="E4" s="1" t="s">
        <v>12</v>
      </c>
      <c r="F4" s="1" t="s">
        <v>13</v>
      </c>
      <c r="G4" s="1">
        <v>63000</v>
      </c>
      <c r="H4" s="3">
        <v>36711</v>
      </c>
      <c r="I4" s="3">
        <v>42986</v>
      </c>
      <c r="K4" s="5" t="str">
        <f t="shared" si="0"/>
        <v>dwight</v>
      </c>
      <c r="L4" s="5" t="str">
        <f t="shared" si="1"/>
        <v>SCHRUTE</v>
      </c>
    </row>
    <row r="5" spans="1:12">
      <c r="A5" s="1">
        <v>1004</v>
      </c>
      <c r="B5" s="1" t="s">
        <v>21</v>
      </c>
      <c r="C5" s="1" t="s">
        <v>22</v>
      </c>
      <c r="D5" s="1">
        <v>31</v>
      </c>
      <c r="E5" s="1" t="s">
        <v>17</v>
      </c>
      <c r="F5" s="1" t="s">
        <v>23</v>
      </c>
      <c r="G5" s="1">
        <v>47000</v>
      </c>
      <c r="H5" s="3">
        <v>36530</v>
      </c>
      <c r="I5" s="3">
        <v>42341</v>
      </c>
      <c r="K5" s="5" t="str">
        <f t="shared" si="0"/>
        <v>angela</v>
      </c>
      <c r="L5" s="5" t="str">
        <f t="shared" si="1"/>
        <v>MARTIN</v>
      </c>
    </row>
    <row r="6" spans="1:12">
      <c r="A6" s="1">
        <v>1005</v>
      </c>
      <c r="B6" s="1" t="s">
        <v>24</v>
      </c>
      <c r="C6" s="1" t="s">
        <v>25</v>
      </c>
      <c r="D6" s="1">
        <v>32</v>
      </c>
      <c r="E6" s="1" t="s">
        <v>12</v>
      </c>
      <c r="F6" s="1" t="s">
        <v>26</v>
      </c>
      <c r="G6" s="1">
        <v>50000</v>
      </c>
      <c r="H6" s="3">
        <v>37017</v>
      </c>
      <c r="I6" s="3">
        <v>42977</v>
      </c>
      <c r="K6" s="5" t="str">
        <f t="shared" si="0"/>
        <v>toby</v>
      </c>
      <c r="L6" s="5" t="str">
        <f t="shared" si="1"/>
        <v>FLENDERSON</v>
      </c>
    </row>
    <row r="7" spans="1:12">
      <c r="A7" s="1">
        <v>1006</v>
      </c>
      <c r="B7" s="1" t="s">
        <v>27</v>
      </c>
      <c r="C7" s="1" t="s">
        <v>28</v>
      </c>
      <c r="D7" s="1">
        <v>35</v>
      </c>
      <c r="E7" s="1" t="s">
        <v>12</v>
      </c>
      <c r="F7" s="1" t="s">
        <v>29</v>
      </c>
      <c r="G7" s="1">
        <v>65000</v>
      </c>
      <c r="H7" s="3">
        <v>35040</v>
      </c>
      <c r="I7" s="3">
        <v>41528</v>
      </c>
      <c r="K7" s="5" t="str">
        <f t="shared" si="0"/>
        <v>michael</v>
      </c>
      <c r="L7" s="5" t="str">
        <f t="shared" si="1"/>
        <v>SCOTT</v>
      </c>
    </row>
    <row r="8" spans="1:12">
      <c r="A8" s="1">
        <v>1007</v>
      </c>
      <c r="B8" s="1" t="s">
        <v>30</v>
      </c>
      <c r="C8" s="1" t="s">
        <v>31</v>
      </c>
      <c r="D8" s="1">
        <v>32</v>
      </c>
      <c r="E8" s="1" t="s">
        <v>17</v>
      </c>
      <c r="F8" s="1" t="s">
        <v>32</v>
      </c>
      <c r="G8" s="1">
        <v>41000</v>
      </c>
      <c r="H8" s="3">
        <v>37933</v>
      </c>
      <c r="I8" s="3">
        <v>41551</v>
      </c>
      <c r="K8" s="5" t="str">
        <f t="shared" si="0"/>
        <v>meredith</v>
      </c>
      <c r="L8" s="5" t="str">
        <f t="shared" si="1"/>
        <v>PALMER</v>
      </c>
    </row>
    <row r="9" spans="1:12">
      <c r="A9" s="1">
        <v>1008</v>
      </c>
      <c r="B9" s="1" t="s">
        <v>33</v>
      </c>
      <c r="C9" s="1" t="s">
        <v>34</v>
      </c>
      <c r="D9" s="1">
        <v>38</v>
      </c>
      <c r="E9" s="1" t="s">
        <v>12</v>
      </c>
      <c r="F9" s="1" t="s">
        <v>13</v>
      </c>
      <c r="G9" s="1">
        <v>48000</v>
      </c>
      <c r="H9" s="3">
        <v>37416</v>
      </c>
      <c r="I9" s="3">
        <v>42116</v>
      </c>
      <c r="K9" s="5" t="str">
        <f t="shared" si="0"/>
        <v>stanley</v>
      </c>
      <c r="L9" s="5" t="str">
        <f t="shared" si="1"/>
        <v>HUDSON</v>
      </c>
    </row>
    <row r="10" spans="1:12">
      <c r="A10" s="1">
        <v>1009</v>
      </c>
      <c r="B10" s="1" t="s">
        <v>35</v>
      </c>
      <c r="C10" s="1" t="s">
        <v>36</v>
      </c>
      <c r="D10" s="1">
        <v>31</v>
      </c>
      <c r="E10" s="1" t="s">
        <v>12</v>
      </c>
      <c r="F10" s="1" t="s">
        <v>23</v>
      </c>
      <c r="G10" s="1">
        <v>42000</v>
      </c>
      <c r="H10" s="3">
        <v>37843</v>
      </c>
      <c r="I10" s="3">
        <v>40800</v>
      </c>
      <c r="K10" s="5" t="str">
        <f t="shared" si="0"/>
        <v>kevin</v>
      </c>
      <c r="L10" s="5" t="str">
        <f t="shared" si="1"/>
        <v>MALONE</v>
      </c>
    </row>
    <row r="13" spans="1:6">
      <c r="A13" s="7" t="s">
        <v>59</v>
      </c>
      <c r="B13" s="6"/>
      <c r="C13" s="6"/>
      <c r="D13" s="6"/>
      <c r="E13" s="6"/>
      <c r="F13" s="6"/>
    </row>
    <row r="14" spans="1:6">
      <c r="A14" s="6" t="s">
        <v>60</v>
      </c>
      <c r="B14" s="6"/>
      <c r="C14" s="6"/>
      <c r="D14" s="6"/>
      <c r="E14" s="6"/>
      <c r="F14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workbookViewId="0">
      <selection activeCell="A1" sqref="A1:I10"/>
    </sheetView>
  </sheetViews>
  <sheetFormatPr defaultColWidth="8.96666666666667"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4" t="s">
        <v>61</v>
      </c>
    </row>
    <row r="2" spans="1:13">
      <c r="A2" s="1">
        <v>1001</v>
      </c>
      <c r="B2" s="1" t="s">
        <v>10</v>
      </c>
      <c r="C2" s="1" t="s">
        <v>11</v>
      </c>
      <c r="D2" s="1">
        <v>30</v>
      </c>
      <c r="E2" s="1" t="s">
        <v>12</v>
      </c>
      <c r="F2" s="1" t="s">
        <v>13</v>
      </c>
      <c r="G2" s="1">
        <v>45000</v>
      </c>
      <c r="H2" s="3">
        <v>37197</v>
      </c>
      <c r="I2" s="3">
        <v>42253</v>
      </c>
      <c r="K2" s="5">
        <f>MAX(D2:D10)</f>
        <v>38</v>
      </c>
      <c r="L2" s="5" t="s">
        <v>62</v>
      </c>
      <c r="M2" s="5"/>
    </row>
    <row r="3" spans="1:9">
      <c r="A3" s="1">
        <v>1002</v>
      </c>
      <c r="B3" s="1" t="s">
        <v>15</v>
      </c>
      <c r="C3" s="1" t="s">
        <v>16</v>
      </c>
      <c r="D3" s="1">
        <v>30</v>
      </c>
      <c r="E3" s="1" t="s">
        <v>17</v>
      </c>
      <c r="F3" s="1" t="s">
        <v>18</v>
      </c>
      <c r="G3" s="1">
        <v>36000</v>
      </c>
      <c r="H3" s="3">
        <v>36436</v>
      </c>
      <c r="I3" s="3">
        <v>42287</v>
      </c>
    </row>
    <row r="4" spans="1:11">
      <c r="A4" s="1">
        <v>1003</v>
      </c>
      <c r="B4" s="1" t="s">
        <v>19</v>
      </c>
      <c r="C4" s="1" t="s">
        <v>20</v>
      </c>
      <c r="D4" s="1">
        <v>29</v>
      </c>
      <c r="E4" s="1" t="s">
        <v>12</v>
      </c>
      <c r="F4" s="1" t="s">
        <v>13</v>
      </c>
      <c r="G4" s="1">
        <v>63000</v>
      </c>
      <c r="H4" s="3">
        <v>36711</v>
      </c>
      <c r="I4" s="3">
        <v>42986</v>
      </c>
      <c r="K4" s="4" t="s">
        <v>63</v>
      </c>
    </row>
    <row r="5" spans="1:13">
      <c r="A5" s="1">
        <v>1004</v>
      </c>
      <c r="B5" s="1" t="s">
        <v>21</v>
      </c>
      <c r="C5" s="1" t="s">
        <v>22</v>
      </c>
      <c r="D5" s="1">
        <v>31</v>
      </c>
      <c r="E5" s="1" t="s">
        <v>17</v>
      </c>
      <c r="F5" s="1" t="s">
        <v>23</v>
      </c>
      <c r="G5" s="1">
        <v>47000</v>
      </c>
      <c r="H5" s="3">
        <v>36530</v>
      </c>
      <c r="I5" s="3">
        <v>42341</v>
      </c>
      <c r="K5" s="5">
        <f>MEDIAN(G2:G10)</f>
        <v>47000</v>
      </c>
      <c r="L5" s="5" t="s">
        <v>64</v>
      </c>
      <c r="M5" s="5"/>
    </row>
    <row r="6" spans="1:9">
      <c r="A6" s="1">
        <v>1005</v>
      </c>
      <c r="B6" s="1" t="s">
        <v>24</v>
      </c>
      <c r="C6" s="1" t="s">
        <v>25</v>
      </c>
      <c r="D6" s="1">
        <v>32</v>
      </c>
      <c r="E6" s="1" t="s">
        <v>12</v>
      </c>
      <c r="F6" s="1" t="s">
        <v>26</v>
      </c>
      <c r="G6" s="1">
        <v>50000</v>
      </c>
      <c r="H6" s="3">
        <v>37017</v>
      </c>
      <c r="I6" s="3">
        <v>42977</v>
      </c>
    </row>
    <row r="7" spans="1:11">
      <c r="A7" s="1">
        <v>1006</v>
      </c>
      <c r="B7" s="1" t="s">
        <v>27</v>
      </c>
      <c r="C7" s="1" t="s">
        <v>28</v>
      </c>
      <c r="D7" s="1">
        <v>35</v>
      </c>
      <c r="E7" s="1" t="s">
        <v>12</v>
      </c>
      <c r="F7" s="1" t="s">
        <v>29</v>
      </c>
      <c r="G7" s="1">
        <v>65000</v>
      </c>
      <c r="H7" s="3">
        <v>35040</v>
      </c>
      <c r="I7" s="3">
        <v>41528</v>
      </c>
      <c r="K7" s="4" t="s">
        <v>65</v>
      </c>
    </row>
    <row r="8" spans="1:13">
      <c r="A8" s="1">
        <v>1007</v>
      </c>
      <c r="B8" s="1" t="s">
        <v>30</v>
      </c>
      <c r="C8" s="1" t="s">
        <v>31</v>
      </c>
      <c r="D8" s="1">
        <v>32</v>
      </c>
      <c r="E8" s="1" t="s">
        <v>17</v>
      </c>
      <c r="F8" s="1" t="s">
        <v>32</v>
      </c>
      <c r="G8" s="1">
        <v>41000</v>
      </c>
      <c r="H8" s="3">
        <v>37933</v>
      </c>
      <c r="I8" s="3">
        <v>41551</v>
      </c>
      <c r="K8" s="5">
        <f>MIN(D2:D10)</f>
        <v>29</v>
      </c>
      <c r="L8" s="5" t="s">
        <v>66</v>
      </c>
      <c r="M8" s="5"/>
    </row>
    <row r="9" spans="1:9">
      <c r="A9" s="1">
        <v>1008</v>
      </c>
      <c r="B9" s="1" t="s">
        <v>33</v>
      </c>
      <c r="C9" s="1" t="s">
        <v>34</v>
      </c>
      <c r="D9" s="1">
        <v>38</v>
      </c>
      <c r="E9" s="1" t="s">
        <v>12</v>
      </c>
      <c r="F9" s="1" t="s">
        <v>13</v>
      </c>
      <c r="G9" s="1">
        <v>48000</v>
      </c>
      <c r="H9" s="3">
        <v>37416</v>
      </c>
      <c r="I9" s="3">
        <v>42116</v>
      </c>
    </row>
    <row r="10" spans="1:9">
      <c r="A10" s="1">
        <v>1009</v>
      </c>
      <c r="B10" s="1" t="s">
        <v>35</v>
      </c>
      <c r="C10" s="1" t="s">
        <v>36</v>
      </c>
      <c r="D10" s="1">
        <v>31</v>
      </c>
      <c r="E10" s="1" t="s">
        <v>12</v>
      </c>
      <c r="F10" s="1" t="s">
        <v>23</v>
      </c>
      <c r="G10" s="1">
        <v>42000</v>
      </c>
      <c r="H10" s="3">
        <v>37843</v>
      </c>
      <c r="I10" s="3">
        <v>40800</v>
      </c>
    </row>
    <row r="13" spans="1:4">
      <c r="A13" s="6" t="s">
        <v>67</v>
      </c>
      <c r="B13" s="6"/>
      <c r="C13" s="6"/>
      <c r="D13" s="6"/>
    </row>
    <row r="14" spans="1:4">
      <c r="A14" s="6" t="s">
        <v>68</v>
      </c>
      <c r="B14" s="6"/>
      <c r="C14" s="6"/>
      <c r="D14" s="6"/>
    </row>
    <row r="15" spans="1:4">
      <c r="A15" s="6" t="s">
        <v>69</v>
      </c>
      <c r="B15" s="6"/>
      <c r="C15" s="6"/>
      <c r="D15" s="6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5"/>
  <sheetViews>
    <sheetView workbookViewId="0">
      <selection activeCell="A1" sqref="A1:I10"/>
    </sheetView>
  </sheetViews>
  <sheetFormatPr defaultColWidth="8.96666666666667"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4" t="s">
        <v>70</v>
      </c>
    </row>
    <row r="2" spans="1:13">
      <c r="A2" s="1">
        <v>1001</v>
      </c>
      <c r="B2" s="1" t="s">
        <v>10</v>
      </c>
      <c r="C2" s="1" t="s">
        <v>11</v>
      </c>
      <c r="D2" s="1">
        <v>30</v>
      </c>
      <c r="E2" s="1" t="s">
        <v>12</v>
      </c>
      <c r="F2" s="1" t="s">
        <v>13</v>
      </c>
      <c r="G2" s="1">
        <v>45000</v>
      </c>
      <c r="H2" s="3">
        <v>37197</v>
      </c>
      <c r="I2" s="3">
        <v>42253</v>
      </c>
      <c r="K2" s="5">
        <f>SUM(G2:G10)</f>
        <v>437000</v>
      </c>
      <c r="L2" s="5" t="s">
        <v>71</v>
      </c>
      <c r="M2" s="5"/>
    </row>
    <row r="3" spans="1:9">
      <c r="A3" s="1">
        <v>1002</v>
      </c>
      <c r="B3" s="1" t="s">
        <v>15</v>
      </c>
      <c r="C3" s="1" t="s">
        <v>16</v>
      </c>
      <c r="D3" s="1">
        <v>30</v>
      </c>
      <c r="E3" s="1" t="s">
        <v>17</v>
      </c>
      <c r="F3" s="1" t="s">
        <v>18</v>
      </c>
      <c r="G3" s="1">
        <v>36000</v>
      </c>
      <c r="H3" s="3">
        <v>36436</v>
      </c>
      <c r="I3" s="3">
        <v>42287</v>
      </c>
    </row>
    <row r="4" spans="1:11">
      <c r="A4" s="1">
        <v>1003</v>
      </c>
      <c r="B4" s="1" t="s">
        <v>19</v>
      </c>
      <c r="C4" s="1" t="s">
        <v>20</v>
      </c>
      <c r="D4" s="1">
        <v>29</v>
      </c>
      <c r="E4" s="1" t="s">
        <v>12</v>
      </c>
      <c r="F4" s="1" t="s">
        <v>13</v>
      </c>
      <c r="G4" s="1">
        <v>63000</v>
      </c>
      <c r="H4" s="3">
        <v>36711</v>
      </c>
      <c r="I4" s="3">
        <v>42986</v>
      </c>
      <c r="K4" s="4" t="s">
        <v>72</v>
      </c>
    </row>
    <row r="5" spans="1:14">
      <c r="A5" s="1">
        <v>1004</v>
      </c>
      <c r="B5" s="1" t="s">
        <v>21</v>
      </c>
      <c r="C5" s="1" t="s">
        <v>22</v>
      </c>
      <c r="D5" s="1">
        <v>31</v>
      </c>
      <c r="E5" s="1" t="s">
        <v>17</v>
      </c>
      <c r="F5" s="1" t="s">
        <v>23</v>
      </c>
      <c r="G5" s="1">
        <v>47000</v>
      </c>
      <c r="H5" s="3">
        <v>36530</v>
      </c>
      <c r="I5" s="3">
        <v>42341</v>
      </c>
      <c r="K5" s="5">
        <f>SUMIF(G2:G10,"&gt;=50000")</f>
        <v>178000</v>
      </c>
      <c r="L5" s="5" t="s">
        <v>73</v>
      </c>
      <c r="M5" s="5"/>
      <c r="N5" s="5"/>
    </row>
    <row r="6" spans="1:9">
      <c r="A6" s="1">
        <v>1005</v>
      </c>
      <c r="B6" s="1" t="s">
        <v>24</v>
      </c>
      <c r="C6" s="1" t="s">
        <v>25</v>
      </c>
      <c r="D6" s="1">
        <v>32</v>
      </c>
      <c r="E6" s="1" t="s">
        <v>12</v>
      </c>
      <c r="F6" s="1" t="s">
        <v>26</v>
      </c>
      <c r="G6" s="1">
        <v>50000</v>
      </c>
      <c r="H6" s="3">
        <v>37017</v>
      </c>
      <c r="I6" s="3">
        <v>42977</v>
      </c>
    </row>
    <row r="7" spans="1:9">
      <c r="A7" s="1">
        <v>1006</v>
      </c>
      <c r="B7" s="1" t="s">
        <v>27</v>
      </c>
      <c r="C7" s="1" t="s">
        <v>28</v>
      </c>
      <c r="D7" s="1">
        <v>35</v>
      </c>
      <c r="E7" s="1" t="s">
        <v>12</v>
      </c>
      <c r="F7" s="1" t="s">
        <v>29</v>
      </c>
      <c r="G7" s="1">
        <v>65000</v>
      </c>
      <c r="H7" s="3">
        <v>35040</v>
      </c>
      <c r="I7" s="3">
        <v>41528</v>
      </c>
    </row>
    <row r="8" spans="1:11">
      <c r="A8" s="1">
        <v>1007</v>
      </c>
      <c r="B8" s="1" t="s">
        <v>30</v>
      </c>
      <c r="C8" s="1" t="s">
        <v>31</v>
      </c>
      <c r="D8" s="1">
        <v>32</v>
      </c>
      <c r="E8" s="1" t="s">
        <v>17</v>
      </c>
      <c r="F8" s="1" t="s">
        <v>32</v>
      </c>
      <c r="G8" s="1">
        <v>41000</v>
      </c>
      <c r="H8" s="3">
        <v>37933</v>
      </c>
      <c r="I8" s="3">
        <v>41551</v>
      </c>
      <c r="K8" s="4" t="s">
        <v>74</v>
      </c>
    </row>
    <row r="9" spans="1:16">
      <c r="A9" s="1">
        <v>1008</v>
      </c>
      <c r="B9" s="1" t="s">
        <v>33</v>
      </c>
      <c r="C9" s="1" t="s">
        <v>34</v>
      </c>
      <c r="D9" s="1">
        <v>38</v>
      </c>
      <c r="E9" s="1" t="s">
        <v>12</v>
      </c>
      <c r="F9" s="1" t="s">
        <v>13</v>
      </c>
      <c r="G9" s="1">
        <v>48000</v>
      </c>
      <c r="H9" s="3">
        <v>37416</v>
      </c>
      <c r="I9" s="3">
        <v>42116</v>
      </c>
      <c r="K9" s="5">
        <f>SUMIFS(G2:G10,G2:G10,"&gt;=50000",D2:D10,"&gt;29")</f>
        <v>115000</v>
      </c>
      <c r="L9" s="5" t="s">
        <v>75</v>
      </c>
      <c r="M9" s="5"/>
      <c r="N9" s="5"/>
      <c r="O9" s="5"/>
      <c r="P9" s="5"/>
    </row>
    <row r="10" spans="1:9">
      <c r="A10" s="1">
        <v>1009</v>
      </c>
      <c r="B10" s="1" t="s">
        <v>35</v>
      </c>
      <c r="C10" s="1" t="s">
        <v>36</v>
      </c>
      <c r="D10" s="1">
        <v>31</v>
      </c>
      <c r="E10" s="1" t="s">
        <v>12</v>
      </c>
      <c r="F10" s="1" t="s">
        <v>23</v>
      </c>
      <c r="G10" s="1">
        <v>42000</v>
      </c>
      <c r="H10" s="3">
        <v>37843</v>
      </c>
      <c r="I10" s="3">
        <v>40800</v>
      </c>
    </row>
    <row r="13" spans="1:6">
      <c r="A13" s="6" t="s">
        <v>76</v>
      </c>
      <c r="B13" s="6"/>
      <c r="C13" s="6"/>
      <c r="D13" s="6"/>
      <c r="E13" s="6"/>
      <c r="F13" s="6"/>
    </row>
    <row r="14" spans="1:6">
      <c r="A14" s="6" t="s">
        <v>77</v>
      </c>
      <c r="B14" s="6"/>
      <c r="C14" s="6"/>
      <c r="D14" s="6"/>
      <c r="E14" s="6"/>
      <c r="F14" s="6"/>
    </row>
    <row r="15" spans="1:6">
      <c r="A15" s="6" t="s">
        <v>78</v>
      </c>
      <c r="B15" s="6"/>
      <c r="C15" s="6"/>
      <c r="D15" s="6"/>
      <c r="E15" s="6"/>
      <c r="F15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tabSelected="1" workbookViewId="0">
      <selection activeCell="K1" sqref="K1:K10"/>
    </sheetView>
  </sheetViews>
  <sheetFormatPr defaultColWidth="8.96666666666667" defaultRowHeight="15"/>
  <sheetData>
    <row r="1" spans="1:1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4" t="s">
        <v>79</v>
      </c>
    </row>
    <row r="2" spans="1:11">
      <c r="A2" s="1">
        <v>1001</v>
      </c>
      <c r="B2" s="1" t="s">
        <v>10</v>
      </c>
      <c r="C2" s="2" t="s">
        <v>11</v>
      </c>
      <c r="D2" s="1">
        <v>30</v>
      </c>
      <c r="E2" s="1" t="s">
        <v>12</v>
      </c>
      <c r="F2" s="1" t="s">
        <v>13</v>
      </c>
      <c r="G2" s="1">
        <v>45000</v>
      </c>
      <c r="H2" s="3">
        <v>37197</v>
      </c>
      <c r="I2" s="3">
        <v>42253</v>
      </c>
      <c r="K2" s="5" t="str">
        <f>TRIM(C2:C10)</f>
        <v>Halpert</v>
      </c>
    </row>
    <row r="3" spans="1:11">
      <c r="A3" s="1">
        <v>1002</v>
      </c>
      <c r="B3" s="1" t="s">
        <v>15</v>
      </c>
      <c r="C3" s="2" t="s">
        <v>80</v>
      </c>
      <c r="D3" s="1">
        <v>30</v>
      </c>
      <c r="E3" s="1" t="s">
        <v>17</v>
      </c>
      <c r="F3" s="1" t="s">
        <v>18</v>
      </c>
      <c r="G3" s="1">
        <v>36000</v>
      </c>
      <c r="H3" s="3">
        <v>36436</v>
      </c>
      <c r="I3" s="3">
        <v>42287</v>
      </c>
      <c r="K3" s="5" t="str">
        <f t="shared" ref="K3:K10" si="0">TRIM(C3:C11)</f>
        <v>Beasley</v>
      </c>
    </row>
    <row r="4" spans="1:11">
      <c r="A4" s="1">
        <v>1003</v>
      </c>
      <c r="B4" s="1" t="s">
        <v>19</v>
      </c>
      <c r="C4" s="2" t="s">
        <v>81</v>
      </c>
      <c r="D4" s="1">
        <v>29</v>
      </c>
      <c r="E4" s="1" t="s">
        <v>12</v>
      </c>
      <c r="F4" s="1" t="s">
        <v>13</v>
      </c>
      <c r="G4" s="1">
        <v>63000</v>
      </c>
      <c r="H4" s="3">
        <v>36711</v>
      </c>
      <c r="I4" s="3">
        <v>42986</v>
      </c>
      <c r="K4" s="5" t="str">
        <f t="shared" si="0"/>
        <v>Schrute</v>
      </c>
    </row>
    <row r="5" spans="1:11">
      <c r="A5" s="1">
        <v>1004</v>
      </c>
      <c r="B5" s="1" t="s">
        <v>21</v>
      </c>
      <c r="C5" s="2" t="s">
        <v>22</v>
      </c>
      <c r="D5" s="1">
        <v>31</v>
      </c>
      <c r="E5" s="1" t="s">
        <v>17</v>
      </c>
      <c r="F5" s="1" t="s">
        <v>23</v>
      </c>
      <c r="G5" s="1">
        <v>47000</v>
      </c>
      <c r="H5" s="3">
        <v>36530</v>
      </c>
      <c r="I5" s="3">
        <v>42341</v>
      </c>
      <c r="K5" s="5" t="str">
        <f t="shared" si="0"/>
        <v>Martin</v>
      </c>
    </row>
    <row r="6" spans="1:11">
      <c r="A6" s="1">
        <v>1005</v>
      </c>
      <c r="B6" s="1" t="s">
        <v>24</v>
      </c>
      <c r="C6" s="2" t="s">
        <v>82</v>
      </c>
      <c r="D6" s="1">
        <v>32</v>
      </c>
      <c r="E6" s="1" t="s">
        <v>12</v>
      </c>
      <c r="F6" s="1" t="s">
        <v>26</v>
      </c>
      <c r="G6" s="1">
        <v>50000</v>
      </c>
      <c r="H6" s="3">
        <v>37017</v>
      </c>
      <c r="I6" s="3">
        <v>42977</v>
      </c>
      <c r="K6" s="5" t="str">
        <f t="shared" si="0"/>
        <v>Flenderson</v>
      </c>
    </row>
    <row r="7" spans="1:11">
      <c r="A7" s="1">
        <v>1006</v>
      </c>
      <c r="B7" s="1" t="s">
        <v>27</v>
      </c>
      <c r="C7" s="2" t="s">
        <v>28</v>
      </c>
      <c r="D7" s="1">
        <v>35</v>
      </c>
      <c r="E7" s="1" t="s">
        <v>12</v>
      </c>
      <c r="F7" s="1" t="s">
        <v>29</v>
      </c>
      <c r="G7" s="1">
        <v>65000</v>
      </c>
      <c r="H7" s="3">
        <v>35040</v>
      </c>
      <c r="I7" s="3">
        <v>41528</v>
      </c>
      <c r="K7" s="5" t="str">
        <f t="shared" si="0"/>
        <v>Scott</v>
      </c>
    </row>
    <row r="8" spans="1:11">
      <c r="A8" s="1">
        <v>1007</v>
      </c>
      <c r="B8" s="1" t="s">
        <v>30</v>
      </c>
      <c r="C8" s="2" t="s">
        <v>31</v>
      </c>
      <c r="D8" s="1">
        <v>32</v>
      </c>
      <c r="E8" s="1" t="s">
        <v>17</v>
      </c>
      <c r="F8" s="1" t="s">
        <v>32</v>
      </c>
      <c r="G8" s="1">
        <v>41000</v>
      </c>
      <c r="H8" s="3">
        <v>37933</v>
      </c>
      <c r="I8" s="3">
        <v>41551</v>
      </c>
      <c r="K8" s="5" t="str">
        <f t="shared" si="0"/>
        <v>Palmer</v>
      </c>
    </row>
    <row r="9" spans="1:11">
      <c r="A9" s="1">
        <v>1008</v>
      </c>
      <c r="B9" s="1" t="s">
        <v>33</v>
      </c>
      <c r="C9" s="2" t="s">
        <v>34</v>
      </c>
      <c r="D9" s="1">
        <v>38</v>
      </c>
      <c r="E9" s="1" t="s">
        <v>12</v>
      </c>
      <c r="F9" s="1" t="s">
        <v>13</v>
      </c>
      <c r="G9" s="1">
        <v>48000</v>
      </c>
      <c r="H9" s="3">
        <v>37416</v>
      </c>
      <c r="I9" s="3">
        <v>42116</v>
      </c>
      <c r="K9" s="5" t="str">
        <f t="shared" si="0"/>
        <v>Hudson</v>
      </c>
    </row>
    <row r="10" spans="1:11">
      <c r="A10" s="1">
        <v>1009</v>
      </c>
      <c r="B10" s="1" t="s">
        <v>35</v>
      </c>
      <c r="C10" s="2" t="s">
        <v>83</v>
      </c>
      <c r="D10" s="1">
        <v>31</v>
      </c>
      <c r="E10" s="1" t="s">
        <v>12</v>
      </c>
      <c r="F10" s="1" t="s">
        <v>23</v>
      </c>
      <c r="G10" s="1">
        <v>42000</v>
      </c>
      <c r="H10" s="3">
        <v>37843</v>
      </c>
      <c r="I10" s="3">
        <v>40800</v>
      </c>
      <c r="K10" s="5" t="str">
        <f t="shared" si="0"/>
        <v>Malone</v>
      </c>
    </row>
    <row r="13" spans="1:1">
      <c r="A13" t="s">
        <v>84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AVERAGE</vt:lpstr>
      <vt:lpstr>CONCAT</vt:lpstr>
      <vt:lpstr>COUNT</vt:lpstr>
      <vt:lpstr>IF</vt:lpstr>
      <vt:lpstr>LEFT</vt:lpstr>
      <vt:lpstr>LOWER</vt:lpstr>
      <vt:lpstr>MAX_MEDIAN_MIN</vt:lpstr>
      <vt:lpstr>SUM</vt:lpstr>
      <vt:lpstr>TRIM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hsl</dc:creator>
  <cp:lastModifiedBy>hsl</cp:lastModifiedBy>
  <dcterms:created xsi:type="dcterms:W3CDTF">2024-11-04T10:40:00Z</dcterms:created>
  <dcterms:modified xsi:type="dcterms:W3CDTF">2024-12-04T21:12:26Z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774B0E2FDA2425FF345327679A328B84_41</vt:lpwstr>
  </property>
  <property fmtid="{D5CDD505-2E9C-101B-9397-08002B2CF9AE}" pid="3" name="KSOProductBuildVer">
    <vt:lpwstr>1033-12.8.2.14802</vt:lpwstr>
  </property>
</Properties>
</file>