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queryTables/queryTable3.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pivotTables/pivotTable2.xml" ContentType="application/vnd.openxmlformats-officedocument.spreadsheetml.pivotTable+xml"/>
  <Override PartName="/xl/queryTables/queryTable7.xml" ContentType="application/vnd.openxmlformats-officedocument.spreadsheetml.queryTable+xml"/>
  <Override PartName="/xl/queryTables/queryTable8.xml" ContentType="application/vnd.openxmlformats-officedocument.spreadsheetml.queryTable+xml"/>
  <Override PartName="/xl/pivotTables/pivotTable3.xml" ContentType="application/vnd.openxmlformats-officedocument.spreadsheetml.pivot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22060909\Documents\Task\Gamification\Python\DecTree\"/>
    </mc:Choice>
  </mc:AlternateContent>
  <xr:revisionPtr revIDLastSave="0" documentId="13_ncr:1_{7F2E0D1E-D92A-408C-903E-21016AC88DD5}" xr6:coauthVersionLast="47" xr6:coauthVersionMax="47" xr10:uidLastSave="{00000000-0000-0000-0000-000000000000}"/>
  <bookViews>
    <workbookView xWindow="-110" yWindow="-110" windowWidth="19420" windowHeight="10420" firstSheet="11" activeTab="12" xr2:uid="{AEF6124D-FBD6-42C7-8D59-E196F06E67AA}"/>
  </bookViews>
  <sheets>
    <sheet name="Prop2" sheetId="2" r:id="rId1"/>
    <sheet name="IV_" sheetId="4" state="hidden" r:id="rId2"/>
    <sheet name="waterfall" sheetId="12" r:id="rId3"/>
    <sheet name="Char_detail" sheetId="7" r:id="rId4"/>
    <sheet name="Findings" sheetId="13" r:id="rId5"/>
    <sheet name="Tree_old" sheetId="14" r:id="rId6"/>
    <sheet name="Tree" sheetId="20" r:id="rId7"/>
    <sheet name="Goodness of fit_old" sheetId="15" r:id="rId8"/>
    <sheet name="Goodness of fit" sheetId="21" r:id="rId9"/>
    <sheet name="Goodness of fitOOT" sheetId="25" r:id="rId10"/>
    <sheet name="TreeSummary_old" sheetId="17" r:id="rId11"/>
    <sheet name="Tree_Summary" sheetId="22" r:id="rId12"/>
    <sheet name="Pivot" sheetId="24" r:id="rId13"/>
    <sheet name="raw_tree" sheetId="23" r:id="rId14"/>
    <sheet name="Pivot_old" sheetId="19" r:id="rId15"/>
    <sheet name="raw_tree_old" sheetId="18" r:id="rId16"/>
    <sheet name="Next" sheetId="16" r:id="rId17"/>
    <sheet name="cluster" sheetId="8" r:id="rId18"/>
    <sheet name="IV" sheetId="11" r:id="rId19"/>
    <sheet name="Train" sheetId="9" r:id="rId20"/>
    <sheet name="Test" sheetId="10" r:id="rId21"/>
  </sheets>
  <definedNames>
    <definedName name="_xlnm._FilterDatabase" localSheetId="3" hidden="1">Char_detail!$A$1:$N$199</definedName>
    <definedName name="_xlnm._FilterDatabase" localSheetId="17" hidden="1">cluster!$A$1:$G$64</definedName>
    <definedName name="_xlnm._FilterDatabase" localSheetId="18" hidden="1">IV!$B$1:$G$156</definedName>
    <definedName name="_xlnm._FilterDatabase" localSheetId="1" hidden="1">IV_!$B$1:$G$156</definedName>
    <definedName name="bin_summary" localSheetId="3">Char_detail!$A$1:$M$199</definedName>
    <definedName name="ExternalData_1" localSheetId="0" hidden="1">Prop2!$A$1:$N$161</definedName>
    <definedName name="predictor_clusters" localSheetId="17">cluster!$A$1:$G$64</definedName>
    <definedName name="Tree_summary_1" localSheetId="13">raw_tree!$A$1:$P$17</definedName>
    <definedName name="Tree_summary_1" localSheetId="15">raw_tree_old!$A$1:$I$17</definedName>
    <definedName name="Tree_summary_1" localSheetId="11">Tree_Summary!$A$1:$Q$17</definedName>
    <definedName name="Tree_summary_1" localSheetId="10">TreeSummary_old!$A$1:$I$17</definedName>
    <definedName name="Tree_summary_1_OOT" localSheetId="13">raw_tree!$R$1:$S$17</definedName>
    <definedName name="Tree_summary_1_OOT" localSheetId="11">Tree_Summary!$S$1:$T$17</definedName>
    <definedName name="var_summary" localSheetId="1">IV_!$A$1:$F$156</definedName>
    <definedName name="var_summary2" localSheetId="18">IV!$A$1:$G$156</definedName>
  </definedNames>
  <calcPr calcId="191029"/>
  <pivotCaches>
    <pivotCache cacheId="7" r:id="rId22"/>
    <pivotCache cacheId="34" r:id="rId23"/>
    <pivotCache cacheId="118"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4" l="1"/>
  <c r="K5" i="24"/>
  <c r="J6" i="24"/>
  <c r="K6" i="24"/>
  <c r="J7" i="24"/>
  <c r="K7" i="24"/>
  <c r="J8" i="24"/>
  <c r="K8" i="24"/>
  <c r="J9" i="24"/>
  <c r="K9" i="24"/>
  <c r="J10" i="24"/>
  <c r="K10" i="24"/>
  <c r="J11" i="24"/>
  <c r="K11" i="24"/>
  <c r="J12" i="24"/>
  <c r="K12" i="24"/>
  <c r="J13" i="24"/>
  <c r="K13" i="24"/>
  <c r="J14" i="24"/>
  <c r="K14" i="24"/>
  <c r="J15" i="24"/>
  <c r="K15" i="24"/>
  <c r="J16" i="24"/>
  <c r="K16" i="24"/>
  <c r="J17" i="24"/>
  <c r="K17" i="24"/>
  <c r="J18" i="24"/>
  <c r="K18" i="24"/>
  <c r="J19" i="24"/>
  <c r="K19" i="24"/>
  <c r="K4" i="24"/>
  <c r="J4" i="24"/>
  <c r="S18" i="22"/>
  <c r="R3" i="22"/>
  <c r="R4" i="22"/>
  <c r="R5" i="22"/>
  <c r="R6" i="22"/>
  <c r="R7" i="22"/>
  <c r="R8" i="22"/>
  <c r="R9" i="22"/>
  <c r="R10" i="22"/>
  <c r="R11" i="22"/>
  <c r="R12" i="22"/>
  <c r="R13" i="22"/>
  <c r="R14" i="22"/>
  <c r="R15" i="22"/>
  <c r="R16" i="22"/>
  <c r="R17" i="22"/>
  <c r="R2" i="22"/>
  <c r="N2" i="22"/>
  <c r="H5" i="19" l="1"/>
  <c r="H6" i="19"/>
  <c r="H7" i="19"/>
  <c r="H8" i="19"/>
  <c r="H9" i="19"/>
  <c r="H10" i="19"/>
  <c r="H11" i="19"/>
  <c r="H12" i="19"/>
  <c r="H13" i="19"/>
  <c r="H14" i="19"/>
  <c r="H15" i="19"/>
  <c r="H16" i="19"/>
  <c r="H17" i="19"/>
  <c r="H18" i="19"/>
  <c r="H19" i="19"/>
  <c r="H4" i="19"/>
  <c r="M17" i="18" l="1"/>
  <c r="L17" i="18"/>
  <c r="M16" i="18"/>
  <c r="L16" i="18"/>
  <c r="M15" i="18"/>
  <c r="L15" i="18"/>
  <c r="M14" i="18"/>
  <c r="L14" i="18"/>
  <c r="M13" i="18"/>
  <c r="L13" i="18"/>
  <c r="M12" i="18"/>
  <c r="L12" i="18"/>
  <c r="M11" i="18"/>
  <c r="L11" i="18"/>
  <c r="M10" i="18"/>
  <c r="L10" i="18"/>
  <c r="M9" i="18"/>
  <c r="L9" i="18"/>
  <c r="M8" i="18"/>
  <c r="L8" i="18"/>
  <c r="M7" i="18"/>
  <c r="L7" i="18"/>
  <c r="M6" i="18"/>
  <c r="L6" i="18"/>
  <c r="M5" i="18"/>
  <c r="L5" i="18"/>
  <c r="M4" i="18"/>
  <c r="L4" i="18"/>
  <c r="M3" i="18"/>
  <c r="L3" i="18"/>
  <c r="M2" i="18"/>
  <c r="L2" i="18"/>
  <c r="L3" i="17"/>
  <c r="M3" i="17"/>
  <c r="L4" i="17"/>
  <c r="M4" i="17"/>
  <c r="L5" i="17"/>
  <c r="M5" i="17"/>
  <c r="L6" i="17"/>
  <c r="M6" i="17"/>
  <c r="L7" i="17"/>
  <c r="M7" i="17"/>
  <c r="L8" i="17"/>
  <c r="M8" i="17"/>
  <c r="L9" i="17"/>
  <c r="M9" i="17"/>
  <c r="L10" i="17"/>
  <c r="M10" i="17"/>
  <c r="L11" i="17"/>
  <c r="M11" i="17"/>
  <c r="L12" i="17"/>
  <c r="M12" i="17"/>
  <c r="L13" i="17"/>
  <c r="M13" i="17"/>
  <c r="L14" i="17"/>
  <c r="M14" i="17"/>
  <c r="L15" i="17"/>
  <c r="M15" i="17"/>
  <c r="L16" i="17"/>
  <c r="M16" i="17"/>
  <c r="L17" i="17"/>
  <c r="M17" i="17"/>
  <c r="M2" i="17"/>
  <c r="L2" i="17"/>
  <c r="K9" i="14"/>
  <c r="K10" i="14"/>
  <c r="J9" i="14"/>
  <c r="J3" i="14"/>
  <c r="J4" i="14"/>
  <c r="J5" i="14"/>
  <c r="H23" i="12" l="1"/>
  <c r="H22" i="12"/>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6" i="13"/>
  <c r="F24" i="12"/>
  <c r="F23" i="12"/>
  <c r="F22" i="12"/>
  <c r="E14" i="12"/>
  <c r="E15" i="12"/>
  <c r="E16" i="12"/>
  <c r="E17" i="12"/>
  <c r="E18" i="12"/>
  <c r="E13" i="12"/>
  <c r="D37" i="12" l="1"/>
  <c r="D38" i="12" s="1"/>
  <c r="D39" i="12" s="1"/>
  <c r="D40" i="12" s="1"/>
  <c r="D41" i="12" s="1"/>
  <c r="D42" i="12" s="1"/>
  <c r="C2" i="9"/>
  <c r="D2" i="9" s="1"/>
  <c r="B2" i="9"/>
  <c r="D43" i="12" l="1"/>
  <c r="H156" i="4" l="1"/>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N199" i="7"/>
  <c r="G15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tc={BB01369E-ECAC-4DB9-A161-6BDDDB117355}</author>
  </authors>
  <commentList>
    <comment ref="C75" authorId="0" shapeId="0" xr:uid="{BB01369E-ECAC-4DB9-A161-6BDDDB117355}">
      <text>
        <t>[Threaded comment]
Your version of Excel allows you to read this threaded comment; however, any edits to it will get removed if the file is opened in a newer version of Excel. Learn more: https://go.microsoft.com/fwlink/?linkid=870924
Comment:
    Fill 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091025-A463-45A1-9CD2-2E8563C29ABF}" name="bin_summary" type="6" refreshedVersion="8" background="1" saveData="1">
    <textPr codePage="1257" sourceFile="C:\Users\22060909\Documents\Task\Gamification\Python\DecTree\bin_summary.CSV" tab="0" comma="1">
      <textFields count="13">
        <textField/>
        <textField/>
        <textField/>
        <textField/>
        <textField/>
        <textField/>
        <textField/>
        <textField/>
        <textField/>
        <textField/>
        <textField/>
        <textField/>
        <textField/>
      </textFields>
    </textPr>
  </connection>
  <connection id="2" xr16:uid="{4758EFEA-3214-430C-A0A5-190BAB92F0A3}" name="predictor_clusters" type="6" refreshedVersion="8" background="1" saveData="1">
    <textPr codePage="437" sourceFile="C:\Users\22060909\Documents\Task\Gamification\Python\DecTree\predictor_clusters.csv" tab="0" comma="1">
      <textFields count="7">
        <textField/>
        <textField/>
        <textField/>
        <textField/>
        <textField/>
        <textField/>
        <textField/>
      </textFields>
    </textPr>
  </connection>
  <connection id="3" xr16:uid="{3543BFBD-8F69-4DF8-879B-65263F1DB05F}" keepAlive="1" name="Query - Prop2" description="Connection to the 'Prop2' query in the workbook." type="5" refreshedVersion="8" background="1" saveData="1">
    <dbPr connection="Provider=Microsoft.Mashup.OleDb.1;Data Source=$Workbook$;Location=Prop2;Extended Properties=&quot;&quot;" command="SELECT * FROM [Prop2]"/>
  </connection>
  <connection id="4" xr16:uid="{1D373DE1-6401-4B37-9DEF-5B593A8EA9D9}" keepAlive="1" name="Query - Prop2 (2)" description="Connection to the 'Prop2 (2)' query in the workbook." type="5" refreshedVersion="0" background="1">
    <dbPr connection="Provider=Microsoft.Mashup.OleDb.1;Data Source=$Workbook$;Location=&quot;Prop2 (2)&quot;;Extended Properties=&quot;&quot;" command="SELECT * FROM [Prop2 (2)]"/>
  </connection>
  <connection id="5" xr16:uid="{4237B984-5333-436B-B650-41740B9FA4E0}" keepAlive="1" name="Query - Prop2 (3)" description="Connection to the 'Prop2 (3)' query in the workbook." type="5" refreshedVersion="0" background="1">
    <dbPr connection="Provider=Microsoft.Mashup.OleDb.1;Data Source=$Workbook$;Location=&quot;Prop2 (3)&quot;;Extended Properties=&quot;&quot;" command="SELECT * FROM [Prop2 (3)]"/>
  </connection>
  <connection id="6" xr16:uid="{B6996A3B-E56C-492B-8A2B-227902D1E364}" name="Tree_summary" type="6" refreshedVersion="8" background="1" saveData="1">
    <textPr codePage="437" sourceFile="C:\Users\22060909\Documents\Task\Gamification\Python\DecTree\Tree_summary.csv" tab="0" comma="1">
      <textFields count="9">
        <textField/>
        <textField/>
        <textField/>
        <textField/>
        <textField/>
        <textField/>
        <textField/>
        <textField/>
        <textField/>
      </textFields>
    </textPr>
  </connection>
  <connection id="7" xr16:uid="{7625A964-82F9-472D-8733-8DFE3F884FA3}" name="Tree_summary_1" type="6" refreshedVersion="8" background="1" saveData="1">
    <textPr codePage="437" sourceFile="C:\Users\22060909\Documents\Task\Gamification\Python\DecTree\Tree_summary_1.csv" tab="0" comma="1">
      <textFields count="16">
        <textField/>
        <textField/>
        <textField/>
        <textField/>
        <textField/>
        <textField/>
        <textField/>
        <textField/>
        <textField/>
        <textField/>
        <textField/>
        <textField/>
        <textField/>
        <textField/>
        <textField/>
        <textField/>
      </textFields>
    </textPr>
  </connection>
  <connection id="8" xr16:uid="{1974A562-0EC1-474F-ABD8-B2D05C48777D}" name="Tree_summary_1_OOT" type="6" refreshedVersion="8" background="1" saveData="1">
    <textPr codePage="437" sourceFile="C:\Users\22060909\Documents\Task\Gamification\Python\DecTree\Tree_summary_1_OOT.csv" tab="0" comma="1">
      <textFields count="18">
        <textField/>
        <textField/>
        <textField/>
        <textField/>
        <textField/>
        <textField/>
        <textField/>
        <textField/>
        <textField/>
        <textField/>
        <textField/>
        <textField/>
        <textField/>
        <textField/>
        <textField/>
        <textField/>
        <textField/>
        <textField/>
      </textFields>
    </textPr>
  </connection>
  <connection id="9" xr16:uid="{9C3F2745-FEDC-45A6-8614-D9B3E6364F65}" name="Tree_summary_1_OOT1" type="6" refreshedVersion="8" background="1" saveData="1">
    <textPr codePage="437" sourceFile="C:\Users\22060909\Documents\Task\Gamification\Python\DecTree\Tree_summary_1_OOT.csv" tab="0" comma="1">
      <textFields count="18">
        <textField/>
        <textField/>
        <textField/>
        <textField/>
        <textField/>
        <textField/>
        <textField/>
        <textField/>
        <textField/>
        <textField/>
        <textField/>
        <textField/>
        <textField/>
        <textField/>
        <textField/>
        <textField/>
        <textField/>
        <textField/>
      </textFields>
    </textPr>
  </connection>
  <connection id="10" xr16:uid="{E582D52F-27D1-4FE4-942B-6E20D182D728}" name="Tree_summary_11" type="6" refreshedVersion="8" background="1" saveData="1">
    <textPr codePage="437" sourceFile="C:\Users\22060909\Documents\Task\Gamification\Python\DecTree\Tree_summary_1.csv" tab="0" comma="1">
      <textFields count="16">
        <textField/>
        <textField/>
        <textField/>
        <textField/>
        <textField/>
        <textField/>
        <textField/>
        <textField/>
        <textField/>
        <textField/>
        <textField/>
        <textField/>
        <textField/>
        <textField/>
        <textField/>
        <textField/>
      </textFields>
    </textPr>
  </connection>
  <connection id="11" xr16:uid="{F2E858E8-FDEC-42B1-888D-074D3E2A9935}" name="Tree_summary1" type="6" refreshedVersion="8" background="1" saveData="1">
    <textPr codePage="437" sourceFile="C:\Users\22060909\Documents\Task\Gamification\Python\DecTree\Tree_summary.csv" tab="0" comma="1">
      <textFields count="9">
        <textField/>
        <textField/>
        <textField/>
        <textField/>
        <textField/>
        <textField/>
        <textField/>
        <textField/>
        <textField/>
      </textFields>
    </textPr>
  </connection>
  <connection id="12" xr16:uid="{F505A249-A31F-44F2-874F-84B04B84451E}" name="var_summary" type="6" refreshedVersion="8" background="1" saveData="1">
    <textPr codePage="437" sourceFile="C:\Users\22060909\Documents\Task\Gamification\Python\DecTree\var_summary.CSV" tab="0" comma="1">
      <textFields count="6">
        <textField/>
        <textField/>
        <textField/>
        <textField/>
        <textField/>
        <textField/>
      </textFields>
    </textPr>
  </connection>
  <connection id="13" xr16:uid="{1F96BEA7-DA10-4930-BF01-6B4A2E63637A}" name="var_summary2" type="6" refreshedVersion="8" background="1" saveData="1">
    <textPr codePage="437" sourceFile="C:\Users\22060909\Documents\Task\Gamification\Python\DecTree\var_summary2.CSV" tab="0" comma="1">
      <textFields count="7">
        <textField/>
        <textField/>
        <textField/>
        <textField/>
        <textField/>
        <textField/>
        <textField/>
      </textFields>
    </textPr>
  </connection>
</connections>
</file>

<file path=xl/sharedStrings.xml><?xml version="1.0" encoding="utf-8"?>
<sst xmlns="http://schemas.openxmlformats.org/spreadsheetml/2006/main" count="4142" uniqueCount="865">
  <si>
    <t>Column1</t>
  </si>
  <si>
    <t>Feature</t>
  </si>
  <si>
    <t>Missing Value</t>
  </si>
  <si>
    <t>DType</t>
  </si>
  <si>
    <t>Number of Unique</t>
  </si>
  <si>
    <t>Min</t>
  </si>
  <si>
    <t>Max</t>
  </si>
  <si>
    <t>Median</t>
  </si>
  <si>
    <t>Mean</t>
  </si>
  <si>
    <t>OutlierLower</t>
  </si>
  <si>
    <t>OutlierUpper</t>
  </si>
  <si>
    <t>null</t>
  </si>
  <si>
    <t>nullPct</t>
  </si>
  <si>
    <t>uniqueSample</t>
  </si>
  <si>
    <t>BUSS_DATE</t>
  </si>
  <si>
    <t>0 (0.0%)</t>
  </si>
  <si>
    <t>datetime64[ns]</t>
  </si>
  <si>
    <t>2023-04-30 00:00:00</t>
  </si>
  <si>
    <t>-</t>
  </si>
  <si>
    <t>['2023-04-30T00:00:00.000000000']</t>
  </si>
  <si>
    <t>CIF</t>
  </si>
  <si>
    <t>object</t>
  </si>
  <si>
    <t>['1471M8' '1500YH' '185154' ... '7027Z6' '7027Z7' '7027ZH']</t>
  </si>
  <si>
    <t>account_status</t>
  </si>
  <si>
    <t>['Fully Activated']</t>
  </si>
  <si>
    <t>staff_nonstaff</t>
  </si>
  <si>
    <t>float64</t>
  </si>
  <si>
    <t>0.0</t>
  </si>
  <si>
    <t>1.0</t>
  </si>
  <si>
    <t>[0. 1.]</t>
  </si>
  <si>
    <t>chn</t>
  </si>
  <si>
    <t>['SINAYA_KYC' 'ONLINE' 'UNIVERSAL_KYC' 'OFFLINE' 'ORGANIC' 'RLB_KYC'
 'MICRO_BUSINESS_KYC' 'WOW_KYC' 'SME']</t>
  </si>
  <si>
    <t>sub_chn</t>
  </si>
  <si>
    <t>['04.OTHER' '01.BOOTH IN MALL' '02.O2O' '03.COMMUNITY']</t>
  </si>
  <si>
    <t>lob</t>
  </si>
  <si>
    <t>['03.SINAYA' '01.JENIUS' '99.OTHER' '06.RLB' '07.MICRO' '02.WOW' '04.SME']</t>
  </si>
  <si>
    <t>approve_date</t>
  </si>
  <si>
    <t>[datetime.date(2016, 12, 8) datetime.date(2022, 12, 4)
 datetime.date(2022, 12, 11) ... datetime.date(2021, 8, 8)
 datetime.date(2021, 9, 12) datetime.date(2021, 10, 3)]</t>
  </si>
  <si>
    <t>GENDER</t>
  </si>
  <si>
    <t>['L' 'P']</t>
  </si>
  <si>
    <t>age</t>
  </si>
  <si>
    <t>17.0</t>
  </si>
  <si>
    <t>98.0</t>
  </si>
  <si>
    <t>26.0</t>
  </si>
  <si>
    <t>28.72</t>
  </si>
  <si>
    <t>7.0</t>
  </si>
  <si>
    <t>47.0</t>
  </si>
  <si>
    <t>[58. 40. 47. 41. 19. 23. 24. 21. 18. 27. 22. 20. 25. 35. 42. 29. 36. 34.
 32. 26. 31. 33. 39. 55. 50. 28. 30. 62. 46. 37. 43. 38. 57. 17. 59. 61.
 44. 52. 68. 45. 60. 53. 75. 70. 72. 67. 65. 82. 69. 74. 66. 49. 63. 51.
 48. 56. 73. 64. 76. 54. 81. 83. 84. 79. 71. 88. 78. 77. 80. 92. 85. 95.
 89. 91. 86. 87. 90. 93. 98.]</t>
  </si>
  <si>
    <t>income</t>
  </si>
  <si>
    <t>1346 (0.35%)</t>
  </si>
  <si>
    <t>['04.&gt;10 - 50 Juta' '02.&gt;2 - 5 Juta' '06.&gt; 100 Juta' '01.0 - 2 Juta'
 '03.&gt;5 - 10 Juta' None '05.&gt;50 - 100 Juta' '21.&lt;= 10 Juta' '07.&lt; 3 M'
 '10.&gt;15 - 30 M' '08.&gt;3 - 6 M' '11.&gt; 30 M' '23.&gt; 150 Juta'
 '22.&gt;50 - 150 Juta']</t>
  </si>
  <si>
    <t>job</t>
  </si>
  <si>
    <t>['04.Karyawan Swasta - Financial Services' '01.Ibu Rumah Tangga'
 '06.Pelajar' '10.Lainnya' '05.Karyawan Swasta - Lainnya' '09.Wiraswasta'
 '03.Pegawai Pemerintah' '08.Profesional' '02.Karyawan BUMN'
 '07.Pensiunan']</t>
  </si>
  <si>
    <t>marital_code</t>
  </si>
  <si>
    <t>3.0</t>
  </si>
  <si>
    <t>1.29</t>
  </si>
  <si>
    <t>-0.5</t>
  </si>
  <si>
    <t>3.5</t>
  </si>
  <si>
    <t>[2. 1. 3.]</t>
  </si>
  <si>
    <t>amount_eg</t>
  </si>
  <si>
    <t>-770265.0</t>
  </si>
  <si>
    <t>12844607040.0</t>
  </si>
  <si>
    <t>2628.0</t>
  </si>
  <si>
    <t>626108.53</t>
  </si>
  <si>
    <t>-27358.5</t>
  </si>
  <si>
    <t>46061.5</t>
  </si>
  <si>
    <t>[1.40258155e+08 5.06340000e+04 9.57600000e+03 ... 2.56910000e+04
 5.00134000e+05 8.65750000e+04]</t>
  </si>
  <si>
    <t>amount_eh</t>
  </si>
  <si>
    <t>-4261.0</t>
  </si>
  <si>
    <t>225227612.0</t>
  </si>
  <si>
    <t>9985.48</t>
  </si>
  <si>
    <t>[1.17321e+05 0.00000e+00 2.00000e+00 ... 3.79600e+04 1.28930e+04
 3.84597e+05]</t>
  </si>
  <si>
    <t>amount_ei</t>
  </si>
  <si>
    <t>49279398.0</t>
  </si>
  <si>
    <t>3283.31</t>
  </si>
  <si>
    <t>[403594.      0. 100000. ...   8532.   6081.  48231.]</t>
  </si>
  <si>
    <t>amount_ej</t>
  </si>
  <si>
    <t>442481426.0</t>
  </si>
  <si>
    <t>13630.96</t>
  </si>
  <si>
    <t>[       0.   100725.   100792. ...  2020104.    90171. 12061854.]</t>
  </si>
  <si>
    <t>amount_ig</t>
  </si>
  <si>
    <t>219688057.0</t>
  </si>
  <si>
    <t>5271.05</t>
  </si>
  <si>
    <t>[0.0000e+00 1.0000e+00 2.0027e+04 ... 4.4366e+04 9.0594e+04 4.9620e+03]</t>
  </si>
  <si>
    <t>amount_ek</t>
  </si>
  <si>
    <t>5500301370.0</t>
  </si>
  <si>
    <t>887271.29</t>
  </si>
  <si>
    <t>-93.0</t>
  </si>
  <si>
    <t>155.0</t>
  </si>
  <si>
    <t>[3.081765e+06 2.600000e+01 2.000000e+00 ... 8.764020e+05 4.116210e+05
 7.224910e+05]</t>
  </si>
  <si>
    <t>amount_el</t>
  </si>
  <si>
    <t>1488179079.0</t>
  </si>
  <si>
    <t>92682.67</t>
  </si>
  <si>
    <t>[0.000000e+00 2.934000e+02 5.907609e+05 ... 1.582893e+05 2.146221e+05
 5.633280e+04]</t>
  </si>
  <si>
    <t>amount_em</t>
  </si>
  <si>
    <t>494186593.11</t>
  </si>
  <si>
    <t>21203.68</t>
  </si>
  <si>
    <t>[     0.     658633.0712 548678.     ...  83837.9984 744336.5748
 473179.9072]</t>
  </si>
  <si>
    <t>amount_en</t>
  </si>
  <si>
    <t>1481252720.08</t>
  </si>
  <si>
    <t>43497.37</t>
  </si>
  <si>
    <t>[  161147.28         0.     1080800.    ...  2717023.12   1295711.676
 19130160.   ]</t>
  </si>
  <si>
    <t>amount_il</t>
  </si>
  <si>
    <t>901704092.92</t>
  </si>
  <si>
    <t>9968.05</t>
  </si>
  <si>
    <t>[0.00000000e+00 3.96699600e+03 3.57997200e+05 1.16107200e+06
 7.75305828e+05 1.93512000e+03 1.07641050e+06 9.67560000e+05
 1.30620600e+05 9.28857600e+04 2.58338520e+04 1.90706076e+05
 1.01593800e+06 3.29937960e+04 2.64434148e+05 3.49531050e+06
 3.27857706e+06 2.48662920e+05 4.35402000e+03 7.25670000e+04
 1.13204520e+04 1.85771520e+04 3.19294800e+03 4.84457292e+05
 3.37484928e+05 5.96984520e+05 1.32362208e+05 1.05270528e+05
 9.67560000e+04 3.90894240e+04 9.68140536e+05 1.25782800e+05
 2.41890000e+03 1.16600656e+06 2.79044304e+05 2.17797756e+05
 4.15983071e+06 3.34291980e+05 2.26215528e+06 1.99123848e+05
 1.45134000e+03 5.52854108e+06 3.87024000e+05 1.14075324e+05
 8.74674240e+04 1.83836400e+03 2.30279280e+06 4.20598332e+05
 4.08310320e+04 1.06431600e+05 2.41890000e+05 1.68616681e+06
 1.83255864e+05 4.75913737e+06 2.33568984e+05 2.69755728e+05
 4.76813568e+05 1.11269400e+06 1.84997472e+07 3.37833250e+06
 1.16590980e+06 5.39898480e+04 2.07057840e+04 1.78582549e+06
 4.52237544e+05 1.87706640e+04 1.15236396e+05 7.25670000e+05
 8.25328680e+04 3.13586196e+05 8.30166480e+04 6.19238400e+03
 7.03416120e+04 1.66420320e+04 1.06431600e+06 9.11151252e+05
 6.29397780e+05 1.93512000e+06 6.82710336e+05 8.94993000e+04
 1.32265452e+05 4.35402000e+05 4.00473084e+06 4.34956922e+06
 2.90268000e+04 1.40296200e+05 5.06053231e+06 1.80778910e+06
 1.20945000e+04 2.38019760e+04 3.61470740e+06 4.07342760e+04
 2.38987320e+04 9.36936726e+06 5.09904120e+04 2.41890000e+06
 7.30507800e+04 5.92861747e+07 4.66654188e+05 1.83913805e+06
 4.82812440e+04 4.49108455e+07 1.94479560e+04 2.85720468e+05
 5.03131200e+03 3.07945321e+06 4.19582394e+06 1.73193240e+04
 4.83780000e+05 3.25148538e+06 1.39618908e+05 8.41777200e+03
 8.73126144e+05 7.08834456e+05 8.03074800e+03 1.07012136e+05
 2.28721508e+06 1.17403730e+06 1.82890126e+07 3.22197480e+04
 8.41777200e+04 1.63517640e+04 2.05122720e+04 2.69949240e+04
 3.77348400e+04 8.21555196e+05 1.86632648e+06 1.29653040e+04
 5.96016960e+04 2.16336740e+06 1.27911432e+06 4.83780000e+02
 5.80536000e+06 2.78560524e+05 4.20501576e+05 1.68355440e+04
 4.35402000e+06 3.32716792e+07 1.22485356e+07 3.58093956e+05
 1.45134000e+06 2.27376600e+05 6.56489460e+05 1.10150901e+07
 7.74048000e+02 9.01704093e+08 9.27696528e+05 5.99887200e+04
 5.88276480e+04 1.64485200e+03 1.29653040e+05 6.48265200e+03
 2.43551301e+07 8.31134040e+04 4.83780000e+04 8.88220080e+04
 7.29211270e+06 7.54696800e+04 2.74438718e+06 4.13148120e+04
 1.27717920e+04 2.90268000e+05 7.35345600e+03 4.59591000e+04
 8.22426000e+03 1.41263760e+05 2.98008480e+04 1.03625676e+05
 8.22619512e+05 2.90268000e+06 2.51565600e+03 4.83780000e+06
 2.70316913e+06 6.28914000e+03 1.10301840e+04 7.58567040e+04
 5.69215548e+05 3.38646000e+04 1.19009880e+04 9.26922480e+04
 4.87069704e+05 1.97769264e+05 5.70860400e+05 5.16580284e+05
 4.74588180e+05 3.63802560e+04 5.21282626e+06 6.06079584e+05
 6.46330080e+04 1.40489712e+07 1.62550080e+04 1.48133436e+05
 4.66363920e+04 1.89254736e+05 7.07286360e+04 8.14685520e+04
 1.60353719e+06 4.16050800e+03 1.07335301e+07 1.15139640e+04
 9.38533200e+03 3.77348400e+03 2.72745488e+06 2.62208760e+04
 7.72112880e+04 2.30279280e+04 8.83382280e+04 7.87884108e+05
 9.48982848e+05 7.49859000e+04 2.98782528e+05 9.13860420e+05
 9.99489480e+04 1.25782800e+06 1.76095920e+04 1.82161554e+07
 5.03131200e+05 1.05657552e+05 9.86911200e+03 7.83723600e+03
 1.93753890e+06 7.74531780e+05 4.40239800e+04 2.92590144e+05
 1.45134000e+05 1.94479560e+07 4.93068576e+05 9.19182000e+03
 2.60273640e+04 2.28344160e+04 9.67560000e+06 1.33020149e+06
 1.88770956e+05 2.04155160e+04 5.93985084e+05 1.77837528e+05
 1.62356568e+05 1.15526664e+05 8.36939400e+04 9.57207108e+05
 3.68388794e+06 8.82414720e+04 3.40968144e+05 9.67560000e+01
 1.85432874e+06 2.41890000e+07 1.00916508e+05 2.00284920e+04
 1.70887545e+07 2.80592400e+03 1.35264888e+05 1.63449911e+06
 7.45021200e+03 5.90211600e+03 7.65339960e+04 1.56357696e+05
 5.78987904e+05 6.25101814e+06 3.67672800e+04 4.68299040e+05
 2.68207632e+05 1.63130616e+05 5.22482400e+03 1.11637073e+06
 9.96673880e+06 5.72795520e+04 2.02945710e+06 1.58679840e+04
 1.14172080e+04 7.94753784e+05 2.12311691e+06 1.00819752e+05
 1.17336001e+06 1.93512000e+02 7.97269440e+04 2.96605518e+06
 1.93512000e+05 2.52533160e+04 3.27712572e+05 5.90211600e+05
 4.35402000e+04 6.00854760e+04 1.72452089e+07 2.32214400e+03
 3.08458128e+05 9.45209364e+05 7.68242640e+04 7.61043994e+06
 1.35458400e+03 6.79227120e+04 5.50135265e+06 1.55454963e+07
 2.20313412e+06 3.38646000e+05 5.66603136e+05 3.00775702e+06
 5.41833600e+03 1.93512000e+07 9.67560000e+03 1.29749796e+05
 7.02448560e+04 1.50262068e+05 1.17461784e+05 2.20700436e+06
 8.51452800e+06 4.93455600e+06 9.96586800e+03 4.85715120e+05
 8.08493136e+05 1.94673072e+05 1.99317360e+05 3.87024000e+06
 7.04383680e+04 5.32158000e+05 1.61969544e+05 3.38646000e+06
 1.52371349e+06 1.03703081e+06 4.45077600e+03 1.19009880e+07
 1.04399724e+05 1.18913124e+05 8.93057880e+04 6.42459840e+04
 1.67387880e+04 9.00440363e+06 1.42231320e+04 8.80479600e+03
 6.17303280e+04 3.48321600e+03 4.25726400e+03 5.27906541e+07
 1.02958060e+07 1.16203956e+05 2.25441480e+04 1.13610895e+06
 2.29795500e+05 1.06431600e+04 5.32158000e+03 1.25782800e+03
 1.06005874e+06 3.24713136e+05 6.86967600e+03 2.78328310e+06
 2.87984558e+06 2.39954880e+04 3.91145806e+06 6.38589600e+03
 1.50300770e+06 1.81514256e+05 8.12750400e+03 6.12755748e+05
 2.01591126e+06 6.96643200e+04 1.54809600e+03 3.09619200e+06
 2.63176320e+04 3.06716520e+04 1.99317360e+04 2.89784220e+05
 9.04668600e+04 2.26602552e+05 4.15760532e+05 5.80536000e+05
 1.90802832e+05 1.38690050e+06 1.16107200e+05 2.87307266e+06
 2.67723852e+05 1.34877864e+05 1.98229823e+07 6.57940800e+03
 2.48566164e+05 3.45712091e+07 5.39646914e+06 8.19523320e+04
 5.51509200e+03 1.04370697e+06 3.87604536e+06 7.05157728e+05
 4.64428800e+04 4.55140224e+05 1.89641760e+04 8.70804000e+02
 1.68065172e+05 1.57712280e+05 2.29311720e+04 1.27263167e+06
 3.51224280e+04 2.02549010e+06 4.17985920e+04 3.28970400e+03
 8.87252520e+04 5.51509200e+06 2.08412424e+06 1.31476891e+07
 4.89488604e+05 1.07399160e+04 8.32101600e+03 1.78224552e+05
 3.55578300e+05 1.03141896e+05 3.86056440e+04 1.78031040e+04
 3.38646000e+03 3.23165040e+04 9.00314580e+05 1.20751488e+06
 2.99277919e+07 1.26750360e+04 6.61811040e+04 1.38070812e+05
 3.68640360e+05 4.81844880e+05 9.61754640e+04 1.05464040e+05
 4.82339303e+07 2.75319198e+06 1.35458400e+05 4.59591000e+05
 1.97546725e+06 2.22538800e+05 2.72968027e+06 2.76335136e+05
 8.63160276e+05 1.06431600e+03 3.27035280e+04 4.34047416e+05
 1.43295636e+05 1.61292252e+05 1.48617216e+05 9.44725584e+05
 8.61128400e+03 5.83225817e+06 1.11366156e+05 1.23238117e+06
 1.19590416e+05 1.11946692e+05 7.49375220e+06 9.62015881e+06
 1.35458400e+04 1.79966160e+04 1.85690245e+07 2.03187600e+03
 9.58851960e+06 1.07805535e+06 2.80592400e+04 2.61241200e+03
 1.42328076e+05 1.91576880e+04 4.90552920e+04 7.86887521e+06
 9.66118336e+06 1.60656565e+07 4.25726400e+05 3.16392120e+04
 2.90268000e+02 5.33899608e+05 1.79085680e+06 6.77292000e+05
 4.37337120e+04 1.44191597e+07 8.51452800e+03 5.80536000e+03
 6.75240773e+06 7.59534600e+05 2.27279844e+05 1.94276372e+06
 9.57884400e+03 1.92060660e+06 2.52629916e+05 8.99830800e+03
 1.56744720e+04 5.24988380e+06 5.64087480e+04 1.16107200e+07
 2.23506360e+04 5.10871680e+04 7.61469720e+04 6.72185218e+07
 5.38930920e+04 4.65173821e+06 1.77063480e+07 6.94708080e+04
 1.83836400e+05 1.58911087e+07 1.38175308e+07 3.87024000e+07
 8.27844336e+05 1.93512000e+04 3.19294800e+04 1.18719612e+05
 1.11308102e+07 1.78708332e+05 3.39903828e+05 7.67275080e+05
 5.27320200e+04 6.34622604e+05 9.69495120e+05 4.02504960e+04
 8.77576920e+04 3.00911160e+04 2.23990140e+05 4.21856160e+04
 9.92716560e+04 5.90211600e+06 3.57997200e+03 4.61526120e+04
 4.64428800e+03 1.41263760e+04 6.77292000e+04 2.03187600e+05
 1.03238652e+07 5.32158000e+04 9.56820084e+05 2.27860380e+05
 2.70916800e+05 1.43198880e+04 1.86739080e+04 1.47775439e+07
 4.22397994e+06 7.25670000e+03 3.31219977e+07 6.67616400e+03
 2.08509180e+05 4.32499320e+04 2.90268000e+07 1.95640632e+05
 1.73260969e+07 8.00075364e+05 9.25471140e+05 5.59249680e+04
 8.40132348e+05 2.08025400e+04 1.00722996e+05 9.67560000e+02
 2.32214400e+04 1.74160800e+03 2.51565600e+06 5.93404548e+05
 5.06033880e+04 1.20074196e+05 4.06375200e+06 3.19875336e+05
 3.58964760e+04 1.55864240e+06 2.51613978e+06 6.77292000e+06
 1.19880684e+05 3.31873080e+04 1.83333269e+06 3.28002840e+04
 3.55218368e+07 4.83780000e+07 8.97460278e+06 6.39557160e+04
 1.37393520e+05 1.93937726e+06 5.25385080e+04 1.16948977e+07
 9.22084680e+04 1.52689676e+07 3.61683604e+06 1.65452760e+04
 4.23559066e+06 6.30849120e+04 6.29359078e+06 6.31236144e+05
 2.36084640e+04 9.44338560e+04 1.87087402e+06 2.93644784e+06
 1.72225680e+05 5.04098760e+04 8.79512040e+04 9.69127447e+06
 1.89569193e+07 4.60558560e+04 1.14172080e+06 3.62641488e+07
 1.03819188e+05 1.37006496e+05 3.77009754e+06 1.80933720e+04
 1.38844860e+05 6.77292000e+02 8.14617791e+06 4.77781128e+06
 4.83296220e+05 4.02021180e+05 6.96643200e+03 1.18526100e+05
 2.40786982e+06 3.92829360e+04 2.66562780e+05 6.28914000e+06
 1.44166440e+04 2.37052200e+04 5.44958819e+06 1.64649685e+06
 6.09562800e+03 1.85190984e+05 7.47149832e+05 3.96699600e+04
 8.70804000e+04 6.05208780e+05 3.14157056e+06 9.18601464e+05
 2.20313412e+05 5.83438680e+04 8.94315708e+05 7.83152740e+06
 3.13489440e+04 3.48321600e+07 4.57810690e+06 2.12863200e+04
 1.02561360e+06 1.03528920e+04 1.03480542e+06 4.78942200e+06
 4.95390720e+04 1.92544440e+04 2.47885486e+08 8.12314998e+06
 1.45134000e+07 1.73647993e+06 7.53381886e+07 4.96455036e+06
 1.16107200e+03 8.99830800e+05 6.93643764e+05 1.60614960e+04
 1.71171040e+06 1.21912560e+04 2.06341846e+06 1.55070841e+06
 1.83526781e+06 2.92203120e+04 4.93455600e+03 1.26363336e+05
 9.66979464e+07 4.53214780e+06 2.99943600e+03 1.93363963e+07
 9.67714810e+06 1.13997919e+06 3.30905520e+04 1.23663844e+06
 6.81162240e+04 8.95960560e+04 3.81373450e+06 4.38304680e+04
 9.54014160e+04 1.51713408e+05 2.22538800e+03 2.03187600e+06
 1.06915380e+05 5.70860400e+03 3.94764480e+07 4.86295656e+05
 1.64485200e+05 2.05025964e+05 3.48031332e+05 2.34923568e+05
 4.70698589e+06 1.52003676e+06 1.73677020e+05 4.42465188e+05
 7.93399200e+03 4.81844880e+04 5.63700456e+05 8.89477908e+05
 1.60612541e+08 4.51850520e+04 8.03074800e+04 1.23557412e+05
 2.51565600e+05 5.34093120e+04 7.90496520e+04 1.29666586e+07
 1.33329768e+06 4.86972948e+05 2.28827940e+05 3.11360808e+05
 2.94138240e+04 4.54753200e+03 4.54753200e+05 2.58919056e+05
 1.78756710e+06 1.72225680e+04 1.88674200e+06 3.80251080e+04
 1.84987796e+06 2.27550761e+06 5.56347000e+04 2.22538800e+07
 1.83836400e+07 1.55003112e+05 1.18139076e+05 4.84941072e+05
 1.66246159e+06 1.45134000e+04 1.90609320e+05]</t>
  </si>
  <si>
    <t>amount_im</t>
  </si>
  <si>
    <t>896843009.43</t>
  </si>
  <si>
    <t>21132.52</t>
  </si>
  <si>
    <t>[      0.      4845061.5      973857.3615  ...   30200.88335  205592.10965
  187988.3862 ]</t>
  </si>
  <si>
    <t>amount_in</t>
  </si>
  <si>
    <t>255974721.88</t>
  </si>
  <si>
    <t>12379.62</t>
  </si>
  <si>
    <t>[0.00000000e+00 9.98754465e+04 1.53777034e+07 4.87850323e+06
 4.58144250e+03 1.03907116e+05 1.93666737e+06 8.29424350e+05
 2.36072569e+06 3.28031283e+05 1.54486241e+05 8.33822535e+04
 1.33155045e+06 2.05230298e+06 4.10313990e+05 1.16698503e+06
 1.83257700e+02 1.64429804e+07 6.19594284e+05 1.42941006e+04
 4.03166940e+04 2.75821164e+06 1.74094815e+04 8.27775031e+05
 5.49773100e+05 1.83257700e+04 1.90019909e+06 1.63484194e+06
 3.67211779e+06 8.68641498e+04 2.61362132e+06 3.90338901e+04
 4.04999517e+04 1.36710244e+05 2.56744038e+05 1.55604113e+06
 6.13913295e+04 3.57352515e+04 8.61311190e+03 4.31132065e+06
 9.41174896e+06 1.13253259e+05 3.93142744e+06 4.65474558e+04
 3.05124070e+05 6.15745872e+04 1.40008883e+05 1.00608477e+05
 5.60768562e+04 1.64931930e+06 2.98893309e+05 1.83257700e+05
 4.08481413e+05 1.98101574e+05 9.16288500e+05 2.49230472e+05
 8.94664091e+05 1.09954620e+04 3.34775166e+06 4.40918026e+05
 9.65713102e+06 8.58342415e+06 2.70158501e+06 2.29084953e+07
 3.49472434e+05 9.16288500e+06 1.50892558e+07 9.16288500e+04
 4.07748383e+05 5.34965878e+06 9.51290721e+05 3.55323852e+07
 3.61017669e+04 1.74736217e+06 1.40192141e+05 1.67455389e+07
 3.94004055e+07 1.57601622e+04 7.83719880e+06 3.66515400e+06
 8.24659650e+03 6.59727720e+03 1.49574935e+06 1.29313963e+07
 3.29863860e+04 5.29614753e+04 4.42145853e+06 1.08305301e+05
 4.21492710e+05 7.35229892e+05 7.33030800e+02 7.20202761e+04
 1.02624312e+04 9.58437771e+04 4.21492710e+03 1.94802935e+06
 1.24615236e+04 1.66764507e+04 7.64184609e+04 6.60552380e+06
 3.42307058e+06 1.99732567e+06 5.77261755e+06 3.13187409e+05
 3.04207782e+04 1.83257700e+07 1.00498523e+07 9.52940040e+03
 1.00452708e+07 4.81967751e+04 4.93161131e+07 1.40448701e+06
 2.73218905e+06 2.23825457e+07 2.79834508e+05 2.01583470e+08
 8.22735444e+06 5.13121560e+03 4.21254475e+06 8.91072240e+06
 6.19411026e+04 3.92354736e+05 1.06472724e+05 1.15452351e+04
 7.14705030e+04 2.25773486e+05 2.51979337e+05 1.28280390e+03
 1.19117505e+07 4.34320749e+04 1.95389360e+06 2.93212320e+04
 1.83257700e+06 3.66515400e+03 2.12578932e+04 1.20950082e+04
 3.03108236e+05 2.36402433e+04 2.74886550e+03 1.64931930e+03
 6.59727720e+04 3.98585497e+05 1.48805252e+05 2.29072125e+04
 2.63891088e+04 5.71764024e+06 2.16977117e+05 1.41108429e+05
 1.95902481e+05 9.43777155e+04 1.90588008e+04 4.94795790e+04
 1.79592546e+04 2.69388819e+04 4.19843391e+05 2.62311407e+07
 3.19601429e+05 5.21478111e+06 4.63641981e+04 6.89048952e+04
 2.08913778e+04 1.24377001e+06 9.34614270e+03 6.17761707e+05
 3.41409095e+05 1.07938785e+05 1.55769045e+04 4.07015352e+05
 3.04940813e+05 2.93212320e+03 8.66808921e+06 3.32521097e+06
 2.00097250e+07 1.24981751e+05 4.21126195e+06 3.12069537e+06
 2.22042360e+07 6.02917833e+04 7.51356570e+03 9.16288500e+03
 3.36277880e+05 4.69139712e+04 3.44524476e+04 1.22782659e+04
 1.31945544e+04 3.42508641e+05 2.76719127e+04 2.74281800e+06
 4.89664574e+05 2.14411509e+04 2.23574394e+04 4.74637443e+04
 5.35112484e+04 9.89591580e+05 9.81839779e+07 8.26492227e+04
 5.49773100e+03 1.17284928e+05 5.25253220e+06 3.59185092e+04
 7.80128029e+05 7.88008110e+03 1.29709800e+06 5.68098870e+03
 1.65115188e+05 3.66515400e+02 2.44832287e+05 2.98710051e+04
 1.56868591e+05 5.90089794e+04 7.71514917e+04 5.05974510e+05
 9.28566766e+05 1.16313662e+06 9.86659457e+05 1.94069904e+05
 5.03702114e+06 2.26304934e+06 1.53936468e+04 1.27309124e+06
 1.45689872e+05 5.31447330e+04 1.14169547e+05 8.59478613e+04
 1.58517910e+05 2.01583470e+03 6.80417514e+06 3.66515400e+04
 2.56560780e+04 7.82510379e+04 1.14138393e+07 5.51385768e+06
 9.89591580e+03 3.29863860e+03 3.06773390e+05 1.08122043e+04
 2.46664864e+05 2.03416047e+04 1.14081583e+07 6.90881529e+05
 8.06333880e+03 8.14946992e+05 1.10789909e+08 5.86424640e+03
 1.09954620e+03 9.41578063e+05 1.68981925e+06 2.65723665e+04
 7.00044414e+04 1.83257700e+03 1.70429661e+04 1.48438737e+04
 2.56560780e+03 6.67607801e+05 1.50271314e+05 2.93395578e+05
 2.17160375e+05 3.95836632e+04 2.10013324e+05 4.03166940e+03
 4.70972289e+04 1.36050516e+06 4.14162402e+04 6.08415564e+04
 2.38051752e+05 5.18619291e+04 6.87216375e+04 7.25700492e+04
 1.08671816e+05 1.63099353e+04 1.48621995e+05 6.46899681e+04
 2.46646538e+06 4.26990441e+04 1.20583567e+05 1.37443275e+04
 2.21741817e+04 4.54479096e+04 4.97691262e+06 2.91398069e+06
 2.97436410e+07 2.18076663e+04 4.91130636e+04 7.96254707e+05
 5.51605677e+04 3.71096843e+05 1.33045090e+05 2.60225934e+04
 2.95044897e+04 1.68780342e+05 2.47397895e+04 2.52895626e+04
 7.70781886e+05 7.33030800e+03 4.52463261e+05 7.99150178e+06
 1.81425123e+04 2.27239548e+04 4.76653278e+05 1.48988510e+05
 8.24659650e+06 3.52056367e+06 7.01876991e+04 5.14715902e+06
 4.62175919e+05 1.11618600e+07 2.73053973e+04 5.66266293e+04
 5.92472144e+05 9.71449068e+05 6.23076180e+03 1.96818770e+06
 1.92393096e+07 1.49446654e+06 9.16288500e+02 1.20766824e+05
 3.52954330e+05 4.40258298e+06 5.07440571e+05 4.25890895e+05
 3.43993029e+06 1.93007010e+06 9.66684368e+05 1.05318200e+06
 4.55395385e+05 3.37560683e+05 5.86424640e+04 1.34511152e+05
 1.00791735e+06 4.25341122e+05 4.20129273e+07 5.12205271e+05
 3.02558463e+05 3.35728106e+05 2.52345853e+05 2.82326813e+06
 7.17453895e+05 3.20700975e+04 3.66515400e+05 1.39913589e+07
 7.19286473e+05 1.10247832e+06 5.81091841e+06 2.42028444e+06
 2.74886550e+06 8.39998319e+06 1.96466915e+07 9.06392584e+05
 6.30076624e+06 4.90874075e+06 1.77026938e+05 3.66515400e+07
 1.46239645e+05 2.04662199e+06 3.75678285e+04 1.41474944e+05
 1.28646905e+05 2.14539789e+06 4.62908950e+05 2.19909240e+03
 5.49773100e+07 4.56311673e+04 1.14517737e+06 6.67424543e+05
 2.25040456e+05 4.24058318e+05 4.35053780e+05 3.29167481e+06
 7.16537607e+04 6.39569373e+04 9.71815583e+05 1.30112967e+04
 1.00791735e+04 9.25451385e+07 3.31513179e+05 4.17699276e+06
 1.40980149e+06 8.09999034e+04 4.06832094e+04 2.34569856e+04
 2.23757652e+06 1.10211181e+06 2.38235010e+03 1.36034023e+07
 1.27648151e+07 1.42574491e+05 1.98706324e+06 1.32531969e+06
 8.79636960e+03 1.12593531e+06 1.23332432e+05 4.94795790e+05
 1.58701168e+06 1.01561417e+07 4.76470020e+03 7.14705030e+03
 5.03958675e+04 2.57238833e+06 2.93945351e+06 1.52250497e+06
 1.44773583e+04 1.32495317e+05 4.37985903e+04 5.92417167e+06
 4.85321367e+06 3.64197190e+07 3.48189630e+03 5.58294583e+06
 3.11538090e+03 4.00614160e+07 8.42985420e+03 9.89591580e+04
 8.15093598e+06 1.75469248e+06 1.13619774e+04 6.35904219e+04
 1.99750893e+04 7.36695954e+04 7.51356570e+05 3.11538090e+04
 1.35610698e+04 4.30838853e+05 1.68597084e+04 2.49600653e+07
 2.74886550e+04 2.38235010e+04 1.94253162e+04 1.46606160e+03
 4.58327508e+05 1.84119011e+06 4.39818480e+03 1.26447813e+04
 2.65723665e+05 4.39818480e+05 5.68098870e+06 1.06984013e+07
 4.64008496e+05 5.82759486e+04 1.33411606e+05 5.75429178e+04
 3.81359274e+05 3.58103872e+06 1.22599401e+05 1.43014309e+06
 3.29863860e+06 8.39320266e+04 4.94795790e+03 1.01341508e+05
 9.86494525e+06 6.41401950e+05 2.28339094e+05 4.44260647e+07
 1.85090277e+04 8.47200347e+05 3.78793666e+05 4.61259631e+05
 5.84592063e+04 1.02294448e+06 5.09456406e+04 8.81469537e+04
 5.49773100e+06 1.19117505e+04 1.88755431e+06 6.34071642e+04
 1.24615236e+06 2.49230472e+04 4.48981365e+04 1.29196678e+05
 1.46551183e+06 2.25406971e+04 6.26741334e+04 1.39275852e+04
 4.40734769e+05 1.72262238e+04 2.45565318e+04 1.14719320e+07
 5.36945061e+04 2.19909240e+05 3.94004055e+06 4.55890180e+06
 2.05248624e+04 5.90089794e+06 3.97302694e+05 1.25623153e+06
 1.52103891e+04 2.41900164e+04 1.39642367e+05 5.71764024e+04
 3.64186195e+07 1.77759969e+04 1.31542377e+06 5.73596601e+04
 7.26323568e+06 8.46247407e+06 1.61083518e+05 5.49773100e+02
 3.40859322e+04 2.58393357e+04 6.97295549e+06 2.07081201e+04
 8.66808921e+04 3.48189630e+06 1.02917524e+06 1.58151395e+05
 5.59485758e+05 2.38235010e+05 2.41533649e+05 7.23629680e+06
 6.10396580e+07 6.54229989e+04 9.08958192e+04 4.34137491e+06
 1.62732838e+05 1.13803032e+05 1.28280390e+06 2.91379743e+04
 1.69322784e+07 8.97962730e+03 1.21298272e+06 1.47892629e+07
 5.86607898e+05 1.75927392e+04 1.14811499e+08 1.95876825e+07
 2.01583470e+04 3.94004055e+04 9.71265810e+03 2.18314898e+06
 4.58144250e+05 1.04630984e+07 1.14286832e+07 3.46357053e+04
 2.43611791e+07 1.11787197e+04 1.66192743e+07 1.39257526e+08
 2.85368890e+06 9.07125615e+04 7.38528531e+06 2.63891088e+05
 1.51187603e+06 4.97911171e+05 2.08547263e+05 4.95162305e+05
 2.10746355e+04 2.71221396e+04 2.04149078e+05 1.89411494e+07
 5.95587525e+04 9.38279424e+07 2.86083595e+06 1.61266776e+04
 3.84841170e+03 9.67600656e+04 2.80934054e+05 4.17827556e+06
 5.05424737e+06 1.64931930e+07 8.92464999e+04 5.47940523e+04
 2.02499759e+05 3.36461137e+05 3.73295935e+05 9.89060133e+06
 2.74886550e+05 9.91424157e+04 1.02257797e+06 7.42193685e+04
 2.34936371e+05 1.47888964e+05 2.41900164e+05 7.34533513e+06
 8.88341701e+06 5.69143439e+06 1.33778121e+04 1.22965917e+05
 1.19300763e+05 9.52940040e+04 1.79867433e+06 1.61266776e+06
 8.22827073e+04 8.15496765e+05 1.46606160e+04 1.34694410e+05
 4.00436400e+06 4.70239258e+05 2.49047214e+05 1.19117505e+06
 6.22343149e+05 1.59434199e+04 1.32458666e+06 1.42266618e+07
 7.33030800e+04 3.63033504e+05 2.40067587e+04 3.15203244e+04
 7.97170995e+06 1.04511866e+07 1.17834701e+05 3.84841170e+06
 1.64931930e+04 1.98376460e+06 4.32488172e+04 1.20466282e+07
 9.29098213e+06 3.97669209e+04 1.41291687e+05 1.12545884e+08
 8.45972521e+06 3.80468641e+07 2.01583470e+05 5.28185343e+06
 2.15346123e+06 1.86922854e+04 6.40302404e+06 3.99501786e+04
 1.47174259e+06 1.92420585e+05 1.87655885e+06 1.49265229e+07
 1.10108556e+07 9.96738630e+05 1.99384378e+05 8.48483151e+04
 5.76766959e+06 9.39195713e+05 3.69630781e+05 1.03540601e+05
 1.25714782e+05 3.48189630e+05 1.28280390e+04 2.01355497e+08
 2.38235010e+07 4.06117389e+06 1.33961379e+05 4.59610312e+05
 9.14455923e+04 4.97013208e+06 3.77437559e+06 1.18549406e+06
 4.10379963e+07 7.60427826e+06 1.86922854e+05 1.50766110e+06
 7.33030800e+06 4.53013034e+05 2.69938592e+05 7.89840687e+04
 1.23973834e+06 3.03846764e+07 2.57110553e+05 1.28280390e+07
 9.41211547e+05 2.21111411e+07 6.30736352e+06 3.71280100e+05
 1.66588580e+07 3.14836729e+05 7.33030800e+05 3.12491030e+06
 5.60951820e+05 9.04743265e+05 1.13528145e+06 2.63341315e+05
 3.55153423e+05 4.92963213e+04 1.50271314e+04 2.57843584e+05
 1.26264555e+05 3.73112677e+05 6.74571594e+06 2.32737279e+04
 7.59786424e+05 1.72628753e+05 3.18135367e+05 7.02426764e+05
 1.00934676e+07 1.61974151e+07 9.47259051e+05 5.04838312e+06
 5.59504084e+06 7.59603167e+05 8.04501303e+06 6.83551221e+04
 1.79152728e+06 6.53313701e+05 2.34280859e+08 6.41401950e+06
 8.07983199e+05 1.65756590e+06 4.17277783e+05 8.46650574e+04
 2.12725538e+06 1.34106152e+07 7.05542145e+04 1.50088056e+06
 2.09023733e+06 1.14536062e+05 3.70180554e+04 4.17107353e+07
 5.55270831e+04 4.25212841e+06 5.64433716e+04 4.26404016e+06
 1.83869414e+08 1.83801975e+07 5.65221724e+06 5.16365221e+06
 1.60423791e+06 1.38148817e+07 4.78302597e+04 1.98284831e+05
 2.16244086e+04 7.53189147e+04 3.48189630e+04 5.50139615e+05
 2.00978720e+06 1.51187603e+05 1.34694409e+06 3.58085546e+05
 5.24117022e+04 2.27789321e+05 1.53753210e+05 6.02917833e+05
 4.80135174e+04 7.62718547e+05 1.75377619e+05 6.40394033e+06
 9.43648875e+06 6.78053490e+03 4.71723646e+06 6.23076180e+04
 1.66049802e+07 7.99003572e+04 4.19660133e+04 3.42691899e+04
 1.48072222e+05 6.41401950e+03 1.00626803e+06 2.93212320e+06
 2.08180747e+05 1.12886743e+05 4.36153326e+04 1.68230569e+05
 7.58686878e+04 1.92420585e+06 2.21741817e+07 1.24206571e+07
 7.42065405e+06 3.41189186e+06 3.62850246e+04 4.64265057e+06
 2.66696763e+07 1.01946259e+06 1.77595037e+06 8.44817997e+04
 2.76645824e+06 1.90206832e+07 1.56135560e+05 4.44473226e+06
 2.36402433e+05 3.30780149e+05 3.46851849e+06 5.31447330e+03
 5.50925791e+07 7.93505841e+04 1.04750101e+06 6.72922274e+05
 2.72522526e+06 1.04456889e+04 3.62557034e+06 8.42472298e+06
 7.38528531e+05 5.13121560e+04 1.25898040e+05 1.12703486e+05
 1.06289466e+04 6.89048952e+05 9.37216529e+06 2.51063049e+04
 1.30387854e+06 3.35471546e+06 6.37113720e+06 3.53687361e+04
 1.13705905e+07 3.02961630e+06 5.93754948e+04 2.48748504e+07
 1.49904799e+05 1.24065463e+05 2.80384281e+04 7.90537066e+06
 5.42442792e+05 3.47218364e+06 1.69146857e+05 3.12637636e+05
 9.90984339e+06 1.69601336e+07 2.55974722e+08 6.68157574e+05
 3.00542628e+04 1.66682041e+07 1.83624215e+05 2.26873033e+05
 7.69682340e+03]</t>
  </si>
  <si>
    <t>amount_io</t>
  </si>
  <si>
    <t>18688000.0</t>
  </si>
  <si>
    <t>624.06</t>
  </si>
  <si>
    <t>[0.00000000e+00 4.73570739e+06 1.67892992e+05 9.30213888e+05
 1.40160000e+06 2.30819226e+06 1.86880000e+05 7.47520000e+03
 6.49015552e+05 3.17696000e+03 7.44847616e+06 3.73760000e+05
 2.90411520e+06 6.25487360e+04 4.78188544e+05 4.67200000e+04
 2.44513792e+05 1.06491699e+06 1.86880000e+06 7.10144000e+04
 1.64454400e+03 1.86880000e+07 3.72270566e+06 1.59240448e+06
 3.72526592e+06 3.84972800e+04 9.47186330e+06 1.02784000e+07
 1.39786240e+06 2.87047680e+05 3.58435840e+04 4.65069568e+05
 9.53088000e+05 8.45818880e+06 9.34400000e+05 1.19603200e+03
 1.56736256e+05 2.80320000e+02 1.68192000e+02 8.97024000e+05
 9.34400000e+01 2.80320000e+05 2.05568000e+06 1.71929600e+03
 3.08538880e+04 6.98426624e+05 8.22272000e+04 3.45728000e+06
 1.93476864e+05 3.73760000e+03 1.05284454e+06 3.01269248e+06
 3.83104000e+05 2.58591462e+06 4.53221376e+05 2.91850496e+05
 1.92486400e+06 7.93903616e+05 8.69440512e+05 2.42944000e+05
 2.51858176e+05 7.83027200e+03 4.80163866e+06 1.83142400e+03
 1.90486784e+05 8.85687859e+06 3.36384000e+02 4.03399168e+05
 2.80320000e+06 3.73760000e+06 8.95390669e+06 5.60640000e+05
 6.93025792e+05 6.81177600e+05 7.47520000e+04 8.65179648e+05
 1.12128000e+02 2.84057600e+05 4.77011200e+05 1.90804480e+06
 2.03325440e+06 2.50419200e+03 3.73760000e+04 1.77536000e+06
 1.71256832e+05 3.83104000e+03 9.15712000e+06 7.20609280e+06
 8.37409280e+05 9.34400000e+06 8.12928000e+04 1.06334720e+04
 3.45728000e+05 1.01849600e+05 7.86764800e+03 1.58848000e+05
 4.36738560e+06 9.53088000e+02 3.69237504e+05 3.81235200e+03
 3.40927053e+06 1.90617600e+03 1.81666048e+05 1.07175680e+05
 1.86880000e+03 5.32608000e+06 1.12128000e+07 2.02577920e+05
 9.41875200e+03 1.53615360e+06 4.41821696e+05 8.52172800e+03
 1.30816000e+03 2.80320000e+04 2.99008000e+04 3.92448000e+06
 9.56825600e+03 1.35629094e+07 2.56810496e+05 2.85851648e+05]</t>
  </si>
  <si>
    <t>amount_dj</t>
  </si>
  <si>
    <t>35260000000.0</t>
  </si>
  <si>
    <t>4851653.21</t>
  </si>
  <si>
    <t>[1.00000000e+07 0.00000000e+00 1.00890300e+07 ... 2.25000000e+08
 2.28585198e+08 3.83908510e+07]</t>
  </si>
  <si>
    <t>amount_dep</t>
  </si>
  <si>
    <t>1142998947.0</t>
  </si>
  <si>
    <t>3000.85</t>
  </si>
  <si>
    <t>[0.00000000e+00 1.14299895e+09]</t>
  </si>
  <si>
    <t>amount_total</t>
  </si>
  <si>
    <t>35679785655.0</t>
  </si>
  <si>
    <t>4872.5</t>
  </si>
  <si>
    <t>6598691.8</t>
  </si>
  <si>
    <t>-54018.0</t>
  </si>
  <si>
    <t>92510.0</t>
  </si>
  <si>
    <t>[1.54021982e+08 5.06600000e+04 9.57800000e+03 ... 7.16670000e+04
 5.00134000e+05 8.09066000e+05]</t>
  </si>
  <si>
    <t>amount_total_dep</t>
  </si>
  <si>
    <t>6601692.65</t>
  </si>
  <si>
    <t>mob</t>
  </si>
  <si>
    <t>2334.0</t>
  </si>
  <si>
    <t>357.0</t>
  </si>
  <si>
    <t>640.11</t>
  </si>
  <si>
    <t>-1375.0</t>
  </si>
  <si>
    <t>2681.0</t>
  </si>
  <si>
    <t>[2334.  147.  140. ...  630.  595.  574.]</t>
  </si>
  <si>
    <t>days_lasttrx_l6m</t>
  </si>
  <si>
    <t>31.0</t>
  </si>
  <si>
    <t>180.0</t>
  </si>
  <si>
    <t>91.0</t>
  </si>
  <si>
    <t>96.04</t>
  </si>
  <si>
    <t>-53.0</t>
  </si>
  <si>
    <t>243.0</t>
  </si>
  <si>
    <t>[ 45.  39.  96. 108. 141. 146. 130.  78.  58. 147.  47. 145.  80. 142.
  71.  65.  62.  50. 126. 119. 113.  36. 117.  83.  85.  33. 129.  46.
  89. 116.  42.  75.  74. 135. 123. 104. 122. 133. 115. 127.  34. 100.
  52. 134. 111. 140.  41.  90.  87. 109.  32.  64. 118.  92.  84.  98.
 139.  61.  51.  79.  56.  69.  99. 143.  55.  93.  57. 120.  49. 101.
 138. 114.  77.  38.  31.  44. 103.  53. 144.  97. 121.  35. 110. 107.
  68. 132. 124.  43. 106. 102.  63.  91.  95.  88.  86.  48. 136.  72.
 128.  82. 125.  37.  94.  67. 137. 112.  81.  76.  66.  73.  54.  59.
  60.  40. 105. 131.  70. 156. 155. 149. 153. 157. 148. 151. 150. 154.
 152. 169. 171. 159. 160. 161. 165. 173. 167. 175. 164. 166. 172. 176.
 170. 177. 179. 178. 168. 158. 180. 163. 162. 174.]</t>
  </si>
  <si>
    <t>target</t>
  </si>
  <si>
    <t>0.12</t>
  </si>
  <si>
    <t>MAILING_ADDRESS_5</t>
  </si>
  <si>
    <t>2396 (0.63%)</t>
  </si>
  <si>
    <t>['3174-KOTA ADM. JAKARTA SELATAN' '3674-KOTA TANGERANG SELATAN'
 '3275-KOTA BEKASI' '3508-KAB. LUMAJANG' '6407-KAB. KUTAI BARAT'
 '6401-KAB. PASER' '1403-KAB. BENGKALIS' '3173-KOTA ADM. JAKARTA BARAT'
 '1271-KOTA MEDAN' '3308-KAB. MAGELANG' '3603-KAB. TANGERANG'
 '1401-KAB. KAMPAR' '1807-KAB. LAMPUNG TIMUR'
 '3172-KOTA ADM. JAKARTA UTARA' '1471-KOTA PEKANBARU'
 '3217-KAB. BANDUNG BARAT' '3276-KOTA DEPOK' '6471-KOTA BALIKPAPAN'
 '3216-KAB. BEKASI' '3204-KAB. BANDUNG' '3273-KOTA BANDUNG'
 '3324-KAB. KENDAL' '3277-KOTA CIMAHI' '3309-KAB. BOYOLALI'
 '3205-KAB. GARUT' '3507-KAB. MALANG' '3310-KAB. KLATEN'
 '3401-KAB. KULON PROGO' '7403-KAB. MUNA' '3175-KOTA ADM. JAKARTA TIMUR'
 '3203-KAB. CIANJUR' '3274-KOTA CIREBON' '3271-KOTA BOGOR'
 '3372-KOTA SURAKARTA' '3402-KAB. BANTUL' '3578-KOTA SURABAYA'
 '3505-KAB. BLITAR' '3518-KAB. NGANJUK' '3525-KAB. GRESIK'
 '3322-KAB. SEMARANG' '3304-KAB. BANJARNEGARA' '3201-KAB. BOGOR'
 '1207-KAB. DELI SERDANG' '7171-KOTA MANADO' '3573-KOTA MALANG'
 '3403-KAB. GUNUNG KIDUL' '7309-KAB. MAROS' '5201-KAB. LOMBOK BARAT'
 '6403-KAB. BERAU' '3278-KOTA TASIKMALAYA' '3523-KAB. TUBAN'
 '3521-KAB. NGAWI' '3326-KAB. PEKALONGAN' '7315-KAB. PINRANG'
 '1273-KOTA SIBOLGA' '3313-KAB. KARANGANYAR' '3202-KAB. SUKABUMI'
 '9101-KAB. MERAUKE' '3329-KAB. BREBES' '3302-KAB. BANYUMAS'
 '3210-KAB. MAJALENGKA' '3323-KAB. TEMANGGUNG' '6408-KAB. KUTAI TIMUR'
 '1220-KAB. PADANG LAWAS UTARA' '3374-KOTA SEMARANG' '1571-KOTA JAMBI'
 '5171-KOTA DENPASAR' '3171-KOTA ADM. JAKARTA PUSAT' '5108-KAB. BULELENG'
 '3327-KAB. PEMALANG' '3471-KOTA YOGYAKARTA' '3577-KOTA MADIUN'
 '3509-KAB. JEMBER' '7371-KOTA MAKASSAR' '3317-KAB. REMBANG'
 '6402-KAB. KUTAI KARTANEGARA' '3671-KOTA TANGERANG' '3215-KAB. KARAWANG'
 '3529-KAB. SUMENEP' '3602-KAB. LEBAK' '5103-KAB. BADUNG'
 '3515-KAB. SIDOARJO' '3404-KAB. SLEMAN' '7324-KAB. LUWU TIMUR'
 '6472-KOTA SAMARINDA' '1203-KAB. TAPANULI SELATAN'
 '1222-KAB. LABUHANBATU SELATAN' '7303-KAB. BANTAENG' '5307-KAB. SIKKA'
 '1671-KOTA PALEMBANG' '3213-KAB. SUBANG' '3328-KAB. TEGAL'
 '3209-KAB. CIREBON' '1871-KOTA BANDAR LAMPUNG' '1219-KAB. BATU BARA'
 '7306-KAB. GOWA' '1971-KOTA PANGKAL PINANG' '7311-KAB. BARRU'
 '3311-KAB. SUKOHARJO' '2171-KOTA BATAM' '1175-KOTA SUBULUSSALAM'
 '6371-KOTA BANJARMASIN' '7310-KAB. PANGKAJENE KEPULAUAN'
 '1171-KOTA BANDA ACEH' '1804-KAB. LAMPUNG BARAT' '1806-KAB. TANGGAMUS'
 '1371-KOTA PADANG' '3520-KAB. MAGETAN' '1375-KOTA BUKITTINGGI'
 '3672-KOTA CILEGON' '3208-KAB. KUNINGAN' '5371-KOTA KUPANG'
 '3212-KAB. INDRAMAYU' '7316-KAB. ENREKANG' '1117-KAB. BENER MERIAH'
 '3301-KAB. CILACAP' '7304-KAB. JENEPONTO' '3375-KOTA PEKALONGAN' None
 '7305-KAB. TAKALAR' '5204-KAB. SUMBAWA' '3319-KAB. KUDUS'
 '1106-KAB. ACEH BESAR' '3318-KAB. PATI' '3510-KAB. BANYUWANGI'
 '3316-KAB. BLORA' '1103-KAB. ACEH TIMUR' '1304-KAB. TANAH DATAR'
 '6112-KAB. KUBU RAYA' '3501-KAB. PACITAN' '3303-KAB. PURBALINGGA'
 '1208-KAB. SIMALUNGUN' '3306-KAB. PURWOREJO' '3579-KOTA BATU'
 '1872-KOTA METRO' '1210-KAB. LABUHANBATU' '7307-KAB. SINJAI'
 '6202-KAB. KOTAWARINGIN TIMUR' '3207-KAB. CIAMIS' '6501-KAB. BULUNGAN'
 '1802-KAB. LAMPUNG TENGAH' '3312-KAB. WONOGIRI' '3574-KOTA PROBOLINGGO'
 '7312-KAB. SOPPENG' '3575-KOTA PASURUAN' '7308-KAB. BONE'
 '3373-KOTA SALATIGA' '3526-KAB. BANGKALAN' '3524-KAB. LAMONGAN'
 '3506-KAB. KEDIRI' '3673-KOTA SERANG' '6303-KAB. BANJAR'
 '3572-KOTA BLITAR' '1607-KAB. BANYUASIN' '6474-KOTA BONTANG'
 '3513-KAB. PROBOLINGGO' '1602-KAB. OGAN KOMERING ILIR'
 '6271-KOTA PALANGKARAYA' '1472-KOTA DUMAI' '1305-KAB. PADANG PARIAMAN'
 '5107-KAB. KARANGASEM' '7271-KOTA PALU' '7602-KAB. MAMUJU'
 '3571-KOTA KEDIRI' '1205-KAB. LANGKAT' '2101-KAB. BINTAN'
 '3211-KAB. SUMEDANG' '6171-KOTA PONTIANAK' '6213-KAB. BARITO TIMUR'
 '3504-KAB. TULUNGAGUNG' '1116-KAB. ACEH TAMIANG' '3320-KAB. JEPARA'
 '9102-KAB. JAYAWIJAYA' '7571-KOTA GORONTALO' '3502-KAB. PONOROGO'
 '3307-KAB. WONOSOBO' '3206-KAB. TASIKMALAYA'
 '7110-KAB. BOLAANG MONGONDOW TIMUR' '5317-KAB. SUMBA TENGAH'
 '5203-KAB. LOMBOK TIMUR' '6571-KOTA TARAKAN' '7172-KOTA BITUNG'
 '1209-KAB. ASAHAN' '1218-KAB. SERDANG BEDAGAI' '3321-KAB. DEMAK'
 '3522-KAB. BOJONEGORO' '1174-KOTA LANGSA' '1673-KOTA LUBUK LINGGAU'
 '1609-KAB. OGAN KOMERING ULU SELATAN' '1301-KAB. PESISIR SELATAN'
 '3305-KAB. KEBUMEN' '1223-KAB. LABUHANBATU UTARA'
 '1215-KAB. PAKPAK BHARAT' '7471-KOTA KENDARI' '3503-KAB. TRENGGALEK'
 '3604-KAB. SERANG' '7605-KAB. MAJENE' '3315-KAB. GROBOGAN'
 '1408-KAB. SIAK' '1402-KAB. INDRAGIRI HULU' '8101-KAB. MALUKU TENGAH'
 '1771-KOTA BENGKULU' '5302-KAB. TIMOR TENGAH SELATAN'
 '1272-KOTA PEMATANG SIANTAR' '1407-KAB. ROKAN HILIR'
 '1201-KAB. TAPANULI TENGAH' '7410-KAB. BUTON UTARA' '7313-KAB. WAJO'
 '7326-KAB. TORAJA UTARA' '1374-KOTA PADANG PANJANG' '9104-KAB. NABIRE'
 '1212-KAB. TOBA SAMOSIR' '3514-KAB. PASURUAN' '1404-KAB. INDRAGIRI HILIR'
 '9171-KOTA JAYAPURA' '6372-KOTA BANJARBARU' '7301-KAB. KEPULAUAN SELAYAR'
 '1508-KAB. BUNGO' '3519-KAB. MADIUN' '1213-KAB. MANDAILING NATAL'
 '3517-KAB. JOMBANG' '1902-KAB. BELITUNG' '3601-KAB. PANDEGLANG'
 '6409-KAB. PENAJAM PASER UTARA' '3314-KAB. SRAGEN' '3512-KAB. SITUBONDO'
 '3516-KAB. MOJOKERTO' '5206-KAB. BIMA' '8171-KOTA AMBON' '1206-KAB. KARO'
 '1813-KAB. PESISIR BARAT' 'KAB. MELAWI' '6301-KAB. TANAH LAUT'
 '1801-KAB. LAMPUNG SELATAN' '1104-KAB. ACEH TENGAH'
 '1202-KAB. TAPANULI UTARA' '1312-KAB. PASAMAN BARAT'
 '1173-KOTA LHOKSEUMAWE' '5311-KAB. SUMBA TIMUR' '6101-KAB. SAMBAS'
 '1108-KAB. ACEH UTARA' '5207-KAB. SUMBAWA BARAT'
 '7314-KAB. SIDENRENG RAPPANG' '1409-KAB. KUANTAN SINGINGI'
 '9109-KAB. MIMIKA' '3371-KOTA MAGELANG' '3214-KAB. PURWAKARTA'
 '1307-KAB. LIMA PULUH KOTA' '1504-KAB. BATANGHARI'
 '1505-KAB. MUARO JAMBI' '8203-KAB. HALMAHERA UTARA'
 '6204-KAB. BARITO SELATAN' '2105-KAB. KEPULAUAN ANAMBAS'
 '1107-KAB. PIDIE' '7372-KOTA PAREPARE' '7604-KAB. POLEWALI MANDAR'
 '1275-KOTA BINJAI' '1509-KAB. TEBO' '7401-KAB. KOLAKA'
 '3511-KAB. BONDOWOSO' '6307-KAB. HULU SUNGAI TENGAH'
 '7322-KAB. LUWU UTARA' '1410-KAB. KEPULAUAN MERANTI'
 '6201-KAB. KOTAWARINGIN BARAT' '7302-KAB. BULUKUMBA'
 '1803-KAB. LAMPUNG UTARA' '1211-KAB. DAIRI' '1405-KAB. PELALAWAN'
 '1111-KAB. BIREUEN' '1221-KAB. PADANG LAWAS' '1302-KAB. SOLOK'
 '3279-KOTA BANJAR' '1214-KAB. NIAS SELATAN' '8271-KOTA TERNATE'
 '1605-KAB. MUSI RAWAS' '2172-KOTA TANJUNG PINANG'
 '1277-KOTA PADANGSIDIMPUAN' '7373-KOTA PALOPO' '1901-KAB. BANGKA'
 '5104-KAB. GIANYAR' '1503-KAB. SAROLANGUN' '1502-KAB. MERANGIN'
 '3527-KAB. SAMPANG' '1506-KAB. TANJUNG JABUNG BARAT'
 '6310-KAB. TANAH BUMBU' '7318-KAB. TANA TORAJA'
 '5315-KAB. MANGGARAI BARAT' '7408-KAB. KOLAKA UTARA' '2103-KAB. NATUNA'
 '1610-KAB. OGAN ILIR' '5105-KAB. KLUNGKUNG' '1611-KAB. EMPAT LAWANG'
 '3218-KAB. PANGANDARAN' '6105-KAB. SINTANG' '1672-KOTA PAGAR ALAM'
 '7317-KAB. LUWU' '3576-KOTA MOJOKERTO' '3325-KAB. BATANG'
 '1216-KAB. HUMBANG HASUNDUTAN' '3272-KOTA SUKABUMI' '1306-KAB. AGAM'
 '1406-KAB. ROKAN HULU' '6502-KAB. MALINAU' '5102-KAB. TABANAN'
 '7203-KAB. DONGGALA' '7472-KOTA BAUBAU' '8202-KAB. HALMAHERA TENGAH'
 '1501-KAB. KERINCI' '6108-KAB. LANDAK' '5309-KAB. NGADA'
 '5101-KAB. JEMBRANA' '1809-KAB. PESAWARAN' '7501-KAB. GORONTALO'
 '1291-KOTA SURABAYA' '6208-KAB. SUKAMARA' '1377-KOTA PARIAMAN'
 '7405-KAB. KONAWE SELATAN' '1310-KAB. DHARMASRAYA'
 '1276-KOTA TEBING TINGGI' '3528-KAB. PAMEKASAN' '5304-KAB. BELU'
 '7606-KAB. MAMUJU TENGAH' '5271-KOTA MATARAM' '1274-KOTA TANJUNG BALAI'
 '7205-KAB. BUOL' '7101-KAB. BOLAANG MONGONDOW'
 '8103-KAB. MALUKU TENGGARA BARAT' '1707-KAB. LEBONG'
 '6107-KAB. BENGKAYANG' '6205-KAB. BARITO UTARA' '7202-KAB. POSO'
 '1608-KAB. OGAN KOMERING ULU TIMUR' '3376-KOTA TEGAL'
 '7103-KAB. KEPULAUAN SANGIHE' '6203-KAB. KAPUAS' '6302-KAB. KOTABARU'
 '1674-KOTA PRABUMULIH' '5106-KAB. BANGLI' '5202-KAB. LOMBOK TENGAH'
 '6172-KOTA SINGKAWANG' '1601-KAB. OGAN KOMERING ULU'
 '6308-KAB. HULU SUNGAI UTARA' '1702-KAB. REJANG LEBONG'
 '7407-KAB. WAKATOBI' '6103-KAB. SANGGAU' '7204-KAB. TOLITOLI'
 '5272-KOTA BIMA' '6210-KAB. GUNUNG MAS' '1101-KAB. ACEH SELATAN'
 '1376-KOTA PAYAKUMBUH' '1308-KAB. PASAMAN' '7601-KAB. MAMUJU UTARA'
 '7206-KAB. MOROWALI' '7406-KAB. BOMBANA' '7201-KAB. BANGGAI'
 '6104-KAB. KETAPANG' '1706-KAB. MUKOMUKO' '1606-KAB. MUSI BANYUASIN'
 '7414-KAB. BUTON TENGAH' '1709-KAB. BENGKULU TENGAH' '6207-KAB. SERUYAN'
 '1701-KAB. BENGKULU SELATAN' '7106-KAB. MINAHASA UTARA'
 '6503-KAB. NUNUKAN' '7402-KAB. KONAWE' '8204-KAB. HALMAHERA SELATAN'
 '6309-KAB. TABALONG' '7603-KAB. MAMASA' '1703-KAB. BENGKULU UTARA'
 '1612-KAB. PENUKAL ABAB LEMATANG ILI' '5313-KAB. LEMBATA'
 '1603-KAB. MUARA ENIM' '5205-KAB. DOMPU' '1810-KAB. PRINGSEWU'
 '8104-KAB. BURU' '8205-KAB. KEPULAUAN SULA' '7210-KAB. SIGI'
 '1604-KAB. LAHAT' '7173-KOTA TOMOHON' '9202-KAB. MANOKWARI'
 '8102-KAB. MALUKU TENGGARA' '9103-KAB. JAYAPURA' '5301-KAB. KUPANG'
 '1507-KAB. TANJUNG JABUNG TIMUR' '1278-KOTA GUNUNGSITOLI'
 '9106-KAB. BIAK NUMFOR' '1905-KAB. BANGKA BARAT' '2104-KAB. LINGGA'
 '6311-KAB. BALANGAN' '1906-KAB. BELITUNG TIMUR' '6304-KAB. BARITO KUALA'
 '1113-KAB. GAYO LUES' '9111-KAB. KEEROM' '1811-KAB. MESUJI'
 '1373-KOTA SAWAHLUNTO' '1705-KAB. SELUMA' '1303-KAB. SIJUNJUNG'
 '5308-KAB. ENDE' '1204-KAB. NIAS' '7105-KAB. MINAHASA SELATAN'
 '1572-KOTA SUNGAI PENUH' '1372-KOTA SOLOK' '1102-KAB. ACEH TENGGARA'
 '1805-KAB. TULANG BAWANG' '9117-KAB. MAPPI' '5320-KAB. SABU RAIJUA'
 '7102-KAB. MINAHASA' '5321-KAB. MALAKA' '6106-KAB. KAPUAS HULU'
 '7502-KAB. BOALEMO' '2102-KAB. KARIMUN' '1309-KAB. KEPULAUAN MENTAWAI'
 '5310-KAB. MANGGARAI' '6209-KAB. LAMANDAU' '5312-KAB. SUMBA BARAT'
 '8109-KAB. BURU SELATAN' '9112-KAB. PEGUNUNGAN BINTANG'
 '1311-KAB. SOLOK SELATAN' '6102-KAB. MEMPAWAH' '1903-KAB. BANGKA SELATAN'
 '5318-KAB. SUMBA BARAT DAYA' '1224-KAB. NIAS UTARA' '1808-KAB. WAY KANAN'
 '3101-KAB. ADM. KEP. SERIBU' '1110-KAB. ACEH SINGKIL'
 '1115-KAB. NAGAN RAYA' '7174-KOTA KOTAMOBAGU' '5316-KAB. NAGEKEO'
 '1904-KAB. BANGKA TENGAH' '5314-KAB. ROTE NDAO'
 '1812-KAB. TULANG BAWANG BARAT' '1112-KAB. ACEH BARAT DAYA'
 '5306-KAB. FLORES TIMUR' '1704-KAB. KAUR' '7207-KAB. BANGGAI KEPULAUAN'
 '7504-KAB. PAHUWATO' '6305-KAB. TAPIN' '7208-KAB. PARIGI MOUTONG'
 '7409-KAB. KONAWE UTARA' '6110-KAB. MELAWI' '7503-KAB. BONE BOLANGO'
 '1109-KAB. SIMEULUE' '6306-KAB. HULU SUNGAI SELATAN' '9110-KAB. SARMI'
 '5319-KAB. MANGGARAI TIMUR' '1217-KAB. SAMOSIR' 'KAB. MALUKU TENGAH'
 '8207-KAB. PULAU MOROTAI' '6212-KAB. MURUNG RAYA' '6109-KAB. SEKADAU'
 '6206-KAB. KATINGAN' '7109-KAB. KEP. SIAU TAGULANDANG BIA'
 '8108-KAB. MALUKU BARAT DAYA' '1105-KAB. ACEH BARAT'
 '1708-KAB. KEPAHIANG' '5305-KAB. ALOR' '8272-KOTA TIDORE KEPULAUAN'
 '8172-KOTA TUAL' '9105-KAB. KEPULAUAN YAPEN' '1118-KAB. PIDIE JAYA'
 '9119-KAB. SUPIORI' '5208-KAB. LOMBOK UTARA' 'KAB. WONOSOBO'
 '8206-KAB. HALMAHERA TIMUR' '8107-KAB. KEPULAUAN ARU'
 '6504-KAB. TANA TIDUNG' '1225-KAB. NIAS BARAT' '6211-KAB. PULANG PISAU'
 '7209-KAB. TOJO UNA-UNA' '7415-KAB. BUTON SELATAN' '9271-KOTA SORONG'
 '1114-KAB. ACEH JAYA' '9118-KAB. ASMAT'
 '7108-KAB. BOLAANG MONGONDOW UTARA' '8106-KAB. SERAM BAGIAN BARAT'
 '9113-KAB. YAHUKIMO' '6111-KAB. KAYONG UTARA' '9107-KAB. PUNCAK JAYA'
 '9116-KAB. BOVEN DIGOEL' '9115-KAB. WAROPEN' '1172-KOTA SABANG'
 '7107-KAB. MINAHASA TENGGARA' '7404-KAB. BUTON' '9128-KAB. DEIYAI'
 '8105-KAB. SERAM BAGIAN TIMUR' '9201-KAB. SORONG'
 '9206-KAB. TELUK BINTUNI' '9203-KAB. FAK FAK'
 '5303-KAB. TIMOR TENGAH UTARA' '9114-KAB. TOLIKARA'
 '9211-KAB. MANOKWARI SELATAN' '9205-KAB. RAJA AMPAT'
 '7505-KAB. GORONTALO UTARA' '8201-KAB. HALMAHERA BARAT' 'KAB. PINRANG'
 'KOTA BANDUNG' '9208-KAB. KAIMANA' 'KAB. TANGERANG'
 '7104-KAB. KEPULAUAN TALAUD' '7111-KAB. BOLAANG MONGONDOW SELATAN'
 '9204-KAB. SORONG SELATAN' 'KOTA ADM. JAKARTA TIMUR' 'KOTA BOGOR'
 'KOTA DEPOK' 'KAB. KEPULAUAN SELAYAR' '9108-KAB. PANIAI' 'Jakarta'
 'DKI Jakarta' 'jakarta' 'KOTA' 'JAKARTA' 'KABUPATEN' 'KOTA BALIKPAPAN'
 'KABUPATEN ROKAN' '9999-DI LUAR INDONESIA' 'DKI JAKARTA' 'BANTEN'
 'BALIKPAPAN' 'TARAKAN' 'SUMATERA' '0901-KAB. SEMARANG' '1223-KAB. NGAWI'
 '0122-KAB. BANDUNG BARAT' '0395-KOTA JAKARTA TIMUR'
 '0393-KOTA JAKARTA BARAT' '0108-KAB. BOGOR' '0294-KOTA TANGERANG SELATAN'
 '5491-KOTA SAMARINDA' '0111-KAB. BANDUNG' '5391-KOTA PONTIANAK'
 '0191-KOTA BANDUNG' '6117-KAB. SIDENRENG RAPPANG' '0904-KAB. GROBOGAN'
 '1293-KOTA MALANG' '6106-KAB. TANA TORAJA' '1212-KAB. JEMBER'
 '6191-KOTA MAKASSAR' '0121-KAB. SUBANG' '0113-KAB. TASIKMALAYA'
 '0204-KAB. TANGERANG' '0292-KOTA TANGERANG' '0198-KOTA BEKASI'
 '3892-KOTA BATAM' '0102-KAB. BEKASI' '0394-KOTA JAKARTA SELATAN'
 '0119-KAB. MAJALENGKA' '0118-KAB. INDRAMAYU' '0197-KOTA DEPOK'
 '0192-Kota Bogor' '1208-KAB. BANGKALAN' '8215-KAB. MIMIKA'
 '3508-KAB. ROKAN HULU' '3301-KAB. DELI SERDANG' '0991-KOTA SEMARANG'
 '1218-KAB. NGANJUK' '1213-KAB. MALANG' '0392-KOTA JAKARTA UTARA'
 '7191-KOTA MATARAM' '3396-KOTA MEDAN' '7291-KOTA DENPASAR'
 '0993-KOTA PEKALONGAN' '7205-KAB. GIANYAR' '1201-KAB. GRESIK'
 '2303-KAB. REJANG LEBONG' '0116-KAB. CIREBON' '0391-KOTA JAKARTA PUSAT'
 '0502-KAB. SLEMAN' '0195-KOTA TASIKMALAYA' '5191-KOTA BANJARMASIN'
 '7204-KAB. BADUNG' '0192-KOTA BOGOR' '1229-KAB. LAMONGAN'
 '3501-KAB. KAMPAR' '3691-KOTA PALEMBANG' '0927-KAB. KARANGANYAR'
 '7604-Kabupaten Polewali Mandar' '9122-KAB. YALIMO'
 '9207-KAB. TELUK WONDAMA']</t>
  </si>
  <si>
    <t>MAILING_POST_CODE</t>
  </si>
  <si>
    <t>10 (0.0%)</t>
  </si>
  <si>
    <t>['12730' '15413' '17135' ... '94518' '99353' '30814']</t>
  </si>
  <si>
    <t>kota_kabupaten</t>
  </si>
  <si>
    <t>['JAKARTA SELATAN' 'TANGERANG SELATAN' 'BEKASI' 'LUMAJANG' 'KUTAI BARAT'
 'PASER' 'BENGKALIS' 'JAKARTA BARAT' 'MEDAN' 'MAGELANG' 'TANGERANG'
 'KAMPAR' 'LAMPUNG TIMUR' 'JAKARTA UTARA' 'PEKANBARU' 'BANDUNG BARAT'
 'DEPOK' 'BALIKPAPAN' 'BANDUNG' 'KENDAL' 'CIMAHI' 'BOYOLALI' 'GARUT'
 'MALANG' 'KLATEN' 'KULON PROGO' 'MUNA' 'JAKARTA TIMUR' 'CIANJUR'
 'CIREBON' 'BOGOR' 'SURAKARTA' 'BANTUL' 'SURABAYA' 'BLITAR' 'NGANJUK'
 'GRESIK' 'SEMARANG' 'BANJARNEGARA' 'DELI SERDANG' 'MANADO' 'GUNUNG KIDUL'
 'MAROS' 'LOMBOK BARAT' 'BERAU' 'TASIKMALAYA' 'TUBAN' 'NGAWI' 'PEKALONGAN'
 'PINRANG' 'SIBOLGA' 'KARANGANYAR' 'SUKABUMI' 'MERAUKE' 'BREBES'
 'BANYUMAS' 'MAJALENGKA' 'TEMANGGUNG' 'KUTAI TIMUR' 'PADANG LAWAS UTARA'
 'JAMBI' 'DENPASAR' 'JAKARTA PUSAT' 'BULELENG' 'PEMALANG' 'YOGYAKARTA'
 'MADIUN' 'JEMBER' 'MAKASSAR' 'REMBANG' 'KUTAI KARTANEGARA' 'KARAWANG'
 'SUMENEP' 'LEBAK' 'BADUNG' 'SIDOARJO' 'SLEMAN' 'LUWU TIMUR' 'SAMARINDA'
 'TAPANULI SELATAN' 'LABUHANBATU SELATAN' 'BANTAENG' 'SIKKA' 'PALEMBANG'
 'SUBANG' 'TEGAL' 'BANDAR LAMPUNG' 'BATU BARA' 'GOWA' 'PANGKAL PINANG'
 'BARRU' 'SUKOHARJO' 'BATAM' 'SUBULUSSALAM' 'BANJARMASIN'
 'PANGKAJENE KEPULAUAN' 'BANDA ACEH' 'LAMPUNG BARAT' 'TANGGAMUS' 'PADANG'
 'MAGETAN' 'BUKITTINGGI' 'CILEGON' 'KUNINGAN' 'KUPANG' 'INDRAMAYU'
 'ENREKANG' 'BENER MERIAH' 'CILACAP' 'JENEPONTO' 'SORONG' 'TAKALAR'
 'SUMBAWA' 'KUDUS' 'ACEH BESAR' 'PATI' 'BANYUWANGI' 'BLORA' 'ACEH TIMUR'
 'TANAH DATAR' 'KUBU RAYA' 'PACITAN' 'PURBALINGGA' 'SIMALUNGUN'
 'PURWOREJO' 'BATU' 'METRO' 'LABUHANBATU' 'SINJAI' 'KOTAWARINGIN TIMUR'
 'CIAMIS' 'BULUNGAN' 'LAMPUNG TENGAH' 'WONOGIRI' 'PROBOLINGGO' 'SOPPENG'
 'PASURUAN' 'BONE' 'SALATIGA' 'BANGKALAN' 'LAMONGAN' 'KEDIRI' 'SERANG'
 'BANJAR' 'BANYUASIN' 'BONTANG' 'OGAN KOMERING ILIR' 'PALANGKA RAYA'
 'DUMAI' 'PADANG PARIAMAN' 'KARANGASEM' 'PALU' 'MAMUJU' 'LANGKAT' 'BINTAN'
 'SUMEDANG' 'PONTIANAK' 'BARITO TIMUR' 'TULUNGAGUNG' 'ACEH TAMIANG'
 'JEPARA' 'JAYAWIJAYA' 'TANJUNG PINANG' 'GORONTALO' 'PONOROGO' 'WONOSOBO'
 'BOLAANG MONGONDOW TIMUR' 'SUMBA TENGAH' 'LOMBOK TIMUR' 'TARAKAN'
 'BITUNG' 'ASAHAN' 'SERDANG BEDAGAI' 'DEMAK' 'BOJONEGORO' 'LANGSA'
 'LUBUK LINGGAU' 'OGAN KOMERING ULU SELATAN' 'PESISIR SELATAN' 'KEBUMEN'
 'LABUHANBATU UTARA' 'PAKPAK BHARAT' 'KENDARI' 'TRENGGALEK' 'MAJENE'
 'GROBOGAN' 'SIAK' 'INDRAGIRI HULU' 'MALUKU TENGAH' 'BENGKULU'
 'TIMOR TENGAH SELATAN' 'PEMATANG SIANTAR' 'ROKAN HILIR' 'TAPANULI TENGAH'
 'BUTON UTARA' 'WAJO' 'TORAJA UTARA' 'PADANG PANJANG' 'NABIRE'
 'TOBA SAMOSIR' 'INDRAGIRI HILIR' 'JAYAPURA' 'BANJARBARU'
 'KEPULAUAN SELAYAR' 'BUNGO' 'MANDAILING NATAL' 'JOMBANG' 'BELITUNG'
 'PANDEGLANG' 'PENAJAM PASER UTARA' 'SRAGEN' 'SITUBONDO' 'MOJOKERTO'
 'BIMA' 'AMBON' 'KARO' 'PESISIR BARAT' 'MELAWI' 'TANAH LAUT'
 'LAMPUNG SELATAN' 'ACEH TENGAH' 'TAPANULI UTARA' 'PASAMAN BARAT'
 'LHOKSEUMAWE' 'SUMBA TIMUR' 'SAMBAS' 'ACEH UTARA' 'SUMBAWA BARAT'
 'SIDENRENG RAPPANG' 'KUANTAN SINGINGI' 'MIMIKA' 'PURWAKARTA'
 'LIMA PULUH KOTA' 'BATANG HARI' 'MUARO JAMBI' 'HALMAHERA UTARA'
 'BARITO SELATAN' 'KEPULAUAN ANAMBAS' 'PIDIE' 'PAREPARE' 'POLEWALI MANDAR'
 'BINJAI' 'TEBO' 'KOLAKA' 'BONDOWOSO' 'HULU SUNGAI TENGAH' 'LUWU UTARA'
 'KEPULAUAN MERANTI' 'KOTAWARINGIN BARAT' 'BULUKUMBA' 'LAMPUNG UTARA'
 'DAIRI' 'PELALAWAN' 'BIREUEN' 'PADANG LAWAS' 'SOLOK' 'NIAS SELATAN'
 'TERNATE' 'MUSI RAWAS' 'PEGUNUNGAN ARFAK' 'PADANG SIDEMPUAN' 'PALOPO'
 'BANGKA' 'GIANYAR' 'SAROLANGUN' 'MERANGIN' 'SAMPANG'
 'TANJUNG JABUNG BARAT' 'TANAH BUMBU' 'TANA TORAJA' 'MANGGARAI BARAT'
 'KOLAKA UTARA' 'NATUNA' 'OGAN ILIR' 'KLUNGKUNG' 'EMPAT LAWANG'
 'PANGANDARAN' 'SINTANG' 'PAGAR ALAM' 'LUWU' 'BATANG' 'HUMBANG HASUNDUTAN'
 'AGAM' 'ROKAN HULU' 'MALINAU' 'TABANAN' 'DONGGALA' 'BAU-BAU'
 'HALMAHERA TENGAH' 'KERINCI' 'LANDAK' 'NGADA' 'JEMBRANA' 'PESAWARAN'
 'SUKAMARA' 'PARIAMAN' 'KONAWE SELATAN' 'DHARMASRAYA' 'TEBING TINGGI'
 'PAMEKASAN' 'BELU' 'MAMUJU TENGAH' 'MATARAM' 'TANJUNG BALAI' 'BUOL'
 'BOLAANG MONGONDOW' 'KEPULAUAN TANIMBAR (MALUKU TENGGARA BARAT)' 'LEBONG'
 'BENGKAYANG' 'BARITO UTARA' 'POSO' 'OGAN KOMERING ULU TIMUR'
 'KEPULAUAN SANGIHE' 'KAPUAS' 'KOTABARU' 'PRABUMULIH' 'BANGLI' 'UNKNOWN'
 'LOMBOK TENGAH' 'SINGKAWANG' 'OGAN KOMERING ULU' 'HULU SUNGAI UTARA'
 'REJANG LEBONG' 'WAKATOBI' 'SANGGAU' 'TOLI-TOLI' 'GUNUNG MAS'
 'ACEH SELATAN' 'PAYAKUMBUH' 'PASAMAN' 'PASANGKAYU (MAMUJU UTARA)'
 'MOROWALI' 'BOMBANA' 'BANGGAI' 'KETAPANG' 'MUKO MUKO' 'MUSI BANYUASIN'
 'BUTON TENGAH' 'BENGKULU TENGAH' 'SERUYAN' 'BENGKULU SELATAN' 'TAMBRAUW'
 'MINAHASA UTARA' 'MANOKWARI' 'NUNUKAN' 'KONAWE' 'HALMAHERA SELATAN'
 'TABALONG' 'MAMASA' 'BENGKULU UTARA' 'PENUKAL ABAB LEMATANG ILIR'
 'LEMBATA' 'MUARA ENIM' 'DOMPU' 'PRINGSEWU' 'BURU' 'KEPULAUAN SULA' 'SIGI'
 'LAHAT' 'TOMOHON' 'MALUKU TENGGARA' 'TANJUNG JABUNG TIMUR' 'GUNUNGSITOLI'
 'BIAK NUMFOR' 'BANGKA BARAT' 'LINGGA' 'BALANGAN' 'BELITUNG TIMUR'
 'BARITO KUALA' 'GAYO LUES' 'KEEROM' 'MESUJI' 'SAWAH LUNTO' 'SELUMA'
 'SIJUNJUNG' 'ENDE' 'NIAS' 'MINAHASA SELATAN' 'SUNGAIPENUH'
 'ACEH TENGGARA' 'TULANG BAWANG' 'MAPPI' 'SABU RAIJUA' 'MINAHASA' 'MALAKA'
 'KAPUAS HULU' 'BOALEMO' 'KARIMUN' 'KEPULAUAN MENTAWAI' 'MANGGARAI'
 'LAMANDAU' 'SUMBA BARAT' 'BURU SELATAN' 'PEGUNUNGAN BINTANG'
 'SOLOK SELATAN' 'MEMPAWAH' 'BANGKA SELATAN' 'SUMBA BARAT DAYA'
 'NIAS UTARA' 'WAY KANAN' 'KEPULAUAN SERIBU' 'ACEH SINGKIL' 'NAGAN RAYA'
 'KOTAMOBAGU' 'NAGEKEO' 'BANGKA TENGAH' 'ROTE NDAO' 'TULANG BAWANG BARAT'
 'ACEH BARAT DAYA' 'FLORES TIMUR' 'KAUR' 'BANGGAI KEPULAUAN' 'POHUWATO'
 'TAPIN' 'PARIGI MOUTONG' 'KONAWE UTARA' 'BONE BOLANGO' 'SIMEULUE'
 'HULU SUNGAI SELATAN' 'SARMI' 'MANGGARAI TIMUR' 'SAMOSIR' 'PULAU MOROTAI'
 'MURUNG RAYA' 'SEKADAU' 'KATINGAN'
 'KEPULAUAN SIAU TAGULANDANG BIARO (SITARO)' 'MALUKU BARAT DAYA'
 'ACEH BARAT' 'KEPAHIANG' 'ALOR' 'TIDORE KEPULAUAN' 'TUAL'
 'KEPULAUAN YAPEN' 'PIDIE JAYA' 'SUPIORI' 'LOMBOK UTARA' 'HALMAHERA TIMUR'
 'KEPULAUAN ARU' 'TANA TIDUNG' 'NIAS BARAT' 'PULANG PISAU' 'TOJO UNA-UNA'
 'BUTON SELATAN' 'ACEH JAYA' 'ASMAT' 'BOLAANG MONGONDOW UTARA'
 'SERAM BAGIAN BARAT' 'RAJA AMPAT' 'YAHUKIMO' 'KAYONG UTARA' 'PUNCAK JAYA'
 'BOVEN DIGOEL' 'WAROPEN' 'SABANG' 'MINAHASA TENGGARA' 'BUTON' 'DEIYAI'
 'SERAM BAGIAN TIMUR' 'TELUK BINTUNI' 'FAKFAK' 'TIMOR TENGAH UTARA'
 'TOLIKARA' 'MANOKWARI SELATAN' 'GORONTALO UTARA' 'HALMAHERA BARAT'
 'KAIMANA' 'KEPULAUAN TALAUD' 'BOLAANG MONGONDOW SELATAN' 'SORONG SELATAN'
 'PANIAI' 'NDUGA' 'YALIMO' 'TELUK WONDAMA']</t>
  </si>
  <si>
    <t>Provinsi</t>
  </si>
  <si>
    <t>['DKI JAKARTA' 'BANTEN' 'JAWA BARAT' 'JAWA TIMUR' 'KALIMANTAN TIMUR'
 'RIAU' 'SUMATERA UTARA' 'JAWA TENGAH' 'LAMPUNG' 'DI YOGYAKARTA'
 'SULAWESI TENGGARA' 'SULAWESI UTARA' 'SULAWESI SELATAN'
 'NUSA TENGGARA BARAT (NTB)' 'PAPUA' 'JAMBI' 'BALI'
 'NUSA TENGGARA TIMUR (NTT)' 'SUMATERA SELATAN'
 'KEPULAUAN BANGKA BELITUNG' 'KEPULAUAN RIAU' 'ACEH (NAD)'
 'KALIMANTAN SELATAN' 'SUMATERA BARAT' 'PAPUA BARAT' 'KALIMANTAN BARAT'
 'KALIMANTAN TENGAH' 'KALIMANTAN UTARA' 'SULAWESI TENGAH' 'SULAWESI BARAT'
 'GORONTALO' 'MALUKU' 'BENGKULU' 'MALUKU UTARA' 'UNKNOWN']</t>
  </si>
  <si>
    <t>has_fc</t>
  </si>
  <si>
    <t>0.04</t>
  </si>
  <si>
    <t>os_fc</t>
  </si>
  <si>
    <t>364786 (95.77%)</t>
  </si>
  <si>
    <t>75000001.0</t>
  </si>
  <si>
    <t>3069969.24</t>
  </si>
  <si>
    <t>-1881851.62</t>
  </si>
  <si>
    <t>3136419.38</t>
  </si>
  <si>
    <t>[      nan   722184.  1000000. ... 12494203.   850000.  7013126.]</t>
  </si>
  <si>
    <t>limit_fc</t>
  </si>
  <si>
    <t>100000000.0</t>
  </si>
  <si>
    <t>5000000.0</t>
  </si>
  <si>
    <t>12444868.82</t>
  </si>
  <si>
    <t>-24450000.0</t>
  </si>
  <si>
    <t>44750000.0</t>
  </si>
  <si>
    <t>[     nan  800000. 1000000. ...  123358.  850000. 7013126.]</t>
  </si>
  <si>
    <t>has_cc</t>
  </si>
  <si>
    <t>os_cc</t>
  </si>
  <si>
    <t>379172 (99.55%)</t>
  </si>
  <si>
    <t>44564261.11</t>
  </si>
  <si>
    <t>1244193.13</t>
  </si>
  <si>
    <t>-2412867.75</t>
  </si>
  <si>
    <t>4021446.25</t>
  </si>
  <si>
    <t>[           nan 0.00000000e+00 2.37746372e+06 3.65231887e+06
 2.60064133e+06 1.67257377e+06 2.44747009e+06 1.12173066e+06
 2.48339193e+06 1.95872568e+06 9.52356950e+05 3.20007541e+06
 2.27055505e+06 2.54527900e+06 9.27641900e+06 1.93723886e+06
 2.14349720e+07 1.59752900e+07 2.07903513e+06 2.13746686e+06
 9.00528900e+06 9.81187905e+06 2.92286918e+06 1.84850824e+06
 5.17740000e+02 6.50634200e+06 2.37142529e+06 2.82014630e+06
 8.99968750e+06 4.01572386e+06 1.98283253e+07 1.15562158e+06
 6.04800000e+03 2.03638371e+06 2.25249781e+06 2.13682185e+06
 1.98369558e+06 4.08150292e+06 2.09395976e+06 2.12651218e+06
 2.23217710e+06 4.20651808e+06 8.17000000e+02 2.02664701e+06
 2.50375160e+07 1.73007014e+06 2.66041604e+06 2.28847697e+06
 4.15000000e+05 1.23799450e+07 2.00000000e+06 2.02573100e+06
 2.10233842e+06 4.04229318e+06 2.04125831e+06 2.08836621e+06
 1.81667130e+06 1.13063214e+06 9.01045643e+06 1.85653871e+06
 1.99572250e+06 2.30392313e+06 2.50877190e+07 1.96200000e+06
 1.57961238e+06 1.92517294e+06 2.01704636e+06 6.90923360e+05
 1.19717800e+06 1.87839445e+06 1.04795689e+06 2.08439751e+06
 4.54419031e+06 1.10646300e+06 4.24491439e+06 5.42313060e+06
 1.99615617e+06 2.26310218e+06 9.99980000e+04 1.00931981e+06
 1.90000000e+06 3.76800000e+03 1.22599800e+06 2.06211652e+06
 1.69276210e+06 3.99451474e+06 2.30427813e+06 1.67299900e+06
 1.40779550e+07 1.62537447e+06 2.07492072e+06 1.92791957e+06
 1.76383313e+06 1.04371080e+07 1.86997806e+06 2.01702085e+06
 2.50884517e+06 3.78037537e+07 1.28567992e+06 8.97833736e+06
 2.01082504e+06 2.05607309e+06 2.33066540e+07 1.87828191e+06
 2.16011289e+06 3.35446033e+06 1.93311200e+06 1.88627431e+06
 2.42919356e+06 3.46064000e+06 1.94816076e+06 2.83837600e+07
 2.05751000e+05 1.87717496e+06 3.68645057e+06 1.72600000e+03
 3.75656510e+06 1.55863830e+06 3.70652156e+06 4.00000000e+06
 1.02269880e+07 2.13862937e+06 9.82774600e+06 2.02449017e+06
 8.44842327e+06 1.71578100e+06 2.07559082e+06 2.22233847e+06
 1.05993907e+06 2.15311715e+06 1.46176920e+07 2.63586708e+06
 2.39958100e+06 7.23441800e+06 1.69735550e+07 1.83902552e+06
 1.53108353e+06 1.93500000e+06 1.94231800e+06 2.05178700e+06
 2.03863200e+06 1.84485100e+06 2.07576963e+06 2.28555785e+06
 1.76531700e+06 1.54614000e+06 2.23295118e+06 2.01672808e+06
 1.71330775e+06 1.93514250e+06 2.02672724e+06 7.59801100e+06
 1.74924900e+06 1.94765554e+06 1.96761973e+06 2.02376690e+06
 1.97274567e+06 1.21273700e+07 1.27648747e+06 1.88541770e+07
 1.81372931e+06 1.82276140e+07 1.92684000e+06 1.97482500e+06
 5.58814100e+06 1.99600000e+06 1.89747500e+06 1.90532600e+06
 2.18422900e+06 2.10538600e+06 1.90320000e+06 7.86063643e+06
 1.56121800e+06 1.99917432e+06 1.89608500e+06 9.31710180e+05
 1.98903966e+06 2.68458525e+06 2.37417787e+06 1.44202040e+07
 9.68931670e+05 1.93922627e+06 5.96680542e+06 2.00787582e+06
 2.61545847e+06 6.73196000e+03 1.78984600e+06 2.03353724e+06
 2.21597672e+06 2.01641057e+06 3.08787437e+06 2.06814341e+06
 1.87586000e+06 2.03317054e+06 2.37508410e+06 1.06845610e+06
 3.90442625e+06 1.62424648e+06 1.18602100e+06 2.03120311e+06
 2.35335841e+06 1.02256761e+07 8.88838620e+06 1.93252600e+06
 1.42549596e+06 8.81793200e+06 2.41575250e+06 3.54505960e+05
 2.00722839e+06 2.46804756e+06 2.15826399e+06 2.30578987e+06
 2.13475969e+06 2.39452490e+06 2.17132770e+07 1.60708670e+06
 2.38529494e+06 1.87873816e+06 1.54874362e+07 2.26889086e+06
 2.06093864e+06 2.16621000e+06 2.15037155e+06 2.16006423e+06
 5.20106200e+06 1.98924772e+06 3.18294570e+06 2.28741129e+06
 1.97932330e+06 1.15400000e+05 1.63722800e+06 8.37533067e+06
 7.64058556e+06 8.11000000e+02 2.17205929e+06 1.98994700e+06
 2.30825094e+06 1.49986644e+06 2.23772092e+06 2.11114632e+06
 1.41550480e+07 2.15857042e+06 2.90693349e+06 1.99999876e+06
 2.08708402e+06 1.98722780e+06 2.38901899e+06 2.08494377e+06
 2.15469534e+06 2.20713418e+06 2.18046767e+06 6.36731700e+06
 2.01892931e+06 2.83032191e+06 1.99223086e+06 5.41856000e+05
 2.28558449e+06 2.00921805e+06 2.99553125e+06 1.33351480e+06
 2.29773605e+06 2.35895685e+06 2.06547814e+06 1.06078987e+07
 2.08114136e+06 2.19033260e+06 2.26016427e+06 2.24705017e+06
 2.26869495e+06 1.11908270e+07 1.32393993e+06 1.95083500e+06
 1.51556625e+06 1.67141800e+06 1.90271933e+06 2.26009215e+06
 3.23349942e+06 1.74886800e+06 6.34250600e+06 2.31713782e+06
 2.08394660e+06 1.89963887e+06 1.44009789e+06 1.72496606e+06
 2.43998953e+06 7.43793493e+06 8.33322330e+05 1.72000000e+07
 2.07721354e+06 4.08825415e+06 1.55935198e+07 8.69348452e+06
 1.88084100e+06 1.62923200e+06 3.71308195e+06 1.92775791e+06
 1.87092095e+06 2.20788077e+06 1.74852075e+06 2.21792489e+06
 1.79293369e+06 1.52361395e+06 1.91543549e+06 2.12894457e+06
 1.28995820e+07 2.07622893e+06 1.15009820e+07 8.96379000e+05
 1.29576725e+06 4.39313000e+05 1.36700670e+07 3.06070300e+06
 2.77113165e+06 1.99647778e+06 2.01961182e+06 3.01049321e+06
 1.91212544e+06 2.07833878e+06 2.13999450e+07 1.87375000e+07
 6.79000000e+06 2.55523643e+07 3.77801432e+06 4.48929000e+05
 2.36926428e+07 4.16580000e+06 6.29369723e+06 2.27343797e+06
 1.96900000e+06 3.64496962e+06 2.39607548e+06 2.28465519e+06
 4.27573000e+05 1.85856200e+06 4.55046915e+06 3.47888000e+05
 4.96793335e+06 2.08471854e+06 6.44733330e+05 4.55000000e+06
 9.70000000e+03 7.89900000e+06 2.89147206e+06 2.70186302e+06
 1.68344540e+06 1.98907500e+06 2.38481106e+06 1.83325000e+06
 1.66196859e+06 2.84502510e+05 1.91003997e+06 2.05697835e+06
 5.77828320e+05 8.08339000e+05 9.80994000e+05 1.55849837e+06
 1.39150000e+06 5.32593300e+06 2.71080000e+06 2.02662900e+06
 1.87203019e+06 1.61305390e+06 2.02270529e+06 7.51937500e+06
 2.11458094e+06 3.41879628e+06 1.15287440e+05 1.68659100e+07
 1.95515495e+06 1.97220300e+06 1.14800000e+06 1.76297500e+06
 1.45537227e+07 8.39538550e+05 6.58892500e+06 6.44094827e+06
 3.16495890e+07 3.09422500e+05 2.93136000e+05 2.56609833e+06
 3.60000000e+01 2.26357621e+06 1.16758600e+04 1.00500000e+06
 4.45642611e+07 1.99716459e+06 3.51627344e+06 2.73915000e+07
 8.18430000e+05 6.83342000e+05 7.26096500e+05 3.27386800e+06
 1.04492934e+07 9.98200000e+05 2.08724478e+06 3.53512100e+06
 9.99976000e+03 1.41108600e+06 3.06948000e+05 1.35014300e+06
 1.81526304e+06 3.32962280e+06 2.16235845e+06 5.35745512e+06
 2.13407546e+06 2.98382598e+06 2.01923825e+06 2.15087824e+06
 1.74115062e+07 1.03183761e+07 1.25367120e+07 1.36764120e+07
 2.18233898e+06 1.96650000e+06 2.74430000e+05 1.99047265e+06
 1.73076400e+06 1.13260636e+06 1.00000000e+04 8.44019953e+06
 2.95352908e+06 2.10720565e+06 4.98000000e+05 1.15076791e+07
 2.08521913e+06 2.31270761e+06 5.34635100e+06 4.85636687e+06
 6.30666356e+06 9.73882717e+06 7.27782333e+06 1.24286400e+06
 3.21546738e+07 2.35049189e+06 9.39955223e+06 1.70372200e+06
 1.66206500e+06 1.38255105e+06 1.88922765e+06 1.90923600e+06
 1.82105374e+06 9.84500000e+03 3.37101000e+06 1.57872900e+06
 8.20962500e+05 8.96228000e+05 1.69806700e+06 2.19450007e+06
 1.75515200e+06 2.37040880e+06 2.08598709e+06 3.15645443e+06
 6.80520925e+06 2.08896454e+06 8.54628859e+06 1.93746530e+06
 6.92490000e+06 1.52367900e+06 2.09783260e+06 4.16540909e+06
 5.56913330e+05 2.03614915e+06 1.93381300e+06 2.02255527e+06
 4.20255440e+07 1.87257295e+06 2.57884791e+06 2.06442838e+06
 1.69850000e+06 1.89435530e+06 3.30400000e+05 3.23416000e+05
 4.29050000e+05 2.32350565e+06 2.38766125e+06 2.08210661e+06
 5.22000000e+05 6.89514610e+05 2.81966896e+06 1.78002368e+06
 3.59994635e+06 4.84140290e+06 1.60000000e+04 2.19902177e+06
 1.76518849e+06 2.04351486e+06 1.90546750e+06 2.51316158e+06
 2.10823381e+06 2.28885574e+06 1.15000000e+02 1.53900000e+06
 1.95700000e+06 3.66042656e+06 4.21054100e+07 2.33381874e+06
 2.17814225e+06 8.18353300e+06 2.61252541e+06 2.04417192e+06
 1.47227793e+06 2.40713078e+06 7.03054603e+06 2.43976447e+06
 1.86555329e+06 1.99215377e+06 1.15979116e+07 1.82345900e+06
 2.07642019e+06 2.18831579e+06 5.58630000e+05 1.94540231e+06
 1.57803200e+06 4.70718427e+06 2.00710318e+06 2.32176391e+06
 1.99960389e+06 1.70781285e+07 8.33393280e+05 1.66152800e+06
 1.85785800e+07 1.99271773e+06 3.39124522e+06 2.13739114e+06
 2.72373324e+06 1.64735489e+06 2.85272556e+06]</t>
  </si>
  <si>
    <t>limit_cc</t>
  </si>
  <si>
    <t>2000000.0</t>
  </si>
  <si>
    <t>500000000.0</t>
  </si>
  <si>
    <t>16917132.4</t>
  </si>
  <si>
    <t>-15775000.0</t>
  </si>
  <si>
    <t>31625000.0</t>
  </si>
  <si>
    <t>[          nan 2.0000000e+06 4.4000000e+06 2.0000000e+07 5.0000000e+07
 3.1000000e+06 9.6000000e+06 3.0000000e+07 1.8900000e+07 1.0000000e+07
 9.3000000e+06 5.7000000e+06 5.5000000e+06 1.8300000e+07 1.5600000e+07
 7.5000000e+07 1.2100000e+07 1.2400000e+07 8.5000000e+06 1.1100000e+07
 2.1200000e+07 4.0000000e+07 1.3200000e+07 5.3000000e+06 8.0000000e+06
 7.1000000e+06 2.9100000e+07 2.5100000e+07 1.4200000e+07 2.1000000e+07
 1.4900000e+07 1.0700000e+07 8.2000000e+06 1.9600000e+07 8.3000000e+06
 1.8600000e+07 3.7000000e+06 2.6700000e+07 1.8700000e+07 1.2500000e+07
 1.5000000e+07 6.5000000e+06 2.4600000e+07 2.9000000e+06 2.8000000e+06
 1.0300000e+07 2.8900000e+07 2.1000000e+06 1.7200000e+07 1.9500000e+07
 2.4000000e+07 7.8000000e+06 1.2700000e+07 7.9000000e+06 1.3600000e+07
 7.2000000e+06 1.0100000e+07 2.1500000e+07 7.0000000e+06 3.6000000e+06
 1.4800000e+07 4.9000000e+06 1.3000000e+07 2.3800000e+07 1.5900000e+07
 2.0600000e+07 2.7000000e+06 4.0000000e+06 1.2800000e+07 7.7000000e+06
 9.1000000e+06 3.0000000e+06 5.0000000e+06 1.1700000e+07 1.6400000e+07
 2.0100000e+07 5.9000000e+06 1.4100000e+07 1.3562699e+07 2.5000000e+06
 2.0000000e+08 1.7250000e+07 9.0000000e+06 1.3500000e+07 7.5000000e+06
 4.8000000e+06 2.5000000e+07 6.4000000e+06 4.5000000e+06 4.6902330e+06
 1.2000000e+07 4.9500000e+07 8.4000000e+06 2.8500000e+07 9.5000000e+06
 6.3000000e+06 1.0000000e+08 2.4500000e+06 9.4000000e+06 2.4300000e+07
 1.5400000e+07 1.9200000e+07 1.5300000e+07 5.6000000e+06 7.4000000e+06
 1.3400000e+07 1.3800000e+07 4.5500000e+06 3.5000000e+06 1.6900000e+07
 5.8000000e+06 1.5500000e+07 1.1600000e+07 1.3100000e+07 1.8400000e+07
 2.2500000e+07 2.3300000e+07 1.1000000e+07 1.2250000e+07 1.7000000e+07
 2.3500000e+07 2.1600000e+07 3.8000000e+07 1.8000000e+07 2.4500000e+07
 4.2500000e+07 1.4500000e+07 3.1500000e+06 1.4300000e+07 4.8000000e+07
 1.4250000e+07 3.2000000e+07 1.4000000e+07 1.1500000e+07 4.9315800e+06
 2.6000000e+07 2.0500000e+07 4.6000000e+06 6.7500000e+06 2.0400000e+07
 6.1000000e+06 1.7500000e+07 1.6500000e+07 1.8500000e+07 4.3500000e+06
 3.9900000e+07 6.0000000e+06 4.9997830e+06 3.1154660e+06 1.7400000e+07
 2.7000000e+07 1.9000000e+07 4.5000000e+07 3.5000000e+08 3.4503717e+07
 3.3500000e+07 2.8000000e+07 3.7346398e+07 1.0900000e+07 3.9500000e+06
 1.0099032e+07 3.9000000e+06 1.6000000e+07 3.9500000e+07 8.7000000e+06
 4.9500000e+06 4.0500000e+06 3.3000000e+07 2.5752077e+07 1.0500000e+07
 2.3000000e+07 3.6500000e+07 9.7500000e+06 2.5800000e+07 1.1200000e+07
 5.0500000e+07 3.1600000e+07 5.0000000e+08 8.9292460e+06 7.0500000e+06
 6.9000000e+06 3.0500000e+07 6.8000000e+06 2.0800000e+07 1.6850000e+07
 2.6500000e+07 3.3177360e+06 1.3750000e+07 1.5200000e+07 4.8500000e+07
 2.2554280e+06 3.5000000e+07 6.7318230e+06 2.7700000e+07 1.1357170e+07
 7.1380920e+06 1.7700000e+07 9.8500000e+06 4.6690180e+06 5.0682380e+06
 1.5800000e+07 1.6800000e+07]</t>
  </si>
  <si>
    <t>has_pl</t>
  </si>
  <si>
    <t>os_pl</t>
  </si>
  <si>
    <t>379719 (99.69%)</t>
  </si>
  <si>
    <t>500000.0</t>
  </si>
  <si>
    <t>64433.54</t>
  </si>
  <si>
    <t>[    nan      0. 485660. 500000. 481500. 490300. 405500. 441580. 141501.
 252000. 397785. 498490. 486200. 496500. 497650. 490700. 480500. 493455.
 165000. 499497. 453555. 491407. 488419. 356000. 498304.  45000. 375400.
 489960.  92800. 497398.  78800. 168720. 499502. 499831. 498747. 485000.
 496000. 495000. 490000. 498300. 290600. 445900. 498491. 493000. 499420.
 497429. 486505. 357400. 237000. 486900. 386300. 499000. 474000. 236876.
 219100. 305500. 437312. 491400. 468500. 460000. 437816. 475400. 481449.
 455085.  80000. 474500. 499585. 494757. 498713. 491403. 468000. 499500.
 193024. 441463. 498069. 485748.  76000. 455000. 425082. 484160. 499765.
 425000. 487000. 350000. 495469. 450000. 497600. 493500. 499801. 491603.
 181000. 496199. 495602. 466300. 491000.]</t>
  </si>
  <si>
    <t>limit_pl</t>
  </si>
  <si>
    <t>[    nan 500000.]</t>
  </si>
  <si>
    <t>ntrx_trf_1</t>
  </si>
  <si>
    <t>[0.]</t>
  </si>
  <si>
    <t>amount_trf_1</t>
  </si>
  <si>
    <t>nday_trf_1</t>
  </si>
  <si>
    <t>ntrx_mfund_1</t>
  </si>
  <si>
    <t>amount_mfund_1</t>
  </si>
  <si>
    <t>nday_mfund_1</t>
  </si>
  <si>
    <t>ntrx_pay_1</t>
  </si>
  <si>
    <t>amount_pay_1</t>
  </si>
  <si>
    <t>nday_pay_1</t>
  </si>
  <si>
    <t>ntrx_fcy_1</t>
  </si>
  <si>
    <t>amount_fcy_1</t>
  </si>
  <si>
    <t>nday_fcy_1</t>
  </si>
  <si>
    <t>ntrx_card_1</t>
  </si>
  <si>
    <t>amount_card_1</t>
  </si>
  <si>
    <t>nday_card_1</t>
  </si>
  <si>
    <t>ntrx_lending_1</t>
  </si>
  <si>
    <t>amount_lending_1</t>
  </si>
  <si>
    <t>nday_lending_1</t>
  </si>
  <si>
    <t>ntrx_trf_2</t>
  </si>
  <si>
    <t>109.0</t>
  </si>
  <si>
    <t>0.25</t>
  </si>
  <si>
    <t>[  0.   1.   2.   7.   3.   5.  16.   6.  20.  11.   4.   9.   8.  13.
  14.  18.  17.  15.  10.  12.  22.  28.  19.  36.  45.  21.  23.  27.
  24.  34.  33.  38.  32.  70.  53.  57.  83.  46.  29.  25.  26. 103.
  40.  30.  89.  31.  35.  41. 109.  79.  74.  49.  80.  47.  48.  58.
  93.]</t>
  </si>
  <si>
    <t>amount_trf_2</t>
  </si>
  <si>
    <t>20258800368.0</t>
  </si>
  <si>
    <t>945184.44</t>
  </si>
  <si>
    <t>[      0.  150000.  260000. ... 4080000. 1387643. 2512000.]</t>
  </si>
  <si>
    <t>nday_trf_2</t>
  </si>
  <si>
    <t>22.0</t>
  </si>
  <si>
    <t>0.21</t>
  </si>
  <si>
    <t>[ 0.  1.  2.  5.  3. 16.  4. 15.  6.  7.  8. 11.  9. 12. 10. 13. 18. 14.
 17. 21. 22. 19. 20.]</t>
  </si>
  <si>
    <t>ntrx_mfund_2</t>
  </si>
  <si>
    <t>86.0</t>
  </si>
  <si>
    <t>0.19</t>
  </si>
  <si>
    <t>[ 0.  1.  3.  4.  2.  9. 13.  5.  8.  6. 15. 12. 11. 10. 16. 23.  7. 28.
 14. 22. 47. 19. 17. 20. 33. 24. 25. 18. 48. 30. 21. 29. 35. 27. 26. 38.
 86. 37. 36. 45. 31. 43. 84. 42. 67. 41.]</t>
  </si>
  <si>
    <t>amount_mfund_2</t>
  </si>
  <si>
    <t>40000219178.0</t>
  </si>
  <si>
    <t>2238539.47</t>
  </si>
  <si>
    <t>[      0.   50000. 2090441. ... 7162729. 1886642. 2831528.]</t>
  </si>
  <si>
    <t>nday_mfund_2</t>
  </si>
  <si>
    <t>30.0</t>
  </si>
  <si>
    <t>0.15</t>
  </si>
  <si>
    <t>[ 0.  1.  2.  3.  5. 13.  4.  7.  6. 12.  8. 10. 28. 22. 15. 18. 11. 24.
 17. 25.  9. 16. 19. 14. 30. 20. 27. 26. 23. 21.]</t>
  </si>
  <si>
    <t>ntrx_pay_2</t>
  </si>
  <si>
    <t>108.0</t>
  </si>
  <si>
    <t>0.08</t>
  </si>
  <si>
    <t>[  0.   1.  16.   2.   3.   4.   7.   5.  12.  11.   6.  31.   8.  13.
  19.   9.  20.  15.  10.  23. 108.  47.  14.  27.  18.  21.  24.  36.
  26.  22.  17.  58.  52.  25.  33.  61.  30.  53.  32.  29.  54.  35.
  41.  34.  40.  38.]</t>
  </si>
  <si>
    <t>amount_pay_2</t>
  </si>
  <si>
    <t>100013100.0</t>
  </si>
  <si>
    <t>12862.09</t>
  </si>
  <si>
    <t>[     0.  65000.  90200. ... 463500. 744100. 301045.]</t>
  </si>
  <si>
    <t>nday_pay_2</t>
  </si>
  <si>
    <t>18.0</t>
  </si>
  <si>
    <t>0.06</t>
  </si>
  <si>
    <t>[ 0.  1.  9.  2.  4.  5.  3.  8.  6. 12.  7. 11. 15. 14. 10. 16. 17. 13.
 18.]</t>
  </si>
  <si>
    <t>ntrx_fcy_2</t>
  </si>
  <si>
    <t>137.0</t>
  </si>
  <si>
    <t>0.05</t>
  </si>
  <si>
    <t>[  0.   3.   5.   1.  39.  14.   2.  20.  16.   7.  18.   9.  30.  15.
  11.   4.  32.   6.  10.  12.  17.  28.   8.  36.  13.  43.  27.  21.
  19.  33.  42.  24.  22.  23.  37.  35.  31.  53.  51.  72. 137.  48.
  45. 123.  29.  49.  40.  59.  26.  44.  64.  41.  47.  38.  25.  52.
  34.  62.  50.  56.  75. 107. 126.  81.  54.  57.  70.  68. 106.  65.
  78.  80.  63. 116.  74.]</t>
  </si>
  <si>
    <t>amount_fcy_2</t>
  </si>
  <si>
    <t>1004967329.0</t>
  </si>
  <si>
    <t>81056.16</t>
  </si>
  <si>
    <t>[      0.      299437.46    233756.76   ...  483154.5211 3052620.
  920838.    ]</t>
  </si>
  <si>
    <t>nday_fcy_2</t>
  </si>
  <si>
    <t>27.0</t>
  </si>
  <si>
    <t>0.02</t>
  </si>
  <si>
    <t>[ 0.  3.  1.  9.  8.  5. 10.  2.  4.  6.  7. 13. 12. 11. 15. 18. 20. 16.
 21. 14. 23. 22. 24. 27.]</t>
  </si>
  <si>
    <t>ntrx_card_2</t>
  </si>
  <si>
    <t>320.0</t>
  </si>
  <si>
    <t>0.14</t>
  </si>
  <si>
    <t>[  1.   0.   2.   5.   3.   8.  11.   4.  44.   6.   9.   7.  24.  13.
  42.  27.  29.  16.  66.  10.  25.  19.  15.  12.  14.  22.  21.  23.
  57.  17.  48.  32. 189.  18.  26.  51.  43. 118.  34. 320.  59.  20.
  53.  49. 198.  28.  55.  68.  41.  90.  54.  33.  61.  30.  35.  45.
  38.  76. 113.  37.  40.  39.  36.  65.  31.  74.  50.  80.  58. 103.]</t>
  </si>
  <si>
    <t>amount_card_2</t>
  </si>
  <si>
    <t>312850000.0</t>
  </si>
  <si>
    <t>65315.86</t>
  </si>
  <si>
    <t>[2.2327000e+04 0.0000000e+00 1.0000000e+05 ... 7.8531986e+07 8.5332000e+04
 1.1817369e+07]</t>
  </si>
  <si>
    <t>nday_card_2</t>
  </si>
  <si>
    <t>23.0</t>
  </si>
  <si>
    <t>0.1</t>
  </si>
  <si>
    <t>[ 1.  0.  2.  3.  5.  8.  4. 19.  6.  7. 17. 10. 13. 23.  9. 12. 14. 11.
 15. 18. 16. 20. 21.]</t>
  </si>
  <si>
    <t>ntrx_lending_2</t>
  </si>
  <si>
    <t>85.0</t>
  </si>
  <si>
    <t>[ 0.  3.  1.  2.  5.  8.  4. 11.  6. 10.  7. 15. 17.  9. 14. 12. 22. 18.
 33. 13. 30. 24. 27. 20. 28. 16. 37. 39. 21. 23. 60. 42. 19. 47. 25. 34.
 31. 85.]</t>
  </si>
  <si>
    <t>amount_lending_2</t>
  </si>
  <si>
    <t>17695.45</t>
  </si>
  <si>
    <t>[      0.   77816.  500000. ... 2806016.  108900. 6798754.]</t>
  </si>
  <si>
    <t>nday_lending_2</t>
  </si>
  <si>
    <t>14.0</t>
  </si>
  <si>
    <t>0.01</t>
  </si>
  <si>
    <t>[ 0.  2.  1.  4.  7.  3.  6.  5. 11.  8. 10.  9. 14.]</t>
  </si>
  <si>
    <t>ntrx_trf_3</t>
  </si>
  <si>
    <t>2106.0</t>
  </si>
  <si>
    <t>0.36</t>
  </si>
  <si>
    <t>[0.000e+00 1.000e+00 5.000e+00 2.000e+00 6.000e+00 3.000e+00 4.000e+00
 8.000e+00 9.000e+00 1.600e+01 1.100e+01 7.000e+00 2.300e+01 1.200e+01
 1.000e+01 1.800e+01 2.900e+01 2.000e+01 4.900e+01 1.500e+01 1.700e+01
 1.300e+01 2.400e+01 1.400e+01 3.500e+01 3.200e+01 1.900e+01 2.600e+01
 2.100e+01 2.500e+01 3.000e+01 5.200e+01 2.200e+01 3.700e+01 5.300e+01
 2.700e+01 7.300e+01 3.900e+01 2.800e+01 4.000e+01 3.400e+01 3.100e+01
 4.300e+01 4.600e+01 3.300e+01 3.800e+01 4.800e+01 1.190e+02 4.700e+01
 1.100e+02 5.800e+01 5.700e+01 1.300e+02 2.010e+02 8.500e+01 8.700e+01
 1.060e+02 1.800e+02 4.500e+01 6.300e+01 3.600e+01 2.106e+03 7.400e+01
 1.270e+02 7.700e+01 5.100e+01 1.170e+02 5.400e+01 6.400e+01 1.090e+02
 1.200e+02 2.100e+02 4.100e+01 3.810e+02]</t>
  </si>
  <si>
    <t>amount_trf_3</t>
  </si>
  <si>
    <t>21305000000.0</t>
  </si>
  <si>
    <t>1334698.92</t>
  </si>
  <si>
    <t>[      0.   97500.   40000. ... 9478000.   30400.   50775.]</t>
  </si>
  <si>
    <t>nday_trf_3</t>
  </si>
  <si>
    <t>28.0</t>
  </si>
  <si>
    <t>0.29</t>
  </si>
  <si>
    <t>[ 0.  1.  5.  2.  3.  4.  7. 12. 10. 11.  6.  8.  9. 17. 13. 22. 15. 18.
 14. 20. 16. 21. 19. 23. 28. 24. 26. 25. 27.]</t>
  </si>
  <si>
    <t>ntrx_mfund_3</t>
  </si>
  <si>
    <t>112.0</t>
  </si>
  <si>
    <t>[  0.   3.   1.   4.   5.  12.   2.  19.   6.   7.  28.  10.  11.   8.
   9.  16.  18.  24.  13.  26.  21.  15.  20.  23.  25.  14.  34.  17.
  29.  39.  22.  36.  33.  27.  46.  56.  43.  30.  32.  41.  42.  31.
  35.  47.  57.  49.  44.  81.  53.  51.  40.  78.  52. 112.  45.  38.
  64.]</t>
  </si>
  <si>
    <t>amount_mfund_3</t>
  </si>
  <si>
    <t>30402158376.0</t>
  </si>
  <si>
    <t>2706909.8</t>
  </si>
  <si>
    <t>[0.000000e+00 5.077999e+06 1.002960e+05 ... 1.914000e+03 7.820000e+03
 1.339970e+06]</t>
  </si>
  <si>
    <t>nday_mfund_3</t>
  </si>
  <si>
    <t>[ 0.  1.  2.  3.  5.  9. 13.  4. 28. 10.  7.  8. 18.  6. 15. 23. 12. 26.
 11. 25. 17. 27. 21. 22. 14. 19. 20. 24. 16.]</t>
  </si>
  <si>
    <t>ntrx_pay_3</t>
  </si>
  <si>
    <t>378.0</t>
  </si>
  <si>
    <t>0.11</t>
  </si>
  <si>
    <t>[  0.   4.   1.   2.   3.   6.  11.   8.   5.  10.   9.  18.  27.  31.
  43.  30.  12.  21.  76.  14.   7.  20.  13.  16.  22.  24.  32.  15.
  29.  17.  19.  36.  28.  35.  56.  23.  26.  25. 378.  46.  34.  51.
  33.  38.  40.  37.  42.  44.  39.  54.  47.]</t>
  </si>
  <si>
    <t>amount_pay_3</t>
  </si>
  <si>
    <t>110102349.0</t>
  </si>
  <si>
    <t>16812.51</t>
  </si>
  <si>
    <t>[     0.  75500.  10000. ... 532000.  45777.  15820.]</t>
  </si>
  <si>
    <t>nday_pay_3</t>
  </si>
  <si>
    <t>25.0</t>
  </si>
  <si>
    <t>0.09</t>
  </si>
  <si>
    <t>[ 0.  1.  3.  5.  2.  6.  4.  7.  8. 12. 14. 25.  9. 16. 10. 13. 11. 17.
 15. 18. 20. 23. 19. 22. 21.]</t>
  </si>
  <si>
    <t>ntrx_fcy_3</t>
  </si>
  <si>
    <t>104.0</t>
  </si>
  <si>
    <t>0.07</t>
  </si>
  <si>
    <t>[  0.  15.   1.   5.  19.  24.  38.  12.   3.   8.  40.  14.   2.  37.
   4.  18.   6.  30.   9.  31.  11.  10.  16.  13.  62.   7.  41.  35.
  21.  23.  17.  20.  59.  93.  90.  34.  43.  22.  52.  28.  58.  47.
  48.  26.  39.  29.  27.  67.  57.  72.  32.  25.  33.  44.  60.  53.
  73.  45.  49.  56.  42.  61.  50.  87.  76.  63.  74.  65.  46.  51.
  88.  84.  54.  86.  55. 104.  36.]</t>
  </si>
  <si>
    <t>amount_fcy_3</t>
  </si>
  <si>
    <t>1003121000.0</t>
  </si>
  <si>
    <t>105469.97</t>
  </si>
  <si>
    <t>[       0.       6377813.33675   160909.      ...  4979480.
  2448614.1705  10375333.70875]</t>
  </si>
  <si>
    <t>nday_fcy_3</t>
  </si>
  <si>
    <t>0.03</t>
  </si>
  <si>
    <t>[ 0.  5.  1.  4.  7.  9.  8.  3. 10. 12.  2. 17.  6. 14. 11. 22. 13. 20.
 15. 18. 16. 24. 19. 25. 23. 21. 27. 26.]</t>
  </si>
  <si>
    <t>ntrx_card_3</t>
  </si>
  <si>
    <t>652.0</t>
  </si>
  <si>
    <t>0.22</t>
  </si>
  <si>
    <t>[  0.   1.   6.   7.   3.   4.   5.   2.   8.  16.  13.  23.  11.   9.
  63.  15.  12.  14.  21.  36.  18.  10.  60.  22.  32.  26.  72.  46.
  29.  19.  20.  44.  98.  66. 259.  17.  25.  65.  58.  37.  38. 126.
  45.  24.  54.  35.  82.  31.  73.  40. 192.  41.  85. 119.  62.  50.
  57.  28.  69. 170.  34.  97. 100. 412.  33. 103.  51.  75. 121. 652.
 101.  90.  39.  56.  30.  99. 115.  64.  27.  47. 105. 125.  89.  70.
  53. 152.  67.  55. 127.  78. 118.  42.  48. 136.  49.  43. 303. 390.
 389.  59. 290. 138.  52. 109.]</t>
  </si>
  <si>
    <t>amount_card_3</t>
  </si>
  <si>
    <t>477892194.0</t>
  </si>
  <si>
    <t>112066.02</t>
  </si>
  <si>
    <t>[      0.  500000.   50000. ...   40606. 3920368. 1315157.]</t>
  </si>
  <si>
    <t>nday_card_3</t>
  </si>
  <si>
    <t>[ 0.  1.  4.  5.  3.  2.  8. 10.  6. 12.  7. 16.  9. 19. 13. 11. 14. 21.
 27. 15. 20. 23. 17. 18. 25. 22. 26. 24. 28.]</t>
  </si>
  <si>
    <t>ntrx_lending_3</t>
  </si>
  <si>
    <t>[  0.   1.   2.   7.   6.  13.   4.  11.   5.   3.   8.   9.  18.  19.
  10.  21.  15.  12.  31.  20.  33.  16.  17.  14.  23.  22.  30.  24.
 129.  60.  35.  29.  34.  28.  25.  41.  36.  76. 131.  46.  73.  37.
  26.  27. 137.  38.  45.]</t>
  </si>
  <si>
    <t>amount_lending_3</t>
  </si>
  <si>
    <t>24520.57</t>
  </si>
  <si>
    <t>[      0. 1000000.  146368. ...  632044. 1187062. 4013601.]</t>
  </si>
  <si>
    <t>nday_lending_3</t>
  </si>
  <si>
    <t>15.0</t>
  </si>
  <si>
    <t>[ 0.  1.  2.  3.  4. 12.  6.  5.  8.  7.  9. 15. 13.]</t>
  </si>
  <si>
    <t>ntrx_trf_4</t>
  </si>
  <si>
    <t>2583.0</t>
  </si>
  <si>
    <t>0.5</t>
  </si>
  <si>
    <t>[0.000e+00 1.000e+00 2.000e+00 3.000e+00 6.000e+00 5.000e+00 1.400e+01
 9.000e+00 4.000e+00 1.600e+01 1.500e+01 7.000e+00 1.900e+01 8.000e+00
 1.300e+01 2.200e+01 1.000e+01 1.200e+01 2.000e+01 1.700e+01 1.800e+01
 1.100e+01 3.100e+01 2.400e+01 2.900e+01 3.400e+01 3.000e+01 2.100e+01
 2.300e+01 2.700e+01 4.100e+01 5.600e+01 9.600e+01 2.500e+01 2.600e+01
 7.100e+01 3.200e+01 9.700e+01 3.800e+01 3.900e+01 5.900e+01 5.300e+01
 4.200e+01 2.800e+01 3.300e+01 3.600e+01 4.900e+01 5.500e+01 1.020e+02
 4.500e+01 1.060e+02 6.400e+01 5.200e+01 2.050e+02 1.300e+02 6.800e+01
 1.530e+02 6.300e+01 4.400e+01 1.220e+02 6.200e+01 1.960e+02 5.000e+01
 3.700e+01 5.700e+01 4.600e+01 1.360e+02 5.100e+01 8.800e+01 5.800e+01
 6.600e+01 2.550e+02 3.250e+02 7.400e+01 1.350e+02 6.700e+01 3.500e+01
 7.200e+01 4.300e+01 9.900e+01 7.600e+01 4.000e+01 1.080e+02 8.600e+01
 6.500e+01 1.200e+02 2.270e+03 1.820e+02 6.000e+01 2.583e+03 1.150e+02
 7.800e+01 9.000e+01 4.800e+01 8.500e+01 1.450e+02 5.400e+01 1.030e+02
 2.350e+02 6.900e+01 1.650e+02 8.900e+01 1.470e+02 2.340e+02 4.700e+01]</t>
  </si>
  <si>
    <t>amount_trf_4</t>
  </si>
  <si>
    <t>45000000000.0</t>
  </si>
  <si>
    <t>1735119.8</t>
  </si>
  <si>
    <t>[      0.  300000. 1600000. ... 4239986. 9680275.   34940.]</t>
  </si>
  <si>
    <t>nday_trf_4</t>
  </si>
  <si>
    <t>0.38</t>
  </si>
  <si>
    <t>[ 0.  1.  2.  3.  5.  9.  7. 10.  4.  6. 12. 13. 11.  8. 14. 22. 21. 17.
 27. 16. 15. 23. 18. 19. 31. 26. 24. 29. 30. 20. 25. 28.]</t>
  </si>
  <si>
    <t>ntrx_mfund_4</t>
  </si>
  <si>
    <t>122.0</t>
  </si>
  <si>
    <t>0.33</t>
  </si>
  <si>
    <t>[  0.   1.   3.   2.   5.   4.  11.   8.  28.   6.  10.   9.  19.  20.
   7.  31.  12.  23.  16.  13.  21.  14.  27.  22.  30.  15.  18.  35.
  25.  17.  49.  26.  29.  36.  33.  55.  32.  34.  24.  54.  41.  37.
  69.  59.  63.  43.  44.  39.  94.  66.  50.  52.  51.  48.  62.  64.
  40.  47.  46. 101.  74.  38.  45.  58.  42. 122.  82. 113.]</t>
  </si>
  <si>
    <t>amount_mfund_4</t>
  </si>
  <si>
    <t>70060821918.0</t>
  </si>
  <si>
    <t>3514090.19</t>
  </si>
  <si>
    <t>[0.000000e+00 1.000000e+00 8.010080e+05 ... 1.000015e+06 6.693052e+06
 5.380010e+05]</t>
  </si>
  <si>
    <t>nday_mfund_4</t>
  </si>
  <si>
    <t>0.24</t>
  </si>
  <si>
    <t>[ 0.  1.  3.  2.  9.  7. 25.  6.  4.  5. 19.  8. 20. 31. 22. 12. 10. 21.
 11. 13. 14. 17. 23. 26. 16. 18. 15. 30. 24. 29. 27. 28.]</t>
  </si>
  <si>
    <t>ntrx_pay_4</t>
  </si>
  <si>
    <t>1248.0</t>
  </si>
  <si>
    <t>0.16</t>
  </si>
  <si>
    <t>[0.000e+00 1.000e+00 2.000e+00 5.000e+00 3.000e+00 4.000e+00 8.000e+00
 1.300e+01 1.400e+01 7.000e+00 6.000e+00 1.000e+01 9.000e+00 1.200e+01
 2.100e+01 1.100e+01 2.000e+01 1.900e+01 2.600e+01 2.900e+01 3.000e+01
 6.200e+01 3.900e+01 1.340e+02 2.500e+01 1.600e+01 1.700e+01 2.400e+01
 1.500e+01 5.000e+01 2.200e+01 1.800e+01 2.800e+01 2.300e+01 4.800e+01
 5.120e+02 3.700e+01 3.300e+01 8.900e+01 4.100e+01 3.200e+01 3.400e+01
 3.800e+01 4.600e+01 4.500e+01 5.600e+01 3.100e+01 3.320e+02 4.300e+01
 5.700e+01 3.500e+01 4.000e+01 1.248e+03 1.520e+02 5.100e+01 3.600e+01
 2.700e+01 4.200e+01 5.900e+01 1.090e+02 1.620e+02 7.800e+01 4.900e+01
 5.200e+01 5.800e+01 5.500e+01 1.950e+02]</t>
  </si>
  <si>
    <t>amount_pay_4</t>
  </si>
  <si>
    <t>500013100.0</t>
  </si>
  <si>
    <t>26885.95</t>
  </si>
  <si>
    <t>[      0.   10000.   25000. ...  732400.   86993. 1415000.]</t>
  </si>
  <si>
    <t>nday_pay_4</t>
  </si>
  <si>
    <t>[ 0.  1.  2.  4.  3.  5. 11.  7.  8.  9. 12. 10.  6. 13. 19. 14. 30. 15.
 16. 20. 17. 23. 18. 24. 21. 31. 22. 25. 27.]</t>
  </si>
  <si>
    <t>ntrx_fcy_4</t>
  </si>
  <si>
    <t>148.0</t>
  </si>
  <si>
    <t>[  0.   1.   2.  51.  27.  38.  10.  48.  19.  11.  21.  18.   3.   5.
   9.  13.  24.   4.  22.  50.  31.  12.  26.   6.   7.  25.  46.  41.
  33.  44.  28.  17.  14.  86.  54.  59.  32.  64.  16.  52.  36.  15.
  63.  23.  42.  71.   8.  67. 117.  39.  58.  72.  35.  29.  20.  47.
  70.  37.  34. 121. 148.  93.  40.  53.  49.  30.  87.  69.  43.  98.
  94.  61.  96.  45.  83. 107.  56.  66.  68.  55.  97.  57.  75. 136.
  81.  78. 104.  77.]</t>
  </si>
  <si>
    <t>amount_fcy_4</t>
  </si>
  <si>
    <t>788083632.07</t>
  </si>
  <si>
    <t>126904.76</t>
  </si>
  <si>
    <t>[0.00000000e+00 4.83290000e+05 4.81616000e+05 ... 5.03893327e+06
 1.09095000e+08 5.41889000e+05]</t>
  </si>
  <si>
    <t>nday_fcy_4</t>
  </si>
  <si>
    <t>[ 0.  1. 10.  6.  7.  9.  4.  2.  3. 11.  5. 22.  8. 17. 13. 12. 15. 14.
 21. 16. 25. 24. 27. 26. 30. 19. 20. 29. 23. 18.]</t>
  </si>
  <si>
    <t>ntrx_card_4</t>
  </si>
  <si>
    <t>1790.0</t>
  </si>
  <si>
    <t>0.35</t>
  </si>
  <si>
    <t>[0.00e+00 1.00e+00 6.00e+00 5.00e+00 2.00e+00 4.00e+00 7.00e+00 2.60e+01
 3.00e+00 8.00e+00 9.00e+00 1.60e+01 1.40e+01 2.30e+01 2.00e+01 1.10e+01
 1.00e+01 1.30e+01 1.80e+01 3.60e+01 1.20e+01 1.50e+01 2.50e+01 2.10e+01
 1.90e+01 2.70e+01 6.20e+01 1.70e+01 5.00e+01 3.20e+01 3.00e+01 2.20e+01
 3.40e+01 4.20e+01 3.70e+01 9.90e+01 3.30e+01 5.40e+01 6.40e+01 1.10e+02
 8.00e+01 4.60e+01 5.17e+02 2.40e+01 6.60e+01 4.50e+01 4.40e+01 7.70e+01
 4.30e+01 5.10e+01 2.90e+01 4.00e+01 7.50e+01 1.30e+02 4.10e+01 3.50e+01
 2.15e+02 8.70e+01 3.90e+01 1.57e+02 1.07e+02 4.80e+01 1.83e+02 5.50e+01
 5.20e+01 1.38e+02 4.09e+02 2.80e+01 9.60e+01 1.19e+02 6.59e+02 1.05e+02
 2.27e+02 7.10e+01 5.80e+01 8.40e+01 1.14e+02 6.00e+01 9.30e+01 6.80e+01
 7.00e+01 9.10e+01 7.60e+01 8.30e+01 9.20e+01 1.43e+02 5.70e+01 1.86e+02
 5.30e+01 1.01e+02 1.21e+02 8.90e+01 5.90e+01 1.24e+02 9.70e+01 7.40e+01
 1.22e+02 1.12e+02 1.09e+02 3.80e+01 7.30e+01 1.79e+03 6.90e+01 6.30e+01
 1.17e+02 6.70e+01 8.60e+01 4.90e+01 5.60e+01 3.10e+01 9.80e+01 1.04e+02
 6.89e+02 7.20e+01 8.10e+01 1.26e+02 4.70e+01 4.20e+02 8.20e+01 1.11e+02
 1.44e+02 1.84e+02 1.35e+02 1.28e+02 2.39e+02 1.75e+02]</t>
  </si>
  <si>
    <t>amount_card_4</t>
  </si>
  <si>
    <t>624952208.0</t>
  </si>
  <si>
    <t>156211.66</t>
  </si>
  <si>
    <t>[      0.  200000.  227150. ... 2876853.  100300. 1762339.]</t>
  </si>
  <si>
    <t>nday_card_4</t>
  </si>
  <si>
    <t>[ 0.  1.  5.  2.  4.  7. 12.  3.  6.  8. 13.  9. 10. 16. 15. 11. 19. 18.
 24. 14. 17. 23. 22. 21. 27. 29. 25. 20. 31. 26. 30. 28.]</t>
  </si>
  <si>
    <t>ntrx_lending_4</t>
  </si>
  <si>
    <t>220.0</t>
  </si>
  <si>
    <t>[  0.   1.  10.   3.   5.   2.   4.  15.  18.   9.  27.  21.   6.   7.
  11.  12.  17.  19.  23.   8.  20.  58.  13.  35.  22.  28.  61.  52.
  63. 220.  33.  14.  60.  16.  32.  34.  24.  26.  85.  47.  30.  31.
  41.  29.  50.  38. 175. 107.  48.  62.  51.  36.  25.  46.  37.  44.]</t>
  </si>
  <si>
    <t>amount_lending_4</t>
  </si>
  <si>
    <t>36759.67</t>
  </si>
  <si>
    <t>[      0.  800000.  500000. ...  910133. 5081002.  357721.]</t>
  </si>
  <si>
    <t>nday_lending_4</t>
  </si>
  <si>
    <t>[ 0.  1.  6.  3.  2.  4. 10. 12.  7.  8.  5. 15.  9. 19. 11. 13. 25.]</t>
  </si>
  <si>
    <t>ntrx_trf_5</t>
  </si>
  <si>
    <t>8735.0</t>
  </si>
  <si>
    <t>0.6</t>
  </si>
  <si>
    <t>[0.000e+00 1.000e+00 2.000e+00 3.000e+00 4.000e+00 1.700e+01 5.000e+00
 9.000e+00 1.500e+01 7.000e+00 6.000e+00 2.900e+01 1.200e+01 1.300e+01
 2.100e+01 1.000e+01 1.400e+01 8.000e+00 1.600e+01 1.100e+01 2.000e+01
 1.900e+01 3.000e+01 4.100e+01 2.100e+02 1.800e+01 2.600e+01 4.400e+01
 2.500e+01 2.300e+01 6.200e+01 3.200e+01 5.700e+01 4.800e+01 4.600e+01
 2.800e+01 4.900e+01 2.400e+01 6.300e+01 3.600e+01 3.800e+01 5.800e+01
 3.400e+01 3.100e+01 3.500e+01 2.200e+01 4.200e+01 4.000e+01 5.400e+01
 6.100e+01 2.700e+01 1.140e+02 3.700e+01 1.320e+02 6.900e+01 6.700e+01
 3.850e+02 1.380e+02 7.000e+01 1.160e+02 6.800e+01 5.900e+01 7.400e+01
 5.000e+01 4.500e+01 1.530e+02 3.900e+01 9.100e+01 8.700e+01 8.100e+01
 4.700e+01 1.740e+02 7.500e+01 5.100e+01 5.600e+01 1.790e+02 8.400e+01
 5.200e+01 1.090e+02 1.150e+02 3.590e+02 2.490e+02 1.070e+02 3.300e+01
 6.400e+01 2.850e+02 1.170e+02 6.500e+01 4.300e+01 1.100e+02 1.050e+02
 5.300e+01 2.144e+03 1.450e+02 8.735e+03 1.480e+02 6.600e+01 8.900e+01
 1.240e+02 9.500e+01 7.700e+01 1.120e+02 1.130e+02 8.000e+01 2.550e+02
 7.100e+01 1.560e+02 4.830e+02 5.500e+01 1.970e+02 1.580e+02]</t>
  </si>
  <si>
    <t>amount_trf_5</t>
  </si>
  <si>
    <t>75728055000.0</t>
  </si>
  <si>
    <t>1534592.92</t>
  </si>
  <si>
    <t>[      0.  400000.  500000. ... 4196001.  198500.   16667.]</t>
  </si>
  <si>
    <t>nday_trf_5</t>
  </si>
  <si>
    <t>0.44</t>
  </si>
  <si>
    <t>[ 0.  1.  2.  3.  4. 11.  5.  6. 13.  9. 10.  8. 12.  7. 14. 17. 31. 16.
 22. 15. 21. 24. 23. 25. 18. 27. 30. 28. 20. 19. 26. 29.]</t>
  </si>
  <si>
    <t>ntrx_mfund_5</t>
  </si>
  <si>
    <t>127.0</t>
  </si>
  <si>
    <t>[  0.   2.   4.   5.   1.   3.   6.  21.   8.   7.  27.  28.  26.  10.
  34.  13.  11.  18.   9.  29.  19.  12.  22.  25.  17.  24.  14.  30.
  16.  15.  23.  31.  33.  42.  20.  43.  39.  65.  45.  74.  73.  69.
  35.  53.  70.  38.  37.  40.  32.  56.  60.  36.  54.  44. 127.  47.
  59.  41.  62.  79.  72.  50.  48.  51.  55. 105.  66.  57. 124.  76.
  63.  88.  99.]</t>
  </si>
  <si>
    <t>amount_mfund_5</t>
  </si>
  <si>
    <t>37700000000.0</t>
  </si>
  <si>
    <t>3369020.25</t>
  </si>
  <si>
    <t>[      0.  200000.  400000. ... 2157621.   50346. 2865730.]</t>
  </si>
  <si>
    <t>nday_mfund_5</t>
  </si>
  <si>
    <t>0.26</t>
  </si>
  <si>
    <t>[ 0.  2.  3.  1.  5. 19.  6. 11.  4. 27. 13.  9. 21. 12.  7.  8. 17. 26.
 10. 20. 25. 24. 22. 31. 23. 16. 14. 30. 15. 28. 18. 29.]</t>
  </si>
  <si>
    <t>ntrx_pay_5</t>
  </si>
  <si>
    <t>694.0</t>
  </si>
  <si>
    <t>[  0.   2.   1.   4.   3.   5.   6.  12.   8.   7.  13.   9.  10.  25.
  15.  22.  19.  11.  29.  38.  14.  16.  18.  47.  23.  17.  50.  28.
  30. 195.  27.  36.  41. 178.  75.  49.  35.  70.  24.  20.  44.  21.
 105.  48.  40.  43.  56.  31.  63.  42.  78.  26.  39. 166.  33.  66.
  74. 224.  45.  37. 116. 184.  64.  32.  89.  57.  77.  52.  34.  61.
  62. 145. 694.  58. 459.  81.  51.  46. 107.  60.  54.  53.]</t>
  </si>
  <si>
    <t>amount_pay_5</t>
  </si>
  <si>
    <t>137026200.0</t>
  </si>
  <si>
    <t>35824.79</t>
  </si>
  <si>
    <t>[0.000000e+00 9.200000e+04 1.000000e+05 ... 1.300000e+03 1.854415e+06
 1.591230e+05]</t>
  </si>
  <si>
    <t>nday_pay_5</t>
  </si>
  <si>
    <t>[ 0.  1.  2.  3.  4.  5.  7.  9.  6. 15. 13. 10.  8. 17. 20. 14. 24. 12.
 11. 19. 16. 22. 21. 18. 27. 29. 23. 26. 25. 30. 31.]</t>
  </si>
  <si>
    <t>ntrx_fcy_5</t>
  </si>
  <si>
    <t>173.0</t>
  </si>
  <si>
    <t>[  0.   1.   2.  14.   6.   3.  88.  97.   4.  19.   7.  25.  20.  11.
   9.  22.  23.  21.  18.  31. 161.  78.  15.  24.  43.  44.  13.  32.
  10.  12.   5.  47.  27.   8.  65.  42.  16.  84.  76.  34.  48.  53.
  26.  30.  93.  51.  40.  35.  17.  28.  33.  55. 101.  39.  83.  70.
  68.  36.  46.  57.  86.  45.  60.  66.  91.  54.  37.  41.  58.  81.
 173.  59.  89.  85.  50.  64.  67.  63.  52.  96.  38. 124.  49.  62.
  29.  71.  77.  82. 135.  94.  92. 119.  72.  87.  56. 103. 115.  73.
 102.  61.  99.  74. 116. 105.  79.  80. 128.  69.  75. 134. 108.]</t>
  </si>
  <si>
    <t>amount_fcy_5</t>
  </si>
  <si>
    <t>1177426912.98</t>
  </si>
  <si>
    <t>153945.18</t>
  </si>
  <si>
    <t>[      0.      1147000.       484685.      ... 3525410.      6805269.63105
 5062266.79115]</t>
  </si>
  <si>
    <t>nday_fcy_5</t>
  </si>
  <si>
    <t>[ 0.  1. 10.  2.  6.  3. 17. 19.  4. 11.  5.  7.  9. 22. 12. 16.  8. 21.
 14. 13. 15. 18. 20. 28. 23. 24. 31. 29. 30. 27. 25. 26.]</t>
  </si>
  <si>
    <t>ntrx_card_5</t>
  </si>
  <si>
    <t>3903.0</t>
  </si>
  <si>
    <t>0.42</t>
  </si>
  <si>
    <t>[3.000e+00 0.000e+00 1.000e+00 2.000e+00 1.200e+01 5.000e+00 9.000e+00
 6.000e+00 4.000e+00 1.300e+01 8.000e+00 1.000e+01 1.100e+01 2.900e+01
 1.500e+01 2.500e+01 2.100e+01 2.200e+01 1.400e+01 7.000e+00 1.900e+01
 2.000e+01 5.900e+01 2.600e+01 3.900e+01 2.300e+01 1.800e+01 1.700e+01
 2.800e+01 3.700e+01 4.300e+01 1.600e+01 3.000e+01 2.400e+01 7.000e+01
 6.200e+01 3.300e+01 3.360e+02 7.800e+01 3.200e+01 9.200e+01 4.700e+01
 4.500e+01 4.600e+01 6.900e+01 1.010e+02 1.020e+02 1.300e+02 2.960e+02
 5.200e+01 4.400e+01 8.300e+01 5.700e+01 3.600e+01 2.700e+01 1.220e+02
 8.200e+01 3.100e+01 5.400e+01 4.200e+01 5.000e+01 3.500e+01 2.110e+02
 3.800e+01 5.300e+01 1.230e+02 7.700e+01 2.050e+02 9.500e+01 4.100e+01
 9.000e+01 9.900e+01 9.700e+01 1.760e+02 5.580e+02 6.800e+01 9.400e+01
 2.220e+02 6.000e+01 5.600e+01 7.600e+01 6.300e+01 1.900e+02 6.100e+01
 1.830e+02 7.900e+01 6.400e+01 6.700e+01 8.500e+01 9.100e+01 5.100e+01
 5.800e+01 2.410e+02 1.210e+02 1.160e+02 8.100e+01 1.380e+02 3.400e+01
 6.500e+01 1.080e+02 1.060e+02 1.150e+02 3.590e+02 4.900e+01 2.140e+02
 7.300e+01 2.460e+02 2.280e+02 7.500e+01 4.000e+01 5.500e+01 6.170e+02
 1.110e+02 1.100e+02 3.710e+02 1.680e+02 8.600e+01 6.600e+01 3.903e+03
 1.130e+02 1.960e+02 2.390e+02 7.100e+01 1.910e+02 7.400e+01 8.900e+01
 9.300e+01 1.480e+02 1.270e+02 1.610e+02 2.210e+02 1.870e+02 1.400e+02
 4.800e+01 1.190e+02 7.200e+01 1.770e+02 1.520e+02]</t>
  </si>
  <si>
    <t>amount_card_5</t>
  </si>
  <si>
    <t>710000000.0</t>
  </si>
  <si>
    <t>231526.56</t>
  </si>
  <si>
    <t>[ 1500000.        0.   150000. ... 13910000.   890200.  1802033.]</t>
  </si>
  <si>
    <t>nday_card_5</t>
  </si>
  <si>
    <t>0.27</t>
  </si>
  <si>
    <t>[ 1.  0.  3.  2.  9.  4.  7.  6.  5.  8. 17. 10. 12. 18. 11. 19. 13. 15.
 23. 16. 14. 31. 21. 28. 22. 26. 27. 20. 30. 25. 24. 29.]</t>
  </si>
  <si>
    <t>ntrx_lending_5</t>
  </si>
  <si>
    <t>214.0</t>
  </si>
  <si>
    <t>[  0.  15.   5.   1.   3.   2.  10.   4.   8.   9.   6.  12.  16.   7.
  11.  18.  14.  19.  35.  17.  20.  13.  22.  29.  41.  32.  28.  24.
  36.  26.  37. 106.  30.  21.  23.  25.  27.  52.  58. 102.  33.  64.
  97.  44.  61.  84.  43.  39.  49.  47. 214. 144.  31.  48.]</t>
  </si>
  <si>
    <t>amount_lending_5</t>
  </si>
  <si>
    <t>150000000.0</t>
  </si>
  <si>
    <t>48115.7</t>
  </si>
  <si>
    <t>[       0.  2196090. 10000000. ...  1704256.  3201246.   642279.]</t>
  </si>
  <si>
    <t>nday_lending_5</t>
  </si>
  <si>
    <t>[ 0.  9.  5.  1.  3.  2.  6.  4. 10.  8.  7. 12. 13. 11. 18. 15. 17. 14.]</t>
  </si>
  <si>
    <t>ntrx_trf_6</t>
  </si>
  <si>
    <t>7824.0</t>
  </si>
  <si>
    <t>0.65</t>
  </si>
  <si>
    <t>[0.000e+00 1.000e+00 2.000e+00 3.000e+00 5.000e+00 4.000e+00 7.000e+00
 9.000e+00 1.400e+01 3.100e+01 6.000e+00 1.000e+01 1.900e+01 1.100e+01
 8.000e+00 1.700e+01 1.300e+01 5.800e+01 2.300e+01 1.200e+01 3.600e+01
 1.500e+01 3.900e+01 1.800e+01 8.800e+01 2.700e+01 4.600e+01 2.500e+01
 3.200e+01 6.800e+01 7.600e+01 1.600e+01 1.230e+02 2.000e+01 1.550e+02
 3.000e+01 4.500e+01 4.000e+01 7.200e+01 2.400e+01 6.200e+01 2.600e+01
 2.100e+01 4.300e+01 5.500e+01 3.400e+01 6.600e+01 3.100e+02 1.200e+02
 5.300e+01 4.100e+01 2.200e+01 3.800e+01 5.000e+01 6.500e+01 3.700e+01
 2.900e+01 2.800e+01 4.700e+01 4.900e+01 7.700e+01 1.760e+02 3.500e+01
 4.200e+01 5.100e+01 3.300e+01 7.500e+01 9.000e+01 1.690e+02 7.800e+01
 6.900e+01 4.800e+01 6.700e+01 4.400e+01 5.200e+01 5.400e+01 6.300e+01
 8.600e+01 8.000e+01 9.400e+01 7.400e+01 8.500e+01 7.300e+01 9.100e+01
 8.300e+01 1.000e+02 2.200e+02 8.100e+01 1.250e+02 1.150e+02 3.170e+02
 1.350e+02 1.110e+02 8.700e+01 5.700e+01 8.400e+02 1.050e+02 5.900e+01
 6.000e+01 8.400e+01 2.010e+02 7.824e+03 4.227e+03 7.000e+01 9.500e+01
 1.500e+02 1.040e+02 1.120e+02 1.140e+02 7.900e+01 1.900e+02 1.060e+02
 1.540e+02 9.300e+01 4.450e+02 1.950e+02 1.360e+02 1.830e+02 4.840e+02
 7.100e+01 1.310e+02 6.400e+01 5.600e+01 4.630e+02 1.290e+02 1.300e+02
 9.600e+01]</t>
  </si>
  <si>
    <t>amount_trf_6</t>
  </si>
  <si>
    <t>74089800000.0</t>
  </si>
  <si>
    <t>1527524.07</t>
  </si>
  <si>
    <t>[     0.  50000. 500000. ... 505900.  16670. 233337.]</t>
  </si>
  <si>
    <t>nday_trf_6</t>
  </si>
  <si>
    <t>0.46</t>
  </si>
  <si>
    <t>[ 0.  1.  2.  3.  4.  6.  5.  8.  7. 10. 13. 21.  9. 12. 14. 11. 19. 15.
 29. 26. 30. 22. 28. 16. 17. 20. 18. 24. 27. 25. 23.]</t>
  </si>
  <si>
    <t>ntrx_mfund_6</t>
  </si>
  <si>
    <t>156.0</t>
  </si>
  <si>
    <t>[  0.   2.   1.   3.   4.  11.   9.   7.   6.   5.   8.  10.  15.  14.
  21.  12.  27.  20.  26.  16.  34.  18.  13.  45.  40.  29.  22.  19.
  17.  28.  23.  42.  25.  79.  55.  24.  33.  51.  30.  36.  38.  37.
  54.  31.  46. 113.  77. 115. 131.  49.  41.  89.  32.  48.  43.  35.
  71. 156.  60.  57.  58.  44.  59.  56.  91.  39.  90.  52.  61.  50.
 120.  63. 101.  65.  93.  74.  47.]</t>
  </si>
  <si>
    <t>amount_mfund_6</t>
  </si>
  <si>
    <t>31593484931.0</t>
  </si>
  <si>
    <t>2594927.38</t>
  </si>
  <si>
    <t>[       0.  1100000. 10000000. ...  5201507.  1716000.  1679208.]</t>
  </si>
  <si>
    <t>nday_mfund_6</t>
  </si>
  <si>
    <t>[ 0.  1.  2.  3.  7.  4.  5.  6. 13.  9. 14. 10. 15. 17.  8. 12. 22. 19.
 16. 11. 18. 21. 25. 30. 20. 29. 26. 24. 23. 28. 27.]</t>
  </si>
  <si>
    <t>ntrx_pay_6</t>
  </si>
  <si>
    <t>901.0</t>
  </si>
  <si>
    <t>0.2</t>
  </si>
  <si>
    <t>[  0.   1.   3.   4.   2.   8.   7.   5.   9.   6.  13.  10.  23.  11.
  12.  15.  27.  30.  17.  58.  20.  35.  16.  25.  81.  18. 128.  14.
  24.  72.  43.  36.  71. 132.  78.  42.  22.  34.  41.  54.  26.  21.
  19.  29.  50.  82.  63.  83.  56.  28. 349.  84.  46.  60. 271.  39.
 155.  38.  93.  44.  33.  61. 105.  31.  73.  49.  64.  69.  48.  55.
  70.  32.  40. 160. 901.  89. 107.  52.  37.  66.  59.  92.  99. 436.]</t>
  </si>
  <si>
    <t>amount_pay_6</t>
  </si>
  <si>
    <t>310642000.0</t>
  </si>
  <si>
    <t>37973.97</t>
  </si>
  <si>
    <t>[     0.  70000.  10000. ...  46340. 828020.  22901.]</t>
  </si>
  <si>
    <t>nday_pay_6</t>
  </si>
  <si>
    <t>[ 0.  1.  3.  2.  4.  7.  9.  5.  6. 14.  8. 12. 10. 13. 11. 18. 16. 19.
 25. 22. 24. 28. 29. 26. 15. 21. 23. 17. 20. 27. 30.]</t>
  </si>
  <si>
    <t>ntrx_fcy_6</t>
  </si>
  <si>
    <t>141.0</t>
  </si>
  <si>
    <t>[  0.   1.   4.   8.   9.   3.   2.  10.   7.  37.  12.  20.   5.  25.
  13.   6.  21.  99.  60.  11.  49.  89. 124.  56.  47.  29.  28.  17.
  57.  71.  39.  14.  30.  33.  36.  34.  58.  43.  18.  31.  51.  77.
  55.  64.  92.  44.  94.  67.  72.  50.  73.  22.  23.  27.  45.  62.
  74.  32.  66. 141.  70.  88.  79. 104.  61.  41.  24.  15.  16.  40.
  35.  53.  54.  26.  69.  48.  65.  85.  38.  59.  78.  97. 105.  75.
  84.  42.  80.  52. 108.  19.  87. 115. 128. 103.  46.  96.  81.  76.
  68.  83. 106.  82.  86. 110. 111.  63.]</t>
  </si>
  <si>
    <t>amount_fcy_6</t>
  </si>
  <si>
    <t>905700003.0</t>
  </si>
  <si>
    <t>143185.66</t>
  </si>
  <si>
    <t>[       0.           399968.           114330.         ...
 63691398.34674998    99280.         27816856.97739999]</t>
  </si>
  <si>
    <t>nday_fcy_6</t>
  </si>
  <si>
    <t>[ 0.  1.  2.  3.  5.  8.  4. 17.  9.  7.  6. 25. 28. 22. 27. 26. 11. 19.
 18. 23. 15. 16. 21. 13. 10. 12. 14. 20. 24. 29. 30.]</t>
  </si>
  <si>
    <t>ntrx_card_6</t>
  </si>
  <si>
    <t>626.0</t>
  </si>
  <si>
    <t>[  0.   3.   1.   2.   4.   6.  13.   8.   5.  14.  37.  19.   7.   9.
  10.  16.  11.  34.  15.  12.  20.  36.  32.  40.  43.  17.  51.  29.
  18.  27.  25.  26. 167. 146.  53.  33.  46.  64.  55. 215. 166.  23.
  28.  70.  22.  65.  94.  49.  54.  68.  42.  47. 103. 162. 198. 160.
  21.  45.  44.  38.  24. 118. 177. 133. 496. 109. 129. 184. 168.  87.
  81. 100.  80.  57.  71. 119.  35.  74.  76.  62. 120.  77. 185.  89.
  72. 293.  75.  59. 608. 144. 124.  56. 122.  82. 255.  84.  88.  98.
 131.  31.  86.  63. 123.  85.  73. 141.  52.  50.  60. 127. 125. 107.
  30.  48.  83. 121.  93.  79. 173.  58. 278. 299. 114. 220. 614.  39.
 140. 205.  67.  95. 158. 179. 216.  91. 142. 139.  61. 132. 136. 626.
 147. 101. 102. 178. 287.  96.  97.  41. 285. 258. 116. 236. 115.  92.
 493. 273.  90. 241. 148. 271. 197. 356. 337. 105.]</t>
  </si>
  <si>
    <t>amount_card_6</t>
  </si>
  <si>
    <t>599400000.0</t>
  </si>
  <si>
    <t>224891.53</t>
  </si>
  <si>
    <t>[      0.  115351.    1819. ...  972500.   37200. 1492001.]</t>
  </si>
  <si>
    <t>nday_card_6</t>
  </si>
  <si>
    <t>[ 0.  1.  2.  3.  4.  6.  7.  8. 14.  5. 13. 16. 10.  9. 12. 11. 15. 20.
 17. 18. 25. 26. 23. 24. 21. 22. 30. 29. 19. 28. 27.]</t>
  </si>
  <si>
    <t>ntrx_lending_6</t>
  </si>
  <si>
    <t>151.0</t>
  </si>
  <si>
    <t>[  0.   5.   1.   2.   4.   7.  18.  22.   8.  15.   6.   3.  10.  12.
   9.  17.  23.  67.  11.  14.  37.  16.  13.  28.  20.  47.  35.  24.
  36.  25.  26.  50.  40.  21.  34.  32.  59.  29.  52.  19.  27.  48.
  30.  68.  57.  43. 151.  54.  31.  44.  82.  51.  79. 103.  38. 119.
  39.  45.  33.]</t>
  </si>
  <si>
    <t>amount_lending_6</t>
  </si>
  <si>
    <t>192000000.0</t>
  </si>
  <si>
    <t>57510.85</t>
  </si>
  <si>
    <t>[       0. 25000000.   500000. ...  3576516.   438904.   496863.]</t>
  </si>
  <si>
    <t>nday_lending_6</t>
  </si>
  <si>
    <t>20.0</t>
  </si>
  <si>
    <t>[ 0.  3.  1.  2.  4.  7.  5. 14. 19.  6.  9. 12.  8. 11. 10. 15. 20. 13.]</t>
  </si>
  <si>
    <t>device_type_1</t>
  </si>
  <si>
    <t>293785 (77.13%)</t>
  </si>
  <si>
    <t>['iPhone13ProMax' None 'vivo::vivo 2019' ... 'samsung::SM-G981U'
 'HUAWEI::JKM-LX2' 'HUAWEI::INE-LX1']</t>
  </si>
  <si>
    <t>last_login_date_1</t>
  </si>
  <si>
    <t>2023-03-31 00:00:00</t>
  </si>
  <si>
    <t>2023-05-01 00:00:00</t>
  </si>
  <si>
    <t>2023-04-16 14:38:33.651026898</t>
  </si>
  <si>
    <t>['2023-04-03T00:00:00.000000000'                           'NaT'
 '2023-04-13T00:00:00.000000000' '2023-04-11T00:00:00.000000000'
 '2023-04-30T00:00:00.000000000' '2023-04-29T00:00:00.000000000'
 '2023-04-26T00:00:00.000000000' '2023-04-15T00:00:00.000000000'
 '2023-04-04T00:00:00.000000000' '2023-04-08T00:00:00.000000000'
 '2023-04-17T00:00:00.000000000' '2023-04-12T00:00:00.000000000'
 '2023-04-22T00:00:00.000000000' '2023-04-10T00:00:00.000000000'
 '2023-04-20T00:00:00.000000000' '2023-04-27T00:00:00.000000000'
 '2023-04-07T00:00:00.000000000' '2023-04-19T00:00:00.000000000'
 '2023-04-28T00:00:00.000000000' '2023-04-21T00:00:00.000000000'
 '2023-04-16T00:00:00.000000000' '2023-04-25T00:00:00.000000000'
 '2023-04-24T00:00:00.000000000' '2023-04-18T00:00:00.000000000'
 '2023-04-06T00:00:00.000000000' '2023-04-05T00:00:00.000000000'
 '2023-04-01T00:00:00.000000000' '2023-04-02T00:00:00.000000000'
 '2023-04-09T00:00:00.000000000' '2023-04-23T00:00:00.000000000'
 '2023-03-31T00:00:00.000000000' '2023-04-14T00:00:00.000000000'
 '2023-05-01T00:00:00.000000000']</t>
  </si>
  <si>
    <t>os_version_1</t>
  </si>
  <si>
    <t>['16.3.1' None '12' '15.6.1' '13' '16.1.1' '10' '6.0.1' '11' '15.3.1'
 '16.4' '16.2' '13.3.1' '9' '7.0' '15.7.3' '16.1.2' '16.0' '15.4.1'
 '8.1.0' '16.0.3' '16.4.1' '15.6' '13.6.1' '16.3' '7.1.1' '16.1' '8.0.0'
 '15.4' '16.5' '15.5' '16.0.2' '14.6' '13.6' '7.1.2' '12.5.7' '5.1.1'
 '14.4' '15.7.1' '14.8.1' '14.4.2' '15.1' '5.1' '15.2' '14.7.1' '15.7'
 '12.5.6' '14.2' '14.0' '15.7.5' '15.0.1' '15.7.4' '15.2.1' '14.8'
 '14.4.1' '15.7.2' '12.4' '15.3' '12.5.5' '13.2.2' '14.3' '14.5.1'
 '14.0.1' '15.0' '14.5' '15.0.2' '6.0' '13.3' '14.7' '12.4.2' '14.1'
 '15.1.1' '13.2.3' '5.0' '12.1' '13.5.1' '13.7' '5.0.2' '12.4.1' '13.1.1'
 '10.0' '16.0.1' '12.2' '12.0' '12.3.1' '13.4.1' '12.4.4' '12.4.5'
 '12.5.3' '14.2.1' '13.1.3' '33' '13.5' '12.5.2' '13.0' '9.0' '12.1.2'
 '12.5.1' '12.4.8']</t>
  </si>
  <si>
    <t>login_total_1</t>
  </si>
  <si>
    <t>3995.0</t>
  </si>
  <si>
    <t>2.41</t>
  </si>
  <si>
    <t>-2.0</t>
  </si>
  <si>
    <t>6.0</t>
  </si>
  <si>
    <t>[1.000e+00       nan 2.000e+00 0.000e+00 1.200e+01 5.000e+00 4.000e+00
 3.000e+00 1.100e+01 6.000e+00 1.000e+01 2.100e+01 9.000e+00 1.900e+01
 1.300e+01 2.800e+01 8.000e+00 7.000e+00 4.700e+01 1.800e+01 3.200e+01
 4.500e+01 1.700e+01 1.500e+01 1.400e+01 2.200e+01 1.600e+01 2.000e+01
 2.500e+01 4.800e+01 3.000e+01 3.800e+01 3.100e+01 3.500e+01 2.400e+01
 3.600e+01 2.300e+01 5.800e+01 3.300e+01 4.300e+01 3.400e+01 2.600e+01
 5.400e+01 4.100e+01 2.900e+01 2.700e+01 6.800e+01 4.000e+01 3.900e+01
 4.400e+01 6.000e+01 8.000e+01 5.700e+01 3.700e+01 9.800e+01 8.400e+01
 4.200e+01 7.800e+01 6.600e+01 6.100e+01 6.200e+01 6.900e+01 5.900e+01
 3.185e+03 3.537e+03 3.995e+03 5.300e+01 1.190e+02 6.400e+01 8.500e+01
 1.380e+02 6.700e+01 7.700e+01 7.400e+01 1.370e+02 9.300e+01 7.000e+01
 8.100e+01 4.900e+01 8.600e+01]</t>
  </si>
  <si>
    <t>total_day_active_1</t>
  </si>
  <si>
    <t>32.0</t>
  </si>
  <si>
    <t>1.85</t>
  </si>
  <si>
    <t>[ 1. nan  8.  3.  2.  4.  5.  9.  6. 14. 10. 16.  7. 12. 22. 11. 13. 17.
 21. 19. 20. 15. 18. 24. 23. 28. 25. 26. 27. 29. 30. 31. 32.]</t>
  </si>
  <si>
    <t>os_type_1</t>
  </si>
  <si>
    <t>['IOS' None 'ANDROID']</t>
  </si>
  <si>
    <t>variable</t>
  </si>
  <si>
    <t>rm_reason</t>
  </si>
  <si>
    <t>info_value</t>
  </si>
  <si>
    <t>missing_rate</t>
  </si>
  <si>
    <t>identical_rate</t>
  </si>
  <si>
    <t>info_value&lt;0.02, identical_rate&gt;0.95</t>
  </si>
  <si>
    <t>info_value&lt;0.02</t>
  </si>
  <si>
    <t>identical_rate&gt;0.95</t>
  </si>
  <si>
    <t>info_value&lt;0.02, missing_rate&gt;0.95</t>
  </si>
  <si>
    <t>missing_rate&gt;0.95</t>
  </si>
  <si>
    <t>evr_open_saveit</t>
  </si>
  <si>
    <t>days_since_opn_saveit</t>
  </si>
  <si>
    <t>n_open_saveit</t>
  </si>
  <si>
    <t>days_since_last_login</t>
  </si>
  <si>
    <t>evr_login</t>
  </si>
  <si>
    <t>bin</t>
  </si>
  <si>
    <t>count</t>
  </si>
  <si>
    <t>count_distr</t>
  </si>
  <si>
    <t>good</t>
  </si>
  <si>
    <t>bad</t>
  </si>
  <si>
    <t>badprob</t>
  </si>
  <si>
    <t>woe</t>
  </si>
  <si>
    <t>bin_iv</t>
  </si>
  <si>
    <t>total_iv</t>
  </si>
  <si>
    <t>breaks</t>
  </si>
  <si>
    <t>is_special_values</t>
  </si>
  <si>
    <t>[-inf,1.0)</t>
  </si>
  <si>
    <t>[1.0,2.0)</t>
  </si>
  <si>
    <t>[2.0,inf)</t>
  </si>
  <si>
    <t>inf</t>
  </si>
  <si>
    <t>missing</t>
  </si>
  <si>
    <t>0102-KAB. BEKASI%,%7291-KOTA DENPASAR%,%7205-KAB. BUOL%,%7204-KAB. BADUNG%,%7191-KOTA MATARAM%,%7108-KAB. BOLAANG MONGONDOW UTARA%,%7107-KAB. MINAHASA TENGGARA%,%7104-KAB. KEPULAUAN TALAUD%,%6212-KAB. MURUNG RAYA%,%6210-KAB. GUNUNG MAS%,%6117-KAB. SIDENRENG RAPPANG%,%6106-KAB. TANA TORAJA%,%5491-KOTA SAMARINDA%,%5320-KAB. SABU RAIJUA%,%5317-KAB. SUMBA TENGAH%,%5316-KAB. NAGEKEO%,%5313-KAB. LEMBATA%,%5309-KAB. NGADA%,%1291-KOTA SURABAYA%,%1293-KOTA MALANG%,%1309-KAB. KEPULAUAN MENTAWAI%,%1311-KAB. SOLOK SELATAN%,%1373-KOTA SAWAHLUNTO%,%1672-KOTA PAGAR ALAM%,%7409-KAB. KONAWE UTARA%,%1707-KAB. LEBONG%,%3396-KOTA MEDAN%,%3501-KAB. KAMPAR%,%3508-KAB. ROKAN HULU%,%KOTA BANDUNG%,%3691-KOTA PALEMBANG%,%3892-KOTA BATAM%,%2303-KAB. REJANG LEBONG%,%1225-KAB. NIAS BARAT%,%7410-KAB. BUTON UTARA%,%7603-KAB. MAMASA%,%KOTA ADM. JAKARTA TIMUR%,%KOTA%,%KABUPATEN ROKAN%,%KABUPATEN%,%KAB. WONOSOBO%,%KAB. MELAWI%,%KAB. KEPULAUAN SELAYAR%,%DKI Jakarta%,%DKI JAKARTA%,%BANTEN%,%9211-KAB. MANOKWARI SELATAN%,%9207-KAB. TELUK WONDAMA%,%9205-KAB. RAJA AMPAT%,%9204-KAB. SORONG SELATAN%,%9128-KAB. DEIYAI%,%9122-KAB. YALIMO%,%9119-KAB. SUPIORI%,%7604-Kabupaten Polewali Mandar%,%8105-KAB. SERAM BAGIAN TIMUR%,%8108-KAB. MALUKU BARAT DAYA%,%8109-KAB. BURU SELATAN%,%8203-KAB. HALMAHERA UTARA%,%8207-KAB. PULAU MOROTAI%,%7502-KAB. BOALEMO%,%8215-KAB. MIMIKA%,%9108-KAB. PANIAI%,%9110-KAB. SARMI%,%9112-KAB. PEGUNUNGAN BINTANG%,%9113-KAB. YAHUKIMO%,%9114-KAB. TOLIKARA%,%9115-KAB. WAROPEN%,%8272-KOTA TIDORE KEPULAUAN%,%1223-KAB. NGAWI%,%jakarta%,%1118-KAB. PIDIE JAYA%,%1201-KAB. GRESIK%,%0904-KAB. GROBOGAN%,%1212-KAB. JEMBER%,%0901-KAB. SEMARANG%,%0502-KAB. SLEMAN%,%0395-KOTA JAKARTA TIMUR%,%0394-KOTA JAKARTA SELATAN%,%0393-KOTA JAKARTA BARAT%,%0392-KOTA JAKARTA UTARA%,%1208-KAB. BANGKALAN%,%0391-KOTA JAKARTA PUSAT%,%0993-KOTA PEKALONGAN%,%0292-KOTA TANGERANG%,%0197-KOTA DEPOK%,%0927-KAB. KARANGANYAR%,%0191-KOTA BANDUNG%,%0121-KAB. SUBANG%,%0119-KAB. MAJALENGKA%,%0118-KAB. INDRAMAYU%,%0108-KAB. BOGOR%,%0116-KAB. CIREBON%,%1218-KAB. NGANJUK%,%0111-KAB. BANDUNG%,%1217-KAB. SAMOSIR%,%1812-KAB. TULANG BAWANG BARAT%,%1701-KAB. BENGKULU SELATAN%,%1612-KAB. PENUKAL ABAB LEMATANG ILI%,%1303-KAB. SIJUNJUNG%,%7405-KAB. KONAWE SELATAN%,%6205-KAB. BARITO UTARA%,%1117-KAB. BENER MERIAH%,%7210-KAB. SIGI%,%6503-KAB. NUNUKAN%,%7407-KAB. WAKATOBI%,%7203-KAB. DONGGALA%,%1203-KAB. TAPANULI SELATAN%,%1808-KAB. WAY KANAN%,%9101-KAB. MERAUKE%,%1201-KAB. TAPANULI TENGAH%,%7201-KAB. BANGGAI%,%7408-KAB. KOLAKA UTARA%,%7207-KAB. BANGGAI KEPULAUAN%,%1213-KAB. MANDAILING NATAL%,%1302-KAB. SOLOK%,%7307-KAB. SINJAI%,%1273-KOTA SIBOLGA%,%3528-KAB. PAMEKASAN%,%8104-KAB. BURU%,%2105-KAB. KEPULAUAN ANAMBAS%,%1202-KAB. TAPANULI UTARA%,%5305-KAB. ALOR%,%1705-KAB. SELUMA%,%6403-KAB. BERAU%,%9104-KAB. NABIRE%,%7401-KAB. KOLAKA%,%2103-KAB. NATUNA%,%7406-KAB. BOMBANA%,%5312-KAB. SUMBA BARAT%,%1305-KAB. PADANG PARIAMAN%,%1377-KOTA PARIAMAN%,%6213-KAB. BARITO TIMUR%,%1115-KAB. NAGAN RAYA%,%5318-KAB. SUMBA BARAT DAYA%,%1605-KAB. MUSI RAWAS%,%7208-KAB. PARIGI MOUTONG%,%1113-KAB. GAYO LUES%,%7324-KAB. LUWU TIMUR%,%7202-KAB. POSO%,%6202-KAB. KOTAWARINGIN TIMUR%,%8106-KAB. SERAM BAGIAN BARAT%,%7402-KAB. KONAWE%,%1609-KAB. OGAN KOMERING ULU SELATAN%,%3206-KAB. TASIKMALAYA%,%1219-KAB. BATU BARA%,%1505-KAB. MUARO JAMBI%,%1310-KAB. DHARMASRAYA%,%6302-KAB. KOTABARU%,%1503-KAB. SAROLANGUN%,%3526-KAB. BANGKALAN%,%3514-KAB. PASURUAN%,%6402-KAB. KUTAI KARTANEGARA%,%3510-KAB. BANYUWANGI%,%1805-KAB. TULANG BAWANG%,%1404-KAB. INDRAGIRI HILIR%,%7322-KAB. LUWU UTARA%,%1608-KAB. OGAN KOMERING ULU TIMUR%,%1307-KAB. LIMA PULUH KOTA%,%7172-KOTA BITUNG%,%3527-KAB. SAMPANG%,%3308-KAB. MAGELANG%,%1212-KAB. TOBA SAMOSIR%,%7301-KAB. KEPULAUAN SELAYAR%,%3602-KAB. LEBAK%,%1601-KAB. OGAN KOMERING ULU%,%3327-KAB. PEMALANG%,%7105-KAB. MINAHASA SELATAN%,%7605-KAB. MAJENE%,%8103-KAB. MALUKU TENGGARA BARAT%,%1709-KAB. BENGKULU TENGAH%,%1224-KAB. NIAS UTARA%,%1175-KOTA SUBULUSSALAM%,%5321-KAB. MALAKA%,%3207-KAB. CIAMIS%,%1604-KAB. LAHAT%,%3513-KAB. PROBOLINGGO%,%5310-KAB. MANGGARAI%,%7173-KOTA TOMOHON%,%5306-KAB. FLORES TIMUR%,%3601-KAB. PANDEGLANG%,%3325-KAB. BATANG%,%7310-KAB. PANGKAJENE KEPULAUAN%,%6304-KAB. BARITO KUALA%,%3574-KOTA PROBOLINGGO%,%1112-KAB. ACEH BARAT DAYA%,%7206-KAB. MOROWALI%,%1807-KAB. LAMPUNG TIMUR%,%1276-KOTA TEBING TINGGI%,%6408-KAB. KUTAI TIMUR%,%3501-KAB. PACITAN%,%3521-KAB. NGAWI%,%1508-KAB. BUNGO</t>
  </si>
  <si>
    <t>3323-KAB. TEMANGGUNG%,%3529-KAB. SUMENEP%,%6107-KAB. BENGKAYANG%,%1704-KAB. KAUR%,%7304-KAB. JENEPONTO%,%1408-KAB. SIAK%,%1803-KAB. LAMPUNG UTARA%,%5272-KOTA BIMA%,%6203-KAB. KAPUAS%,%5108-KAB. BULELENG%,%1472-KOTA DUMAI%,%1811-KAB. MESUJI%,%1211-KAB. DAIRI%,%7472-KOTA BAUBAU%,%5101-KAB. JEMBRANA%,%5302-KAB. TIMOR TENGAH SELATAN%,%3517-KAB. JOMBANG%,%1208-KAB. SIMALUNGUN%,%5206-KAB. BIMA%,%1703-KAB. BENGKULU UTARA%,%3576-KOTA MOJOKERTO%,%1905-KAB. BANGKA BARAT%,%6108-KAB. LANDAK%,%6305-KAB. TAPIN%,%3525-KAB. GRESIK%,%5301-KAB. KUPANG%,%1214-KAB. NIAS SELATAN%,%3524-KAB. LAMONGAN%,%1223-KAB. LABUHANBATU UTARA%,%5371-KOTA KUPANG%,%3518-KAB. NGANJUK%,%7503-KAB. BONE BOLANGO%,%7315-KAB. PINRANG%,%5204-KAB. SUMBAWA%,%3205-KAB. GARUT%,%3278-KOTA TASIKMALAYA%,%3505-KAB. BLITAR%,%3371-KOTA MAGELANG%,%3321-KAB. DEMAK%,%3306-KAB. PURWOREJO%,%1611-KAB. EMPAT LAWANG%,%3314-KAB. SRAGEN%,%6409-KAB. PENAJAM PASER UTARA%,%3401-KAB. KULON PROGO%,%3522-KAB. BOJONEGORO%,%7318-KAB. TANA TORAJA%,%3218-KAB. PANGANDARAN%,%9103-KAB. JAYAPURA%,%5307-KAB. SIKKA%,%1901-KAB. BANGKA%,%7109-KAB. KEP. SIAU TAGULANDANG BIA%,%1172-KOTA SABANG%,%7571-KOTA GORONTALO%,%3303-KAB. PURBALINGGA%,%1278-KOTA GUNUNGSITOLI%,%1607-KAB. BANYUASIN%,%3203-KAB. CIANJUR%,%7303-KAB. BANTAENG%,%3310-KAB. KLATEN%,%3209-KAB. CIREBON%,%1220-KAB. PADANG LAWAS UTARA%,%3604-KAB. SERANG%,%3511-KAB. BONDOWOSO%,%1802-KAB. LAMPUNG TENGAH%,%6309-KAB. TABALONG%,%7309-KAB. MAROS%,%1801-KAB. LAMPUNG SELATAN%,%7302-KAB. BULUKUMBA%,%3328-KAB. TEGAL%,%9109-KAB. MIMIKA%,%5308-KAB. ENDE%,%1504-KAB. BATANGHARI%,%5201-KAB. LOMBOK BARAT%,%3577-KOTA MADIUN%,%7308-KAB. BONE%,%3212-KAB. INDRAMAYU%,%6172-KOTA SINGKAWANG%,%3320-KAB. JEPARA</t>
  </si>
  <si>
    <t>7312-KAB. SOPPENG%,%7316-KAB. ENREKANG%,%1375-KOTA BUKITTINGGI%,%7317-KAB. LUWU%,%3403-KAB. GUNUNG KIDUL%,%3316-KAB. BLORA%,%3301-KAB. CILACAP%,%3312-KAB. WONOGIRI%,%6471-KOTA BALIKPAPAN%,%3504-KAB. TULUNGAGUNG%,%3519-KAB. MADIUN%,%3302-KAB. BANYUMAS%,%1218-KAB. SERDANG BEDAGAI%,%3329-KAB. BREBES%,%1215-KAB. PAKPAK BHARAT%,%3523-KAB. TUBAN%,%1971-KOTA PANGKAL PINANG%,%8102-KAB. MALUKU TENGGARA%,%3509-KAB. JEMBER%,%3307-KAB. WONOSOBO%,%7372-KOTA PAREPARE%,%3279-KOTA BANJAR%,%6407-KAB. KUTAI BARAT%,%3305-KAB. KEBUMEN%,%1205-KAB. LANGKAT%,%3315-KAB. GROBOGAN%,%3318-KAB. PATI%,%3508-KAB. LUMAJANG%,%1216-KAB. HUMBANG HASUNDUTAN%,%3324-KAB. KENDAL%,%1771-KOTA BENGKULU%,%3374-KOTA SEMARANG%,%1403-KAB. BENGKALIS%,%1673-KOTA LUBUK LINGGAU%,%1204-KAB. NIAS%,%1210-KAB. LABUHANBATU%,%5203-KAB. LOMBOK TIMUR%,%1903-KAB. BANGKA SELATAN%,%3213-KAB. SUBANG%,%3322-KAB. SEMARANG%,%3579-KOTA BATU%,%3208-KAB. KUNINGAN%,%7313-KAB. WAJO%,%1906-KAB. BELITUNG TIMUR%,%3210-KAB. MAJALENGKA%,%3575-KOTA PASURUAN%,%7311-KAB. BARRU%,%3204-KAB. BANDUNG%,%6401-KAB. PASER%,%5311-KAB. SUMBA TIMUR%,%1174-KOTA LANGSA%,%6472-KOTA SAMARINDA%,%3214-KAB. PURWAKARTA%,%3202-KAB. SUKABUMI%,%1272-KOTA PEMATANG SIANTAR%,%1206-KAB. KARO%,%1209-KAB. ASAHAN%,%6310-KAB. TANAH BUMBU%,%6474-KOTA BONTANG%,%3515-KAB. SIDOARJO%,%3101-KAB. ADM. KEP. SERIBU%,%1602-KAB. OGAN KOMERING ILIR%,%3217-KAB. BANDUNG BARAT%,%3201-KAB. BOGOR%,%3216-KAB. BEKASI%,%3471-KOTA YOGYAKARTA%,%1904-KAB. BANGKA TENGAH%,%6106-KAB. KAPUAS HULU%,%1509-KAB. TEBO%,%1207-KAB. DELI SERDANG%,%1401-KAB. KAMPAR%,%3516-KAB. MOJOKERTO%,%3507-KAB. MALANG%,%6104-KAB. KETAPANG%,%3520-KAB. MAGETAN%,%1277-KOTA PADANGSIDIMPUAN%,%3673-KOTA SERANG%,%3376-KOTA TEGAL%,%7209-KAB. TOJO UNA-UNA%,%6206-KAB. KATINGAN%,%1572-KOTA SUNGAI PENUH%,%5303-KAB. TIMOR TENGAH UTARA%,%8107-KAB. KEPULAUAN ARU%,%9105-KAB. KEPULAUAN YAPEN%,%6110-KAB. MELAWI%,%9271-KOTA SORONG%,%7601-KAB. MAMUJU UTARA</t>
  </si>
  <si>
    <t>1471-KOTA PEKANBARU%,%3404-KAB. SLEMAN%,%3211-KAB. SUMEDANG%,%2102-KAB. KARIMUN%,%1810-KAB. PRINGSEWU%,%1702-KAB. REJANG LEBONG%,%7306-KAB. GOWA%,%1606-KAB. MUSI BANYUASIN%,%3671-KOTA TANGERANG%,%1603-KAB. MUARA ENIM%,%7604-KAB. POLEWALI MANDAR%,%7102-KAB. MINAHASA%,%1374-KOTA PADANG PANJANG%,%3326-KAB. PEKALONGAN%,%2101-KAB. BINTAN%,%1902-KAB. BELITUNG%,%1806-KAB. TANGGAMUS%,%3603-KAB. TANGERANG%,%3277-KOTA CIMAHI%,%5315-KAB. MANGGARAI BARAT%,%6201-KAB. KOTAWARINGIN BARAT%,%8101-KAB. MALUKU TENGAH%,%5205-KAB. DOMPU%,%3503-KAB. TRENGGALEK%,%7371-KOTA MAKASSAR%,%3272-KOTA SUKABUMI%,%3506-KAB. KEDIRI%,%3317-KAB. REMBANG%,%6112-KAB. KUBU RAYA%,%1706-KAB. MUKOMUKO%,%2172-KOTA TANJUNG PINANG%,%3571-KOTA KEDIRI%,%3273-KOTA BANDUNG%,%1871-KOTA BANDAR LAMPUNG%,%1502-KAB. MERANGIN%,%6101-KAB. SAMBAS%,%3311-KAB. SUKOHARJO%,%7602-KAB. MAMUJU%,%8204-KAB. HALMAHERA SELATAN%,%3313-KAB. KARANGANYAR%,%1312-KAB. PASAMAN BARAT%,%3215-KAB. KARAWANG%,%3309-KAB. BOYOLALI%,%7471-KOTA KENDARI%,%3512-KAB. SITUBONDO%,%3271-KOTA BOGOR%,%6501-KAB. BULUNGAN%,%3578-KOTA SURABAYA%,%1306-KAB. AGAM%,%1809-KAB. PESAWARAN%,%1571-KOTA JAMBI%,%1275-KOTA BINJAI%,%8171-KOTA AMBON%,%3402-KAB. BANTUL%,%7403-KAB. MUNA%,%6311-KAB. BALANGAN%,%1813-KAB. PESISIR BARAT%,%1371-KOTA PADANG%,%3372-KOTA SURAKARTA%,%3573-KOTA MALANG%,%3502-KAB. PONOROGO%,%1301-KAB. PESISIR SELATAN%,%7314-KAB. SIDENRENG RAPPANG%,%6571-KOTA TARAKAN%,%3304-KAB. BANJARNEGARA%,%3175-KOTA ADM. JAKARTA TIMUR%,%1506-KAB. TANJUNG JABUNG BARAT%,%6306-KAB. HULU SUNGAI SELATAN%,%1610-KAB. OGAN ILIR%,%6209-KAB. LAMANDAU%,%6103-KAB. SANGGAU%,%3275-KOTA BEKASI%,%1304-KAB. TANAH DATAR%,%3375-KOTA PEKALONGAN%,%1407-KAB. ROKAN HILIR%,%7271-KOTA PALU%,%6105-KAB. SINTANG%,%6207-KAB. SERUYAN%,%1507-KAB. TANJUNG JABUNG TIMUR%,%1271-KOTA MEDAN%,%3172-KOTA ADM. JAKARTA UTARA%,%5107-KAB. KARANGASEM%,%3274-KOTA CIREBON%,%3276-KOTA DEPOK%,%5271-KOTA MATARAM%,%9171-KOTA JAYAPURA%,%9102-KAB. JAYAWIJAYA%,%3173-KOTA ADM. JAKARTA BARAT%,%7373-KOTA PALOPO%,%7305-KAB. TAKALAR%,%1406-KAB. ROKAN HULU%,%3319-KAB. KUDUS%,%8271-KOTA TERNATE</t>
  </si>
  <si>
    <t>7174-KOTA KOTAMOBAGU%,%1872-KOTA METRO%,%1671-KOTA PALEMBANG%,%8205-KAB. KEPULAUAN SULA%,%8172-KOTA TUAL%,%7111-KAB. BOLAANG MONGONDOW SELATAN%,%5304-KAB. BELU%,%6504-KAB. TANA TIDUNG%,%3572-KOTA BLITAR%,%7326-KAB. TORAJA UTARA%,%1409-KAB. KUANTAN SINGINGI%,%3171-KOTA ADM. JAKARTA PUSAT%,%1111-KAB. BIREUEN%,%7171-KOTA MANADO%,%9106-KAB. BIAK NUMFOR%,%JAKARTA%,%5171-KOTA DENPASAR%,%1308-KAB. PASAMAN%,%3174-KOTA ADM. JAKARTA SELATAN%,%5202-KAB. LOMBOK TENGAH%,%7204-KAB. TOLITOLI%,%6109-KAB. SEKADAU%,%1674-KOTA PRABUMULIH%,%6208-KAB. SUKAMARA%,%5106-KAB. BANGLI%,%7106-KAB. MINAHASA UTARA%,%1405-KAB. PELALAWAN%,%5103-KAB. BADUNG%,%1116-KAB. ACEH TAMIANG%,%1102-KAB. ACEH TENGGARA%,%3674-KOTA TANGERANG SELATAN%,%7501-KAB. GORONTALO%,%1402-KAB. INDRAGIRI HULU%,%3373-KOTA SALATIGA%,%7404-KAB. BUTON%,%1708-KAB. KEPAHIANG%,%7606-KAB. MAMUJU TENGAH%,%1501-KAB. KERINCI%,%6372-KOTA BANJARBARU%,%1110-KAB. ACEH SINGKIL%,%1376-KOTA PAYAKUMBUH%,%3672-KOTA CILEGON%,%1410-KAB. KEPULAUAN MERANTI%,%5102-KAB. TABANAN%,%5104-KAB. GIANYAR%,%6301-KAB. TANAH LAUT%,%2171-KOTA BATAM%,%1106-KAB. ACEH BESAR%,%9202-KAB. MANOKWARI%,%1103-KAB. ACEH TIMUR%,%9111-KAB. KEEROM%,%1222-KAB. LABUHANBATU SELATAN%,%6102-KAB. MEMPAWAH%,%6204-KAB. BARITO SELATAN%,%8206-KAB. HALMAHERA TIMUR%,%1274-KOTA TANJUNG BALAI%,%1804-KAB. LAMPUNG BARAT%,%7504-KAB. PAHUWATO%,%6303-KAB. BANJAR%,%6271-KOTA PALANGKARAYA%,%1173-KOTA LHOKSEUMAWE%,%5207-KAB. SUMBAWA BARAT%,%6371-KOTA BANJARMASIN%,%1108-KAB. ACEH UTARA%,%5105-KAB. KLUNGKUNG%,%Jakarta%,%1372-KOTA SOLOK%,%6502-KAB. MALINAU%,%2104-KAB. LINGGA%,%6171-KOTA PONTIANAK%,%7101-KAB. BOLAANG MONGONDOW%,%1171-KOTA BANDA ACEH%,%8202-KAB. HALMAHERA TENGAH%,%7110-KAB. BOLAANG MONGONDOW TIMUR%,%1221-KAB. PADANG LAWAS%,%5208-KAB. LOMBOK UTARA%,%7414-KAB. BUTON TENGAH%,%1107-KAB. PIDIE%,%1104-KAB. ACEH TENGAH%,%8201-KAB. HALMAHERA BARAT%,%6211-KAB. PULANG PISAU%,%1101-KAB. ACEH SELATAN%,%6308-KAB. HULU SUNGAI UTARA%,%1105-KAB. ACEH BARAT%,%5314-KAB. ROTE NDAO%,%9203-KAB. FAK FAK%,%7103-KAB. KEPULAUAN SANGIHE%,%6111-KAB. KAYONG UTARA%,%5319-KAB. MANGGARAI TIMUR%,%1109-KAB. SIMEULUE%,%1114-KAB. ACEH JAYA%,%6307-KAB. HULU SUNGAI TENGAH%,%7505-KAB. GORONTALO UTARA%,%0204-KAB. TANGERANG%,%9208-KAB. KAIMANA%,%9116-KAB. BOVEN DIGOEL%,%7415-KAB. BUTON SELATAN%,%9206-KAB. TELUK BINTUNI%,%9201-KAB. SORONG%,%9118-KAB. ASMAT%,%9117-KAB. MAPPI%,%0991-KOTA SEMARANG%,%9107-KAB. PUNCAK JAYA%,%0192-Kota Bogor%,%9999-DI LUAR INDONESIA%,%0294-KOTA TANGERANG SELATAN%,%0122-KAB. BANDUNG BARAT%,%7205-KAB. GIANYAR%,%0195-KOTA TASIKMALAYA%,%6191-KOTA MAKASSAR</t>
  </si>
  <si>
    <t>[1.0,inf)</t>
  </si>
  <si>
    <t>[-inf,10000.0)</t>
  </si>
  <si>
    <t>[10000.0,inf)</t>
  </si>
  <si>
    <t>SAWAH LUNTO%,%YALIMO%,%NIAS BARAT%,%SUPIORI%,%LEMBATA%,%LEBONG%,%SUMBA TENGAH%,%BOALEMO%,%BOLAANG MONGONDOW UTARA%,%SORONG SELATAN%,%PAGAR ALAM%,%KONAWE UTARA%,%BUOL%,%BURU SELATAN%,%NGADA%,%SOLOK SELATAN%,%DEIYAI%,%KEPULAUAN TALAUD%,%PANIAI%,%KEPULAUAN MENTAWAI%,%SERAM BAGIAN TIMUR%,%PEGUNUNGAN ARFAK%,%PEGUNUNGAN BINTANG%,%GUNUNG MAS%,%HALMAHERA UTARA%,%SARMI%,%PIDIE JAYA%,%SAMOSIR%,%SABU RAIJUA%,%BUTON UTARA%,%MALUKU BARAT DAYA%,%PULAU MOROTAI%,%WAROPEN%,%TOLIKARA%,%TIDORE KEPULAUAN%,%MAMASA%,%MANOKWARI SELATAN%,%MURUNG RAYA%,%MINAHASA TENGGARA%,%NAGEKEO%,%TELUK WONDAMA%,%YAHUKIMO%,%TULANG BAWANG BARAT%,%BENGKULU SELATAN%,%PENUKAL ABAB LEMATANG ILIR%,%SIJUNJUNG%,%KONAWE SELATAN%,%BARITO UTARA%,%SIGI%,%BENER MERIAH%,%NUNUKAN%,%DONGGALA%,%WAKATOBI%,%WAY KANAN%,%TAPANULI SELATAN%,%MERAUKE%,%BANGGAI%,%TAPANULI TENGAH%,%KOLAKA UTARA%,%MANDAILING NATAL%,%BANGGAI KEPULAUAN%,%SIBOLGA%,%SINJAI%,%PAMEKASAN%,%TAPANULI UTARA%,%KEPULAUAN ANAMBAS%,%BURU%,%BERAU%,%ALOR%,%SELUMA%,%NABIRE%,%KOLAKA%,%NATUNA%,%SUMBA BARAT%,%BOMBANA%,%MUSI RAWAS%,%PADANG PARIAMAN%,%PARIAMAN%,%LUWU TIMUR%,%GAYO LUES%,%NAGAN RAYA%,%PARIGI MOUTONG%,%SUMBA BARAT DAYA%,%BARITO TIMUR%,%POSO%,%KOTAWARINGIN TIMUR%,%KONAWE%,%OGAN KOMERING ULU SELATAN%,%SERAM BAGIAN BARAT%,%BATU BARA%,%MUARO JAMBI%,%KOTABARU%,%DHARMASRAYA%,%SAROLANGUN%,%BANGKALAN%,%BANYUWANGI%,%KUTAI KARTANEGARA%,%TULANG BAWANG%,%INDRAGIRI HILIR%,%LUWU UTARA%,%MINAHASA SELATAN%,%OGAN KOMERING ULU TIMUR%,%LIMA PULUH KOTA%,%BITUNG%,%SAMPANG%,%KEPULAUAN SELAYAR%,%TOBA SAMOSIR%,%LEBAK%,%OGAN KOMERING ULU%,%PEMALANG%,%MAJENE%,%MALAKA%,%SUBULUSSALAM%,%NIAS UTARA%,%BENGKULU TENGAH%,%KEPULAUAN TANIMBAR (MALUKU TENGGARA BARAT)%,%CIAMIS%,%LAHAT%,%PASURUAN%,%MANGGARAI%,%TOMOHON%,%PROBOLINGGO%,%PANDEGLANG%,%FLORES TIMUR%,%MAGELANG%,%BATANG%,%PANGKAJENE KEPULAUAN%,%BARITO KUALA%,%TASIKMALAYA%,%MOROWALI%,%LAMPUNG TIMUR%,%ACEH BARAT DAYA%,%TEBING TINGGI%,%PACITAN%,%KUTAI TIMUR%,%NGAWI%,%BUNGO%,%SUMENEP%,%TEMANGGUNG%,%KAPUAS%,%KAUR%,%JENEPONTO%,%BENGKAYANG%,%SIAK%,%LAMPUNG UTARA%,%BULELENG</t>
  </si>
  <si>
    <t>DUMAI%,%JEMBRANA%,%MESUJI%,%BAU-BAU%,%BIMA%,%DAIRI%,%TIMOR TENGAH SELATAN%,%SIMALUNGUN%,%BENGKULU UTARA%,%JOMBANG%,%LANDAK%,%TAPIN%,%BANGKA BARAT%,%NIAS SELATAN%,%LAMONGAN%,%LABUHANBATU UTARA%,%NGANJUK%,%BONE BOLANGO%,%PINRANG%,%GRESIK%,%SUMBAWA%,%KUPANG%,%PURWOREJO%,%EMPAT LAWANG%,%SRAGEN%,%GARUT%,%PENAJAM PASER UTARA%,%TANA TORAJA%,%KULON PROGO%,%PANGANDARAN%,%SABANG%,%BANGKA%,%UNKNOWN%,%SIKKA%,%KEPULAUAN SIAU TAGULANDANG BIARO (SITARO)%,%DEMAK%,%BOJONEGORO%,%BONDOWOSO%,%PURBALINGGA%,%GUNUNGSITOLI%,%BANYUASIN%,%CIANJUR%,%BANTAENG%,%KLATEN%,%PADANG LAWAS UTARA%,%LAMPUNG TENGAH%,%TABALONG%,%MIMIKA%,%MAROS%,%LAMPUNG SELATAN%,%BULUKUMBA%,%ENDE%,%BATANG HARI%,%LOMBOK BARAT%,%SINGKAWANG%,%BONE%,%INDRAMAYU%,%BUKITTINGGI%,%SOPPENG%,%ENREKANG%,%LUWU%,%GUNUNG KIDUL%,%JEPARA%,%BLORA%,%WONOGIRI%,%MADIUN%,%CILACAP%,%BALIKPAPAN%,%TULUNGAGUNG%,%TEGAL%,%BANYUMAS%,%SERDANG BEDAGAI%,%PANGKAL PINANG%,%TUBAN%,%BREBES%,%MALUKU TENGGARA%,%PAKPAK BHARAT%,%WONOSOBO%,%PATI%,%LUMAJANG%,%LABUHANBATU%,%LANGKAT%,%PAREPARE%,%KUTAI BARAT%,%KEBUMEN%,%SERANG%,%JEMBER%,%BENGKULU%,%HUMBANG HASUNDUTAN%,%BENGKALIS%,%LUBUK LINGGAU%,%NIAS%,%SEMARANG%,%GROBOGAN%,%BANGKA SELATAN%,%KENDAL%,%KEPULAUAN SERIBU%,%SUBANG%,%BATU%,%KUNINGAN%,%WAJO%,%MAJALENGKA%,%BELITUNG TIMUR%,%BARRU%,%SUMBA TIMUR%,%PASER%,%LANGSA%,%BLITAR%,%MOJOKERTO%,%CIREBON%,%PEMATANG SIANTAR%,%SOLOK%,%PURWAKARTA%,%KARO%,%ASAHAN%,%TANAH BUMBU%,%SAMARINDA%,%SIDOARJO%,%BONTANG%,%OGAN KOMERING ILIR%,%MELAWI%,%YOGYAKARTA%,%BANDUNG BARAT%,%BANGKA TENGAH%,%KAPUAS HULU</t>
  </si>
  <si>
    <t>KAMPAR%,%TEBO%,%MAGETAN%,%DELI SERDANG%,%REJANG LEBONG%,%MANOKWARI%,%LOMBOK TIMUR%,%PADANG SIDEMPUAN%,%KETAPANG%,%SUKABUMI%,%GOWA%,%KATINGAN%,%TIMOR TENGAH UTARA%,%BINTAN%,%TOJO UNA-UNA%,%KEPULAUAN ARU%,%PASANGKAYU (MAMUJU UTARA)%,%SUNGAIPENUH%,%KARIMUN%,%PRINGSEWU%,%PEKANBARU%,%BOGOR%,%SLEMAN%,%SUMEDANG%,%TANGGAMUS%,%POLEWALI MANDAR%,%MUSI BANYUASIN%,%MUARA ENIM%,%PADANG PANJANG%,%MINAHASA%,%BANDUNG%,%BELITUNG%,%TANGERANG%,%CIMAHI%,%MANGGARAI BARAT%,%MALUKU TENGAH%,%KOTAWARINGIN BARAT%,%TRENGGALEK%,%MAKASSAR%,%REMBANG%,%KEDIRI%,%KUBU RAYA%,%SAMBAS%,%MUKO MUKO%,%SUKOHARJO%,%BANDAR LAMPUNG%,%MALANG%,%MERANGIN%,%PEKALONGAN%,%HALMAHERA SELATAN%,%MAMUJU%,%KARANGANYAR%,%PASAMAN BARAT</t>
  </si>
  <si>
    <t>BOYOLALI%,%BEKASI%,%SITUBONDO%,%KARAWANG%,%BULUNGAN%,%BINJAI%,%SURABAYA%,%AGAM%,%JAMBI%,%PESAWARAN%,%AMBON%,%PADANG%,%KENDARI%,%TANA TIDUNG%,%PESISIR BARAT%,%BALANGAN%,%MUNA%,%BANTUL%,%SURAKARTA%,%SIDENRENG RAPPANG%,%PESISIR SELATAN%,%TARAKAN%,%BANJARNEGARA%,%PONOROGO%,%JAKARTA TIMUR%,%HULU SUNGAI SELATAN%,%TANJUNG JABUNG BARAT%,%OGAN ILIR%,%SANGGAU%,%LAMANDAU%,%TANAH DATAR%,%ROKAN HILIR%,%PALU%,%MEDAN%,%SINTANG%,%SERUYAN%,%TANJUNG JABUNG TIMUR%,%JAYAPURA%,%KARANGASEM%,%JAKARTA UTARA%,%DEPOK%,%GORONTALO%,%MATARAM%,%JAYAWIJAYA%,%JAKARTA BARAT%,%ROKAN HULU%,%PALOPO%,%TAKALAR%,%KUDUS%,%TERNATE</t>
  </si>
  <si>
    <t>TANJUNG PINANG%,%METRO%,%BANJAR%,%KOTAMOBAGU%,%PALEMBANG%,%BELU%,%KEPULAUAN SULA%,%BOLAANG MONGONDOW SELATAN%,%RAJA AMPAT%,%TUAL%,%TORAJA UTARA%,%KUANTAN SINGINGI%,%BIREUEN%,%JAKARTA PUSAT%,%MANADO%,%BIAK NUMFOR%,%DENPASAR%,%LOMBOK TENGAH%,%JAKARTA SELATAN%,%PASAMAN%,%DOMPU%,%TOLI-TOLI%,%ACEH TAMIANG%,%BADUNG%,%SEKADAU%,%PRABUMULIH%,%MINAHASA UTARA%,%BANGLI%,%SUKAMARA%,%PELALAWAN%,%ACEH TENGGARA%,%TANGERANG SELATAN%,%INDRAGIRI HULU%,%SALATIGA%,%MAMUJU TENGAH%,%BUTON%,%KEPAHIANG%,%KERINCI%,%BANJARBARU%,%ACEH SINGKIL%,%TABANAN%,%PAYAKUMBUH%,%CILEGON%,%KEPULAUAN YAPEN%,%KEPULAUAN MERANTI%,%TANAH LAUT%,%BATAM%,%SORONG%,%MEMPAWAH%,%GIANYAR%,%LABUHANBATU SELATAN%,%HALMAHERA TIMUR%,%KEEROM%,%ACEH TIMUR%,%BARITO SELATAN%,%ACEH BESAR%,%TANJUNG BALAI%,%LAMPUNG BARAT%,%POHUWATO%,%LHOKSEUMAWE%,%PALANGKA RAYA%,%BANJARMASIN%,%KLUNGKUNG%,%SUMBAWA BARAT%,%ACEH UTARA%,%MALINAU%,%LINGGA%,%PONTIANAK%,%BOLAANG MONGONDOW%,%BANDA ACEH%,%PADANG LAWAS%,%HALMAHERA TENGAH%,%BOLAANG MONGONDOW TIMUR%,%LOMBOK UTARA%,%BUTON TENGAH%,%PIDIE%,%ACEH TENGAH%,%TAMBRAUW%,%HALMAHERA BARAT%,%PULANG PISAU%,%ACEH SELATAN%,%HULU SUNGAI UTARA%,%ACEH BARAT%,%KEPULAUAN SANGIHE%,%KAYONG UTARA%,%FAKFAK%,%ROTE NDAO%,%MANGGARAI TIMUR%,%SIMEULUE%,%ACEH JAYA%,%HULU SUNGAI TENGAH%,%GORONTALO UTARA%,%KAIMANA%,%BOVEN DIGOEL%,%TELUK BINTUNI%,%ASMAT%,%BUTON SELATAN%,%MAPPI%,%PUNCAK JAYA</t>
  </si>
  <si>
    <t>[-inf,200000.0)</t>
  </si>
  <si>
    <t>[200000.0,inf)</t>
  </si>
  <si>
    <t>[-inf,inf)</t>
  </si>
  <si>
    <t>[-inf,100000.0)</t>
  </si>
  <si>
    <t>[100000.0,inf)</t>
  </si>
  <si>
    <t>9.0%,%13.5%,%13.3.1%,%14.5%,%13.2.3%,%13.2.2%,%13.1.3%,%14.2.1%,%12.5.3%,%12.5.2%,%12.5.1%,%14.1%,%12.2%,%12.4.2%,%12.4.1%,%5.0%,%5.0.2%,%12.4.5%,%12.1%,%12.0%,%14.4.1%,%14.4.2%,%13.6.1%,%14.7%,%13.5.1%,%12.5.5%,%15.0%,%15.7.2%,%13.7%,%15.7.4%,%7.1.1%,%13.6%,%14.6%,%16.5%,%15.7%,%11%,%10%,%8.1.0</t>
  </si>
  <si>
    <t>15.7.1%,%15.5%,%15.4%,%12.5.7%,%9%,%13.3%,%12%,%15.7.3%,%16.4%,%14.8.1%,%7.0%,%15.3%,%15.2</t>
  </si>
  <si>
    <t>15.4.1%,%14.7.1%,%16.3%,%15.2.1%,%15.3.1%,%14.3%,%16.0%,%7.1.2%,%15.6.1%,%13%,%16.3.1%,%5.1.1%,%6.0.1%,%16.1.2%,%16.2%,%14.8%,%16.0.2%,%6.0%,%14.0%,%16.1%,%14.4%,%16.1.1%,%15.7.5%,%15.1%,%15.6%,%16.4.1%,%14.2%,%16.0.3%,%8.0.0%,%14.0.1%,%5.1%,%13.4.1%,%12.4%,%14.5.1%,%12.5.6%,%15.0.2%,%15.0.1%,%15.1.1%,%12.3.1%,%12.4.8%,%13.0%,%33%,%16.0.1%,%13.1.1%,%12.4.4</t>
  </si>
  <si>
    <t>[200000.0,600000.0)</t>
  </si>
  <si>
    <t>[600000.0,inf)</t>
  </si>
  <si>
    <t>[-inf,5.0)</t>
  </si>
  <si>
    <t>[5.0,260.0)</t>
  </si>
  <si>
    <t>[260.0,inf)</t>
  </si>
  <si>
    <t>[-inf,2000.0)</t>
  </si>
  <si>
    <t>[2000.0,8000.0)</t>
  </si>
  <si>
    <t>[8000.0,58000.0)</t>
  </si>
  <si>
    <t>[58000.0,inf)</t>
  </si>
  <si>
    <t>[-inf,2.0)</t>
  </si>
  <si>
    <t>blackberry::BBB100-7%,%samsung::SM-J320G%,%TECNO::TECNO KF6m%,%TECNO::TECNO KE5k%,%TECNO::TECNO KE5j%,%TECNO::TECNO KE5%,%TECNO::TECNO KD7%,%TCL::Alcatel_7049D%,%Sony::SOV37%,%Sony::SOV36%,%Sony::J9110%,%Sony::J8110%,%Sony::I4193%,%TECNO::TECNO LD7%,%samsung::SM-J400G%,%Sony::H8116%,%Sony::G8441%,%samsung::SM-J410F%,%samsung::SM-J510FN%,%Sony::E6553%,%Sony::901SO%,%samsung::SM-J701F%,%samsung::SM-J720F%,%Smartfren::Andromax A26C4H%,%SHARP::SH-S40P%,%SHARP::SH-R10A%,%SHARP::SH-C02%,%Sony::H8216%,%TECNO::TECNO LE6%,%TECNO::TECNO LF7n%,%Teclast::T40 PRO_ROW%,%Xiaomi::Mi 5s%,%Xiaomi::Mi 10 Pro%,%samsung::SM-G973C%,%Xiaomi::MIX 2S%,%Xiaomi::MI PAD 4 PLUS%,%Xiaomi::MI NOTE LTE%,%samsung::SM-G973N%,%samsung::SM-G9750%,%samsung::SM-G975N%,%samsung::SM-G975U1%,%samsung::SM-G977B%,%samsung::SM-G981U1%,%Xiaomi::MI 8 Explorer Edition%,%Xiaomi::MI 5s Plus%,%samsung::SM-G988U%,%Xiaomi::M2102K1C%,%Xiaomi::M2102J2SC%,%samsung::SM-G9910%,%samsung::SM-G991N%,%samsung::SM-G996U1%,%samsung::SM-G9980%,%Xiaomi::2106118C%,%Xiaomi::21051182G%,%WIKO::W-V830-ID%,%Ulefone::Power Armor 13%,%samsung::SM-J260G%,%UMIDIGI::BISON Pro%,%SG::A104SH%,%samsung::SM-G9730%,%SBM::801FJ%,%Redmi::Redmi 8A Dual%,%OnePlus::BE2025%,%OnePlus::AC2001%,%OUKITEL::WP5%,%samsung::SM-S906U1%,%OPPO::unknown%,%samsung::SM-S908B%,%samsung::SM-S908N%,%samsung::SM-S908U1%,%OPPO::PCHM30%,%OPPO::PAAM00%,%OPPO::OPPO F5%,%OPPO::OPPO F1s%,%OnePlus::DN2103%,%OPPO::OPPO A57%,%samsung::SM-T285%,%samsung::SM-T505%,%samsung::SM-T705%,%samsung::SM-T719Y%,%samsung::SM-T736B%,%samsung::SM-T835%,%OPPO::CPH2273%,%OPPO::CPH2271%,%samsung::SM-X706B%,%OPPO::CPH2237%,%strawberry::SX%,%unknown::unknown%,%OPPO::F1fw%,%OnePlus::EB2101%,%OnePlus::GM1911%,%samsung::SM-N986N%,%Redmi::M2101K7BG%,%Redmi::2201117SG%,%realme::RMX3710%,%samsung::SM-N9005%,%samsung::SM-N9200%,%Realme::Mi 10 Pro%,%Philips::Philips X818%,%POCO::Surya%,%POCO::POCO X3%,%samsung::SM-N9208%,%samsung::SM-N950U%,%samsung::SM-N960N%,%samsung::SM-N960U%,%POCO::220333QPG%,%samsung::SM-N960U1%,%OnePlus::ONEPLUS A6000%,%OnePlus::ONEPLUS A5010%,%OnePlus::ONEPLUS A3010%,%samsung::SM-N970U1%,%samsung::SM-N9750%,%samsung::SM-N975U%,%OnePlus::IN2020%,%samsung::SM-N975U1%,%OnePlus::HD1910%,%samsung::SM-N9860%,%OnePlus::HD1905%,%OnePlus::GM1917%,%Redmi::Redmi Note 9S%,%samsung::SM-G970W%,%samsung::SM-G965U1%,%Xiaomi::Mi MIX 2S%,%lge::LG-H873%,%lge::LG-H870DS%,%lge::L-01K%,%samsung::SM-A235M%,%samsung::SM-A260G%,%samsung::SM-A315F%,%samsung::SM-A315N%,%samsung::SM-A325N%,%samsung::SM-A5070%,%samsung::SM-A526U1%,%samsung::SM-A530N%,%iPadPro4thGen%,%lge::LG-H930%,%samsung::SM-A6060%,%samsung::SM-A606Y%,%iPadMini4%,%iPadMini2%,%iPadAir2%,%iPadAir%,%iPad8thGen(WiFi)%,%samsung::SM-A705FN%,%samsung::SM-A705MN%,%google::octopus%,%samsung::SM-A716B%,%google::Pixel 5%,%samsung::SM-A750G%,%iPadMini6thGen(WiFi)%,%lge::LG-K520%,%lge::LG-M700%,%lge::LG-US998%,%realme::RMX3690%,%samsung::SC-03J%,%samsung::SC-53C%,%samsung::SCG01%,%realme::RMX3627%,%samsung::SM-A013G%,%samsung::SM-A105F%,%realme::RMX3301%,%realme::RMX2040%,%samsung::SM-A135U1%,%realme::RMP2106%,%nubia::NX669J%,%nubia::NX629J%,%nubia::NX569J%,%nubia::NX551J%,%motorola::moto g(7)%,%motorola::moto g(100)%,%motorola::Moto G (5S) Plus%,%motorola::Moto E (4) Plus%,%lge::LM-X210%,%lge::LM-V600%,%samsung::SM-A2070%,%lge::LM-V500N%,%lge::LM-V405%,%lge::LM-G710N%,%lge::LM-G710%,%lge::LM-F100%,%samsung::SM-A800IZ%,%samsung::SM-C7000%,%google::Pixel 2%,%docomo::SO-05K%,%samsung::SM-G950N%,%samsung::SM-G950U%,%asus::ASUS_A007%,%ZTE::ZTE B2017G%,%Xiaomi::XIG01%,%samsung::SM-G950U1%,%samsung::SM-G955N%,%Xiaomi::Redmi Note 5 Pro%,%Xiaomi::Redmi Note 5%,%Xiaomi::Redmi Note 2%,%Xiaomi::Redmi Note 10 Pro%,%Xiaomi::Redmi K20 Pro Premium Edition%,%Xiaomi::Redmi Go%,%samsung::SM-G955U1%,%samsung::SM-G9600%,%Xiaomi::Redmi 5 Plus%,%samsung::SM-G960N%,%Xiaomi::Redmi 3X%,%samsung::SM-G960U1%,%samsung::SM-G960W%,%Xiaomi::Pocophone F1%,%samsung::SM-G9650%,%Xiaomi::Mi-4c%,%Xiaomi::Mi Note 2%,%Xiaomi::Mi Note 10 Pro%,%samsung::SM-G965N%,%Xiaomi::Mi MIX 3%,%samsung::SM-G935S%,%OPPO::CPH2065%,%samsung::SM-G935L%,%asus::ASUS_X008DA%,%samsung::SM-C7100%,%docomo::SO-04H%,%samsung::SM-E700H%,%docomo::SO-03K%,%docomo::SO-03J%,%docomo::SO-02H%,%docomo::SO-01M%,%samsung::SM-G525F%,%samsung::SM-G531H%,%samsung::SM-G570F%,%blackshark::SKR-H0%,%blackshark::SKR-A0%,%samsung::SM-G6100%,%blackshark::DLT-H0%,%blackshark::DLT-A0%,%blackberry::BBC100-1%,%asus::ZenFone Max Pro M1%,%samsung::SM-G781B%,%asus::ASUS_Z010D%,%asus::ASUS_X018D%,%asus::ASUS_X00TDB%,%asus::ASUS_X00TDA%,%samsung::SM-G920I%,%samsung::SM-G925F%,%samsung::SM-G925I%,%asus::ASUS_X00HD%,%asus::ASUS_X00DDB%,%samsung::SM-G9280%,%OPPO::CPH2025%,%samsung::SC-02J%,%vivo::vivo Z1%,%HUAWEI::VOG-AL10%,%HONOR::STK-LX3%,%OPPO::CPH1613%,%HONOR::RVL-AL09%,%HONOR::LLD-AL20%,%HYUNDAI::L503F Plus%,%HONOR::HRY-LX1MEB%,%Infinix::Infinix X612B%,%HONOR::FRD-L19%,%xiaomi::Redmi Note 4X%,%OPPO::CHP1723%,%Infinix::Infinix X626B%,%OPPO::CPH1831%,%KDDI::SCV36%,%GOME::GOME_C7_Note_Plus%,%OPPO::CPH1869%,%KDDI::LGV35%,%vivo::vivo 1951%,%OPPO::CPH1879%,%OPPO::CPH1893%,%EVERCOSS::M6A%,%OPPO::CPH1903%,%xiaomi::Redmi Note 5 Pro%,%OPPO::A51w%,%HOTWAV::Pearl K3%,%HUAWEI::SNE-LX1%,%vivo::vivo V15%,%vivo::vivo V3%,%vivo::vivo Y21%,%HUAWEI::HWV32%,%Nokia::Nokia 6.1%,%Nokia::Nokia C31%,%HUAWEI::HW-01K%,%HUAWEI::MAR-LX2J%,%Nokia::TA-1004%,%HUAWEI::HUAWEI MLA-AL10%,%HUAWEI::HMA-L29%,%xiaomi::MI 5X%,%HUAWEI::EVA-L19%,%HUAWEI::EML-L29%,%HUAWEI::ELS-NX9%,%HUAWEI::MHA-L29%,%xiaomi::MI 6X%,%xiaomi::MI PLAY%,%HUAWEI::NAM-LX9%,%KDDI::SOV32%,%OPPO::A1603%,%Infinix::Infinix X6823C%,%HUAWEI::ANE-LX1%,%EVERCOSS::M55B%,%Nokia::Nokia 3.1 Plus%,%EVERCOSS::S6%,%MITO::T8%,%KDDI::SHV42%,%ELEVATE::V55C%,%MITO::MITO_A36_W1%,%vivo::vivo 1817%,%Itel::itel L6501%,%Itel::itel A661L%,%Lenovo::Lenovo TB-J706F%,%Lenovo::Lenovo K53a48%,%Itel::itel A571L%,%Lenovo::Lenovo A7000-a%,%ADVAN::i5K%,%vivo::V2214%,%Lenovo::Lenovo A6010%,%OPPO::CPH1941%,%OPPO::CPH1943%,%KDDI::SOV42%,%ADVAN::8002%,%KDDI::SOV38%,%Infinix::Infinix X6815B%,%ADVAN::6201%,%ADVAN::6001%,%ADVAN::5060%,%vivo::V2217%,%Itel::itel L6502%,%Nokia::Nokia 7.2%,%Meizu::meizu M8%,%Asus::ASUS_I005D%,%Android::Soundphone S2%,%Meizu::MEIZU M6%,%Blackview::BV9100%,%KDDI::SCV45%,%OPPO::CPH1920%,%vivo::vivo 1719%,%DOCOMO::F-02H%,%KDDI::SHV39%,%ELEVATE::LUNA G58%,%DOCOMO::F-03H%,%ELEVATE::LUNA G60X%,%Redmi::Redmi 8A Pro%,%Infinix::Infinix X693%,%OPPO::CPH2109%,%vivo::vivo 1714%,%samsung::SM-M305M%,%Xiaomi::Mi 9T Pro%,%Infinix::Infinix X665B%,%OPPO::CPH1605%,%asus::ASUS_X01AD%,%Infinix::Infinix X697%,%Redmi::220233L2G%,%OPPO::CPH1859%,%KDDI::SOV41%,%HUAWEI::CLT-L29%,%xiaomi::Redmi Note 5A Prime%,%vivo::vivo 1816%,%Infinix::Infinix X680%,%Realme::RMX1831%,%asus::ASUS_I001DE%,%HONOR::LLD-L21%,%Infinix::Infinix X682B%,%realme::RMX3201%,%Infinix::Infinix X657C%,%Infinix::Infinix X652B%,%samsung::SM-J810Y%,%OPPO::CPH2421%,%samsung::SM-T295%,%asus::ASUS_Z012DB%,%Infinix::Infinix X6511%,%OPPO::CPH2219%,%OPPO::CPH1727%,%POCO::21061110AG%,%realme::RMX3261%,%realme::RMX2193%,%realme::RMX2195%,%Infinix::Infinix X6511E%,%HONOR::HRY-AL00a%,%Xiaomi::Redmi K20 Pro%,%samsung::SM-M127F%,%OnePlus::ONEPLUS A6003%,%samsung::SM-C900F%,%realme::RMX3516%,%samsung::SM-A720F%,%Infinix::Infinix X6810%,%realme::RMX2163%,%HUAWEI::RNE-L22%,%OPPO::CPH2035%,%samsung::SM-A520F%,%OPPO::CPH2145%,%OPPO::CPH2137%,%Infinix::Infinix X6817%,%OPPO::CPH1919%,%realme::RMX3268%,%vivo::V2201%,%OPPO::CPH2371%,%OPPO::CPH2477%,%OPPO::CPH1725%,%OPPO::CPH2061%,%vivo::V2043%,%OPPO::CPH2083%,%OPPO::CPH2239%,%realme::RMX1925%,%realme::RMX3263%,%samsung::SM-M115F%,%Infinix::Infinix X688C%,%OPPO::RMX1811%,%Infinix::Infinix X625D%,%vivo::vivo 1723%,%Redmi::23021RAA2Y%,%vivo::V2105%,%vivo::vivo 1716%,%realme::RMX3624%,%OPPO::CPH2471%,%Xiaomi::Redmi Note 4%,%vivo::vivo 1804%,%OPPO::CPH1821%,%OPPO::CPH2375%,%vivo::vivo 1910%,%Infinix::Infinix X670%,%realme::RMX3430%,%samsung::SM-A226B%,%OPPO::CPH2217%,%samsung::SM-J610F%,%OPPO::CPH2269%,%vivo::vivo 1938%,%google::Pixel 3 XL%,%vivo::V2046%,%vivo::V2204%,%asus::ASUS_I005D%,%OPPO::RMX1805%,%OPPO::CPH2343%,%Redmi::M2101K7AG%,%realme::RMX3085%,%vivo::vivo 2007%,%samsung::SM-J250F%,%POCO::21121210G%,%OPPO::CPH2127%,%vivo::V2205%,%Redmi::M2006C3LG%,%vivo::V2207%,%vivo::vivo 1814%,%vivo::vivo 1820%,%vivo::vivo 1727%,%samsung::SM-M515F%,%OPPO::CPH2179%,%realme::RMX1971%,%vivo::V2040%,%TECNO::TECNO LG8n%,%OPPO::CPH2139%,%OPPO::CPH2173%,%samsung::SM-A145F%,%Infinix::Infinix X689D%,%OPPO::CPH2349%,%samsung::SM-T225%,%OPPO::CPH1871%,%TECNO::TECNO LG7n%,%xiaomi::Redmi 6 Pro%,%HUAWEI::BLA-L29%,%google::Pixel 6%,%Infinix::Infinix X6511B%,%asus::ASUS_I003DD%,%samsung::SM-M105G%,%Infinix::Infinix X656%,%samsung::SM-M022F%,%Xiaomi::Redmi Note 8%,%Xiaomi::Redmi Note 3%,%Xiaomi::Redmi 7A%,%iPhone6Plus%,%Infinix::Infinix X698%,%vivo::V2030%,%OPPO::CPH2387%,%Infinix::Infinix X6816%,%realme::RMX2103%,%vivo::vivo 1901%,%Realme::RMX1851%,%Redmi::M2010J19SG%,%samsung::SM-J400F%,%OPPO::CPH2185%,%vivo::V2120%,%vivo::V2029%,%OPPO::CPH1937%,%vivo::vivo 1918%,%vivo::V2111%,%OPPO::CPH2235%,%realme::RMX2101%,%Infinix::Infinix X650C%,%POCO::M2010J19CG%,%OPPO::CPH1729%,%Infinix::Infinix X682C%,%xiaomi::Redmi 5 Plus%,%vivo::V2108%,%samsung::SM-J730G%,%Xiaomi::POCOPHONE F1%,%vivo::vivo 1915%,%OPPO::CPH1853%,%vivo::V2131%,%asus::ASUS_Z01RD%,%vivo::V2118%,%OPPO::CPH1717%,%KDDI::SOV39%,%Xiaomi::Redmi 5%,%Realme::RMX1821%,%samsung::SM-A025F%,%realme::RMX2185%,%Redmi::M2006C3MG%,%realme::RMX2020%,%OPPO::CPH2113%,%OPPO::CPH1701%,%samsung::SM-G988B%,%realme::RMX3511%,%samsung::SM-A127F%,%samsung::SM-M215F%,%Infinix::Infinix X688B%,%realme::RMX2061%,%xiaomi::Redmi Note 8%,%realme::RMX3581%,%samsung::SM-A235F%,%realme::RMX3231%,%OPPO::CPH1819%,%xiaomi::Redmi Note 4%,%OPPO::CPH2059%,%realme::RMX2030%,%vivo::V2149%,%Xiaomi::Redmi 4A%,%Infinix::Infinix X690B%,%realme::RMX3472%,%iPhoneSE%,%samsung::SM-A207F%,%OPPO::CPH2363%,%realme::RMX3521%,%vivo::V2202%,%Infinix::Infinix X680B%,%Redmi::M2004J19C%,%vivo::V2110%,%realme::RMX1921%,%vivo::vivo 1935%,%Redmi::21121119SG%,%samsung::SM-A107F%,%Infinix::Infinix X6812B</t>
  </si>
  <si>
    <t>Redmi::M2003J15SC%,%Xiaomi::Redmi 8%,%OPPO::CPH1969%,%xiaomi::Redmi Note 5%,%realme::RMX2180%,%POCO::M2102J20SG%,%vivo::vivo 1904%,%realme::RMX2001%,%Redmi::220333QAG%,%vivo::V2109%,%HONOR::JAT-AL00%,%samsung::SM-M307F%,%samsung::SM-G960F%,%realme::RMX3235%,%asus::ASUS_X00PD%,%TECNO::TECNO LE7%,%vivo::vivo 1609%,%samsung::SM-G965U%,%google::Pixel 4a%,%google::Pixel 6a%,%Xiaomi::M2007J3SY%,%Xiaomi::MI 6%,%xiaomi::Redmi Note 7 Pro%,%OnePlus::ONEPLUS A6010%,%vivo::V2237%,%blackshark::SHARK KLE-H0%,%xiaomi::Mi A2 Lite%,%Sony::801SO%,%Infinix::Infinix X626B LTE%,%Infinix::Infinix X627%,%vivo::V2146%,%OPPO::CPH1823%,%OPPO::CPH2159%,%samsung::SM-A325F%,%samsung::SM-A135F%,%vivo::vivo 2019%,%OPPO::CPH2325%,%iPhone7Plus%,%Redmi::21061119AG%,%samsung::SM-M315F%,%realme::RMX3195%,%samsung::SM-G970F%,%vivo::V2039%,%samsung::SM-J530Y%,%OPPO::CPH2251%,%Realme::RMX1903%,%realme::RMX2170%,%samsung::SM-A125F%,%OPPO::CPH2209%,%iPhone8%,%vivo::V2050%,%vivo::vivo 1902%,%OPPO::CPH1923%,%OPPO::CPH1931%,%OPPO::CPH1909%,%vivo::vivo 1802%,%samsung::SM-A042F%,%vivo::V2026%,%iPhone7%,%samsung::SM-A217F%,%Infinix::Infinix X662%,%HUAWEI::MAR-LX2%,%samsung::SM-M625F%,%OPPO::CPH1801%,%Xiaomi::2201122G%,%KDDI::SOV36%,%samsung::SM-G885F%,%OPPO::CPH2015%,%OPPO::CPH1803%,%samsung::SM-A315G%,%Realme::RMX1941%,%samsung::SM-A105G%,%vivo::V2157%,%OPPO::CPH2043%,%samsung::SM-A305F%,%OPPO::CPH1723%,%OPPO::CPH1933%,%Xiaomi::MI 8%,%Redmi::Redmi Note 8 Pro%,%OPPO::A37f%,%POCO::POCO F2 Pro%,%samsung::SM-A205F%,%vivo::V2027%,%vivo::vivo 1920%,%samsung::SM-A022F%,%samsung::SM-A750GN%,%OPPO::CPH2365%,%vivo::vivo 1818%,%Redmi::M2101K6G%,%samsung::SM-A035F%,%iPhoneXR%,%google::Pixel 3a%,%OnePlus::GM1910%,%vivo::vivo 1612%,%realme::RMX3363%,%xiaomi::Redmi Note 5A%,%realme::RMX2189%,%realme::RMX1931%,%Nokia::Nokia 5.3%,%OnePlus::ONEPLUS A5000%,%realme::RMX2086%,%Xiaomi::MI MAX 2%,%Infinix::Infinix X653C%,%iPhone6%,%realme::RMX3561%,%samsung::SM-A715F%,%vivo::V2116%,%vivo::vivo 1724%,%samsung::SM-A525F%,%vivo::vivo 1807%,%vivo::vivo 1819%,%POCO::2201117PG%,%samsung::SM-S901E%,%vivo::V2151%,%vivo::V2142%,%samsung::SM-A507FN%,%samsung::SM-J600G%,%OPPO::CPH1917%,%OPPO::CPH2481%,%vivo::vivo 1939%,%realme::RMX3081</t>
  </si>
  <si>
    <t>asus::ASUS_X01BDA%,%samsung::SM-A705F%,%vivo::vivo 1907%,%realme::RMX3151%,%OPPO::CPH1911%,%samsung::SM-A307GN%,%vivo::vivo 1718%,%Redmi::M2101K7BNY%,%samsung::SM-A515F%,%vivo::V2058%,%samsung::SM-A115F%,%xiaomi::Mi A1%,%samsung::SM-G770F%,%iPhone8Plus%,%vivo::V2130%,%samsung::SM-N960F%,%samsung::SM-A730F%,%samsung::SM-A037F%,%samsung::SM-A336E%,%Infinix::Infinix X695C%,%OPPO::CPH1901%,%xiaomi::Redmi 6%,%samsung::SM-G965F%,%POCO::M2007J20CG%,%realme::RMX1911%,%iPhone11%,%asus::ASUS_X00TD%,%samsung::SM-A225F%,%Redmi::2201117TY%,%Xiaomi::M2011K2G%,%Xiaomi::Mi 9 SE%,%Xiaomi::2201123G%,%realme::RMX3501%,%samsung::SM-J500G%,%Infinix::Infinix X672%,%ADVAN::6501%,%KDDI::SOV37%,%vivo::vivo 1812%,%vivo::VIVO Y17%,%vivo::vivo 1811%,%TECNO::TECNO LG6n%,%KDDI::SCV42%,%OPPO::CPH2333%,%iPad9thGen(WiFi)%,%google::Pixel 6 Pro%,%OnePlus::HD1900%,%iQOO::I2212%,%Xiaomi::Redmi Note 4X%,%samsung::SM-F936B%,%iPhone14%,%samsung::SM-A510F%,%HUAWEI::DUB-AL20%,%asus::ASUS_Z01BDB%,%OPPO::CPH1877%,%asus::Zenfone Max Pro M1%,%asus::ASUS_Z00UD%,%vivo::V2145%,%asus::ASUS_X017DA%,%Infinix::Infinix X6512%,%asus::ASUS_X00QD%,%Redmi::Redmi Note 9 Pro%,%Xiaomi::M2101K9AG%,%iPhone11Pro%,%samsung::SM-A528B%,%iPhoneXS%,%Infinix::Infinix X692%,%samsung::SM-G610F%,%Xiaomi::21081111RG%,%POCO::22021211RG%,%samsung::SM-A536E%,%samsung::SM-G973F%,%iPhoneX%,%xiaomi::Redmi 6A%,%xiaomi::Redmi Note 6 Pro%,%OPPO::CPH1609%,%xiaomi::Redmi Note 7%,%OPPO::CPH2473%,%samsung::SM-G950F%,%OPPO::CPH2197%,%HUAWEI::VOG-L29%,%vivo::V2031%,%Redmi::M2103K19G%,%Xiaomi::M2007J3SG%,%samsung::SM-A600G%,%xiaomi::Redmi S2%,%OPPO::CPH1989%,%realme::RMX3630%,%Infinix::Infinix X663B%,%realme::RMX3241%,%samsung::SM-G998B%,%HONOR::JSN-L22%,%samsung::SM-A015F%,%Nokia::Nokia 6.1 Plus%,%iPhone13%,%Redmi::2201116TG%,%realme::RMX3393%,%vivo::V2038%,%iPhoneXSMax%,%iPhone6S%,%OPPO::CPH2461%,%samsung::SM-G780G</t>
  </si>
  <si>
    <t>samsung::SM-A505F%,%samsung::SM-G930F%,%realme::RMX3371%,%realme::RMX3370%,%HUAWEI::ELE-L29%,%Infinix::Infinix X6816D%,%iPhone13ProMax%,%iPhone13Mini%,%POCO::M2012K11AG%,%Infinix::Infinix X689%,%samsung::SM-A032F%,%OPPO::CPH1907%,%OPPO::CPH2457%,%HUAWEI::YAL-L21%,%samsung::SM-A326B%,%Redmi::2201116SG%,%iPhone11ProMax%,%iPhone12%,%realme::RMX2151%,%vivo::vivo 1606%,%iPhone12Pro%,%samsung::SM-G955F%,%vivo::vivo 1919%,%Xiaomi::MI 9%,%samsung::SM-A045F%,%POCO::M2103K19PG%,%samsung::SM-N950F%,%Infinix::Infinix X657B%,%OPPO::CPH1955%,%samsung::SM-N986B%,%OPPO::CPH2001%,%samsung::SM-J330G%,%Redmi::22041219G%,%Infinix::Infinix X665E%,%realme::RMX3191%,%samsung::SM-N935F%,%iPhone14Plus%,%vivo::vivo 1940%,%samsung::SM-M325FV%,%vivo::V2025%,%xiaomi::Mi A2%,%samsung::SM-N770F%,%iPhoneSE2ndGen%,%OPPO::CPH2359%,%samsung::SM-A805F%,%iPhone12ProMax%,%Infinix::Infinix X689B%,%vivo::V2022%,%google::Pixel 2 XL%,%Redmi::22101316G%,%HUAWEI::LIO-L29%,%POCO::22071219CG%,%Xiaomi::Redmi 4X%,%realme::RMX3491%,%Infinix::Infinix X6821%,%samsung::SM-J415F%,%samsung::SM-G975F%,%realme::RMX3171%,%xiaomi::Redmi 7%,%samsung::SM-M526BR%,%samsung::SM-M225FV%,%samsung::SM-M336B%,%samsung::SM-G996B%,%iPhone14Pro%,%google::Pixel 3%,%samsung::SM-G532G%,%OPPO::CPH2071%,%OPPO::RMX1801%,%Infinix::Infinix X655C%,%samsung::SM-G780F%,%samsung::SM-A605G%,%samsung::SM-A725F%,%samsung::SM-G990E%,%samsung::SM-C710F%,%iPhone6SPlus%,%Xiaomi::MI 8 Lite%,%realme::RMX3063%,%realme::RMX2002%,%samsung::SM-F711B%,%iPhone12Mini%,%samsung::SM-N975F%,%samsung::SM-A530F%,%samsung::SM-N980F%,%Xiaomi::2107113SG%,%samsung::SM-M236B%,%iPhone14ProMax%,%iPhone13Pro%,%vivo::vivo 1808%,%Lenovo::Lenovo P1a42%,%Xiaomi::MIX%,%samsung::SM-M536B%,%Nokia::Nokia 2.2%,%asus::ASUS_AI2201_D%,%vivo::vivo 1601%,%vivo::vivo 1603%,%realme::RMX3286%,%Xiaomi::Mi Note 10%,%Xiaomi::Mi Note 3%,%Xiaomi::MI 8 SE%,%lge::LM-V510N%,%samsung::SM-N950N%,%samsung::SM-G955U%,%OPPO::CPH1979%,%Xiaomi::MI 5%,%google::Pixel 7 Pro%,%OnePlus::LE2121%,%Xiaomi::MI MAX%,%HUAWEI::LYA-AL00%,%iPad7thGen%,%samsung::SM-S916B%,%iPadMini5%,%iPadPro%,%OnePlus::GM1900%,%KDDI::SCV38%,%samsung::SM-A920F%,%iPadPro5thGen%,%HUAWEI::MAR-AL00%,%docomo::SO-03L%,%samsung::SM-P585Y%,%OPPO::CPH2505%,%OPPO::A37fw%,%samsung::SM-A346E%,%vivo::vivo 1906%,%Infinix::Infinix X652A%,%Infinix::Infinix X6815D%,%asus::ASUS_X00LD%,%samsung::SM-A310F%,%KDDI::SCV41%,%vivo::V2158%,%samsung::SM-N970F%,%samsung::SM-S911B%,%Xiaomi::2203129G%,%samsung::SM-F926B%,%samsung::SM-F721B%,%samsung::SM-G991B%,%Xiaomi::Redmi 5A%,%samsung::SM-S908E%,%POCO::2207117BPG%,%samsung::SM-M205G%,%OPPO::CPH1825%,%Xiaomi::Mi 10%,%vivo::vivo 1806%,%samsung::SM-A736B%,%Infinix::Infinix X6827%,%samsung::SM-N985F%,%google::Pixel 4 XL%,%vivo::vivo 1929%,%Nokia::Nokia 5.4%,%OPPO::CPH2247%,%realme::RMX3572%,%Xiaomi::POCO F1%,%Infinix::Infinix X668C%,%samsung::SM-A236E%,%OPPO::X9009%,%samsung::SM-S918B%,%iPhoneSE3rdGen%,%Nokia::Nokia 5.1 Plus%,%samsung::SM-S906E%,%iPhone5S%,%HUAWEI::INE-LX2%,%samsung::SM-J710F%,%samsung::SM-A047F%,%Redmi::dandelion%,%samsung::SM-F700F%,%samsung::SM-P615%,%blackshark::SKW-H0%,%asus::ASUS_X00RD%,%Infinix::Infinix X6811%,%samsung::SM-G980F%,%HUAWEI::LYA-L29%,%samsung::SM-G985F%,%OPPO::CPH2305%,%Nokia::TA-1021%,%samsung::SM-N971N%,%vivo::V2144%,%Xiaomi::Redmi 3S%,%asus::ASUS_Z017DB%,%samsung::SM-G570Y%,%Xiaomi::Mi 9T%,%samsung::SM-G975U%,%samsung::SM-G935F%,%vivo::vivo 1611%,%samsung::SM-F916B%,%OPPO::RMX1807%,%samsung::SM-A546E%,%OPPO::A1601%,%samsung::SM-P205%,%HUAWEI::VOG-TL00%,%google::Pixel 7%,%samsung::SM-A910F%,%samsung::SM-A908N%,%google::Pixel 3a XL%,%docomo::SO-01J%,%HUAWEI::LYA-L09%,%google::Pixel 4a (5G)%,%Nokia::TA-1032%,%docomo::SO-01L%,%samsung::SM-P619%,%vivo::V2231%,%samsung::SM-A7050%,%HUAWEI::JAD-LX9%,%samsung::SM-A500F%,%HUAWEI::EVR-L29%,%HUAWEI::ALP-L29%,%lge::LM-G850%,%motorola::XT1663%,%OPPO::CPH2357%,%HONOR::COR-L29%,%realme::RMX3506%,%realme::RMX3563%,%OPPO::CPH2067%,%HONOR::COL-L29%,%ADVAN::5061%,%samsung::SM-A710F%,%iPadAir4thGen(WiFi)%,%asus::ASUS_X00ID%,%samsung::SM-N920I%,%KDDI::SOV35%,%SHARP::SH-Z20%,%Sony::D6653%,%Sony::G8231%,%UMIDIGI::F1%,%Xiaomi::22071212AG%,%samsung::SM-G977N%,%Infinix::Infinix X677%,%Xiaomi::MI MAX 3%,%Realme::RMX1911%,%samsung::SM-G970U%,%Lenovo::Lenovo K520%,%Xiaomi::Mi A1%,%Xiaomi::Mi A3%,%ADVAN::1010%,%OPPO::CPH2023%,%Nokia::Nokia C21 Plus%,%samsung::SM-G9350%,%OnePlus::LE2115%,%asus::ASUS_I006D%,%Infinix::Infinix X666B%,%asus::ASUS_I001DC%,%asus::ASUS_I005DA%,%Xiaomi::Redmi Note 7%,%POCO::22111317PG%,%Xiaomi::Redmi 4%,%Infinix::Infinix X663%,%samsung::SM-A146P%,%Infinix::Infinix X687%,%Infinix::Infinix X676C%,%HUAWEI::LDN-LX2%,%Xiaomi::Redmi 8A%,%asus::ASUS_I01WD%,%samsung::SM-N976N%,%KDDI::SHV47%,%realme::RMX3686%,%Redmi::220733SG%,%samsung::SM-T875%,%iPad6thGen%,%google::Pixel 4%,%docomo::SO-02J%,%asus::ASUS_AI2202%,%vivo::V2045%,%KDDI::SOV40%,%Sharp::SH-C04%,%samsung::SM-J700F%,%blackberry::BBF100-6%,%samsung::SM-A605FN%,%Xiaomi::Mi MIX 2%,%samsung::SM-A750F%,%Xiaomi::Redmi 3%,%docomo::SO-04K%,%docomo::SO-04J%,%samsung::SM-F711N%,%xiaomi::Redmi Note 8T%,%samsung::SM-G960U%,%Xiaomi::Redmi Pro%,%samsung::SM-F900F%,%asus::ASUS_Z01QD%,%HUAWEI::LON-AL00%,%Infinix::Infinix X603%,%blackshark::SHARK PRS-H0%,%Infinix::Infinix X650B%,%HUAWEI::TAH-N29m%,%samsung::SM-A605F%,%samsung::SM-T725%,%iPadPro2ndGen%,%samsung::SC-05G%,%ADVAN::6004%,%ADVAN::ADVAN 1011%,%ADVAN::G1%,%ELEVATE::LUNA G5%,%EVERCOSS::S45%,%realme::RMX3661%,%samsung::SM-A136B%,%HONOR::DUA-L22%,%HONOR::JSN-AL00a%,%razer::Phone 2%,%HONOR::JSN-L21%,%lge::LM-Q510N%,%HONOR::STF-AL00%,%lge::LM-G820N%,%HUAWEI::ANA-NX9%,%lge::LG-H990%,%HUAWEI::ANE-LX2J%,%iQOO::I2213%,%HUAWEI::ELS-N39%,%samsung::SM-A320Y%,%HUAWEI::HUAWEI VNS-L22%,%samsung::SM-A526B%,%HUAWEI::INE-LX2r%,%iPadPro3rdGen%,%Xiaomi::Mi 9 Lite%,%Xiaomi::MI CC9 Pro Premium Edition%,%Xiaomi::M2101K9R%,%samsung::SM-G988N%,%Redmi::21091116UG%,%Nokia::Nokia 3.1%,%samsung::SM-N930F%,%Nokia::Nokia 4.2%,%vivo::V2134%,%samsung::SM-N9500%,%OnePlus::ONEPLUS A6013%,%OnePlus::KB2005%,%OnePlus::IN2011%,%Nokia::Nokia G20%,%Nokia::Nokia X20%,%samsung::SM-N981B%,%OnePlus::HD1907%,%Nothing::A063%,%OPPO::A002OP%,%OnePlus::GM1913%,%samsung::SM-P355%,%OPPO::CPH1607%,%samsung::SM-S901B%,%OPPO::CPH1835%,%OUKITEL::WP21%,%OPPO::OPPO A83%,%OPPO::F1f%,%NOMU::M8%,%samsung::SM-G981U%,%Meizu::meizu C9%,%Lenovo::Lenovo P2a42%,%Xiaomi::M2102K1G%,%samsung::SM-G998U%,%WIKO::HARRY%,%TECNO::TECNO KF8%,%Sony::XQ-BC72%,%Sony::H8416%,%Sony::G8343%,%Sony::G8142%,%KDDI::SCV39%,%Sony::E6683%,%Sony::802SO%,%vivo::vivo 1610%,%Sony::702SO%,%Sony::701SO%,%SHARP::SH-Z01%,%vivo::V2231A%,%samsung::SC-02H%,%Lenovo::Lenovo A6020a46%,%Lenovo::Lenovo A6600d40%,%Lenovo::Lenovo A7010a48%,%SG::906SH%,%Lenovo::Lenovo L71091%,%Redmi::22120RN86G%,%Meizu::M6T%,%SHARP::SH-C05</t>
  </si>
  <si>
    <t>06.Pelajar</t>
  </si>
  <si>
    <t>10.Lainnya%,%05.Karyawan Swasta - Lainnya%,%07.Pensiunan%,%01.Ibu Rumah Tangga</t>
  </si>
  <si>
    <t>09.Wiraswasta</t>
  </si>
  <si>
    <t>04.Karyawan Swasta - Financial Services%,%03.Pegawai Pemerintah%,%02.Karyawan BUMN%,%08.Profesional</t>
  </si>
  <si>
    <t>[5.0,15.0)</t>
  </si>
  <si>
    <t>[15.0,inf)</t>
  </si>
  <si>
    <t>08.&gt;3 - 6 M%,%11.&gt; 30 M%,%21.&lt;= 10 Juta%,%23.&gt; 150 Juta%,%01.0 - 2 Juta</t>
  </si>
  <si>
    <t>02.&gt;2 - 5 Juta%,%06.&gt; 100 Juta</t>
  </si>
  <si>
    <t>03.&gt;5 - 10 Juta</t>
  </si>
  <si>
    <t>05.&gt;50 - 100 Juta%,%04.&gt;10 - 50 Juta%,%07.&lt; 3 M%,%22.&gt;50 - 150 Juta</t>
  </si>
  <si>
    <t>[1.0,3.0)</t>
  </si>
  <si>
    <t>[3.0,inf)</t>
  </si>
  <si>
    <t>[10000.0,35000.0)</t>
  </si>
  <si>
    <t>[35000.0,110000.0)</t>
  </si>
  <si>
    <t>[110000.0,inf)</t>
  </si>
  <si>
    <t>[-inf,45.0)</t>
  </si>
  <si>
    <t>[45.0,70.0)</t>
  </si>
  <si>
    <t>[70.0,95.0)</t>
  </si>
  <si>
    <t>[95.0,inf)</t>
  </si>
  <si>
    <t>[-inf,50000.0)</t>
  </si>
  <si>
    <t>[50000.0,inf)</t>
  </si>
  <si>
    <t>[-inf,500000.0)</t>
  </si>
  <si>
    <t>[500000.0,1000000.0)</t>
  </si>
  <si>
    <t>[1000000.0,inf)</t>
  </si>
  <si>
    <t>[-inf,200.0)</t>
  </si>
  <si>
    <t>[200.0,450.0)</t>
  </si>
  <si>
    <t>[450.0,inf)</t>
  </si>
  <si>
    <t>[-inf,20000.0)</t>
  </si>
  <si>
    <t>[20000.0,inf)</t>
  </si>
  <si>
    <t>[-inf,3.0)</t>
  </si>
  <si>
    <t>[-inf,4000.0)</t>
  </si>
  <si>
    <t>[4000.0,inf)</t>
  </si>
  <si>
    <t>[500000.0,1500000.0)</t>
  </si>
  <si>
    <t>[1500000.0,inf)</t>
  </si>
  <si>
    <t>52461%,%42371%,%42372%,%42394%,%42395%,%42396%,%91221%,%91218%,%91216%,%42419%,%42422%,%91214%,%42363%,%42425%,%42427%,%91132%,%42439%,%42444%,%42447%,%42453%,%91122%,%43115%,%43133%,%91112%,%43168%,%42426%,%90993%,%42359%,%42354%,%91312%,%42172%,%42174%,%42181%,%42195%,%42196%,%42213%,%42214%,%42215%,%42216%,%42218%,%42356%,%42251%,%42265%,%42272%,%42274%,%91271%,%42276%,%42282%,%42283%,%91256%,%42311%,%42317%,%42319%,%42253%,%43175%,%43183%,%43184%,%44167%,%44168%,%44172%,%90871%,%44176%,%44177%,%44192%,%44193%,%45135%,%45182%,%45210%,%44166%,%45217%,%45221%,%90673%,%45223%,%45224%,%45225%,%45226%,%45227%,%45228%,%90672%,%45254%,%45258%,%45218%,%44164%,%44162%,%44119%,%43185%,%43187%,%90984%,%43197%,%90983%,%90981%,%43214%,%43218%,%43254%,%43263%,%43264%,%43265%,%90971%,%43269%,%43271%,%90918%,%90917%,%90916%,%90915%,%43362%,%43363%,%90912%,%43367%,%43368%,%44113%,%91313%,%42164%,%42153%,%42128%,%38873%,%38874%,%38875%,%38876%,%38877%,%38881%,%38882%,%38886%,%38887%,%38955%,%38961%,%38767%,%38962%,%38965%,%39111%,%39112%,%39113%,%39114%,%39115%,%39116%,%39124%,%39152%,%39182%,%39261%,%91671%,%38766%,%38765%,%38657%,%38355%,%38361%,%38363%,%38375%,%38382%,%38383%,%38385%,%38386%,%38387%,%38389%,%38512%,%38513%,%38514%,%38515%,%38516%,%38517%,%38518%,%38552%,%38571%,%38575%,%38617%,%38618%,%38619%,%38653%,%38655%,%39262%,%45265%,%39263%,%39265%,%91411%,%41113%,%41116%,%91373%,%41166%,%91372%,%41171%,%41175%,%41258%,%41262%,%91366%,%41111%,%91365%,%91364%,%41356%,%41358%,%91363%,%41372%,%91362%,%42013%,%42112%,%42119%,%42126%,%91314%,%41313%,%40971%,%40915%,%40912%,%39268%,%39373%,%39374%,%40000%,%40001%,%91616%,%91615%,%91614%,%91574%,%91573%,%40194%,%40196%,%40229%,%40268%,%40296%,%40326%,%91562%,%40393%,%91514%,%40550%,%91453%,%91452%,%91451%,%91415%,%40632%,%39264%,%38326%,%45313%,%45361%,%51148%,%86683%,%86682%,%51163%,%51164%,%86681%,%86612%,%51183%,%51192%,%51193%,%86611%,%86685%,%51215%,%51245%,%86592%,%51272%,%86591%,%51311%,%86582%,%86572%,%51316%,%86561%,%51318%,%86519%,%51243%,%86517%,%51146%,%51144%,%87253%,%87252%,%87217%,%87215%,%87214%,%50741%,%87213%,%87211%,%87181%,%87171%,%87161%,%51145%,%87153%,%51117%,%51119%,%51128%,%51132%,%86757%,%86756%,%51135%,%51138%,%51139%,%86752%,%51143%,%87152%,%52112%,%52114%,%52115%,%52317%,%52318%,%52319%,%52365%,%52368%,%52411%,%86413%,%52413%,%52414%,%52415%,%52416%,%86414%,%86372%,%52451%,%99967%,%86361%,%52465%,%86353%,%53115%,%86352%,%86316%,%86315%,%86313%,%53133%,%86371%,%52314%,%52312%,%86415%,%86516%,%52123%,%86514%,%52130%,%86513%,%86511%,%52134%,%52137%,%52138%,%52141%,%86472%,%52144%,%52146%,%86464%,%52193%,%86463%,%52213%,%86462%,%52215%,%52216%,%86461%,%86419%,%52221%,%52222%,%52255%,%87255%,%50712%,%87258%,%87261%,%45593%,%45612%,%45617%,%45651%,%46168%,%46188%,%46192%,%46194%,%46212%,%46215%,%46216%,%45592%,%46217%,%46254%,%90513%,%46261%,%46267%,%46313%,%46314%,%46316%,%46317%,%46324%,%46325%,%90242%,%46218%,%45588%,%45586%,%45585%,%45373%,%45375%,%45376%,%45382%,%45383%,%45392%,%45414%,%90618%,%45416%,%90616%,%45510%,%45512%,%45515%,%90614%,%45517%,%45550%,%45553%,%45555%,%45564%,%45565%,%45566%,%45572%,%45576%,%45582%,%45584%,%46327%,%45355%,%46332%,%46334%,%50193%,%50194%,%50195%,%50212%,%50213%,%90134%,%50219%,%50225%,%90125%,%50236%,%50251%,%50191%,%50252%,%50255%,%87284%,%50323%,%50414%,%50513%,%87283%,%50515%,%87282%,%50551%,%87272%,%87271%,%50253%,%50188%,%50186%,%50182%,%90235%,%46344%,%90233%,%46381%,%46388%,%46391%,%46392%,%46413%,%46416%,%46471%,%90223%,%50112%,%50116%,%50118%,%90216%,%90215%,%50133%,%90214%,%50137%,%50138%,%50155%,%50172%,%90145%,%50178%,%50179%,%46333%,%53134%,%91813%,%91815%,%31529%,%31551%,%31581%,%92811%,%31595%,%31596%,%31613%,%31614%,%31616%,%31619%,%31621%,%31527%,%31622%,%92781%,%92775%,%92773%,%31652%,%31654%,%31655%,%31658%,%31661%,%31663%,%31666%,%31667%,%31624%,%31668%,%31526%,%31517%,%31314%,%31315%,%31317%,%31351%,%92855%,%31355%,%31356%,%31357%,%31411%,%31412%,%31414%,%31521%,%31415%,%31417%,%31418%,%31452%,%31453%,%31461%,%31462%,%31470%,%92851%,%31512%,%31513%,%31514%,%31416%,%31712%,%31713%,%31730%,%32315%,%32367%,%32381%,%32384%,%32385%,%32386%,%32387%,%33020%,%33111%,%33113%,%92734%,%32313%,%33117%,%33119%,%33123%,%33124%,%33127%,%33133%,%33135%,%92731%,%92718%,%92717%,%33142%,%33143%,%33118%,%32312%,%32311%,%32279%,%31740%,%32063%,%32112%,%32113%,%32114%,%32116%,%92764%,%32122%,%32124%,%32152%,%32155%,%32156%,%92762%,%32158%,%32159%,%32184%,%32185%,%32211%,%32264%,%32265%,%32272%,%32273%,%32276%,%32277%,%32278%,%31313%,%31300%,%31214%,%31213%,%93463%,%93452%,%30117%,%93418%,%93412%,%93411%,%93393%,%93354%,%93353%,%93352%,%30133%,%93464%,%93238%,%30141%,%30142%,%30143%,%93129%,%30146%,%93125%,%30155%,%93124%,%30252%,%93122%,%93114%,%93233%,%93512%,%93514%,%93515%,%29412%,%29424%,%93654%,%93653%,%93652%,%93616%,%93615%,%93614%,%93573%,%29465%,%29472%,%93572%,%29484%,%29486%,%29513%,%93571%,%93563%,%29561%,%93561%,%29662%,%29781%,%29782%,%29791%,%93518%,%93517%,%93113%,%33145%,%93112%,%30615%,%92937%,%92936%,%30974%,%92933%,%31112%,%92916%,%31116%,%31117%,%31121%,%31122%,%31123%,%92954%,%31124%,%31126%,%31127%,%31133%,%92915%,%92914%,%92913%,%92912%,%31171%,%31172%,%31211%,%92863%,%31125%,%30962%,%92955%,%92956%,%30616%,%30617%,%30652%,%30654%,%30655%,%30659%,%30662%,%30671%,%30673%,%92975%,%92972%,%30756%,%30757%,%92971%,%30759%,%30761%,%30771%,%30812%,%30813%,%30814%,%92965%,%30817%,%92961%,%30911%,%30915%,%30611%,%38225%,%33148%,%92713%,%35597%,%35611%,%35679%,%35682%,%35683%,%91981%,%35716%,%36111%,%36112%,%36123%,%91958%,%35596%,%91926%,%91923%,%91913%,%36149%,%36251%,%91911%,%36254%,%36255%,%36256%,%36262%,%36263%,%36264%,%91924%,%36364%,%35552%,%91992%,%35159%,%35211%,%35221%,%35222%,%35224%,%35226%,%35227%,%35228%,%35229%,%35232%,%35235%,%35551%,%35237%,%35244%,%35321%,%91999%,%35357%,%35367%,%35374%,%35375%,%91993%,%35382%,%35387%,%35453%,%35241%,%91873%,%36381%,%36382%,%37262%,%37263%,%37311%,%37312%,%37313%,%37353%,%37354%,%37356%,%37361%,%37372%,%37382%,%37261%,%37482%,%37491%,%37492%,%37554%,%37571%,%37573%,%38114%,%91834%,%91833%,%38117%,%38213%,%38214%,%37485%,%37259%,%37257%,%37216%,%36514%,%36553%,%36612%,%91872%,%36614%,%36653%,%36654%,%36657%,%36710%,%36711%,%36740%,%91862%,%91861%,%36764%,%36771%,%36772%,%36773%,%37112%,%37113%,%37114%,%91856%,%37171%,%37173%,%37174%,%37175%,%35151%,%92215%,%35129%,%35128%,%34114%,%34117%,%34119%,%92612%,%92611%,%34123%,%34124%,%34152%,%34155%,%34158%,%34159%,%92615%,%34162%,%34168%,%34173%,%34175%,%34179%,%34182%,%34195%,%34196%,%34333%,%92518%,%34371%,%34373%,%34164%,%34017%,%33791%,%33782%,%33173%,%33179%,%33211%,%33251%,%33252%,%33255%,%33311%,%33312%,%33362%,%92662%,%33366%,%33413%,%92653%,%92652%,%33452%,%33481%,%33512%,%33513%,%33514%,%33516%,%92616%,%33561%,%33675%,%33760%,%33777%,%34375%,%33149%,%34376%,%34382%,%92361%,%34767%,%34768%,%34769%,%34811%,%34813%,%34814%,%34815%,%34871%,%34872%,%92315%,%34765%,%34876%,%34878%,%92314%,%34881%,%34882%,%34883%,%92312%,%35117%,%35123%,%35124%,%35125%,%92232%,%34877%,%34764%,%34763%,%34761%,%34386%,%34389%,%34514%,%34515%,%92513%,%34517%,%34518%,%34519%,%34556%,%34557%,%34558%,%34583%,%34594%,%34595%,%34598%,%34613%,%34618%,%34619%,%34681%,%34683%,%34684%,%92414%,%34693%,%34696%,%92412%,%34377%,%93657%,%86312%,%86272%,%67283%,%67287%,%67288%,%78581%,%78571%,%78562%,%67353%,%67354%,%67356%,%67357%,%78561%,%67273%,%78553%,%78552%,%68112%,%68113%,%68116%,%78516%,%68126%,%68133%,%78515%,%68153%,%68168%,%68173%,%67371%,%68182%,%78591%,%67261%,%67173%,%67174%,%67175%,%67176%,%67177%,%67186%,%67215%,%78654%,%78619%,%67222%,%67223%,%67262%,%67225%,%67227%,%67228%,%67229%,%67231%,%78613%,%67233%,%67236%,%67237%,%67238%,%67239%,%78611%,%67226%,%78385%,%68192%,%68193%,%68359%,%78235%,%68363%,%78234%,%78231%,%68374%,%68412%,%68413%,%68415%,%68417%,%78123%,%68358%,%68424%,%68431%,%68453%,%68463%,%68464%,%68466%,%68471%,%68488%,%69113%,%69114%,%69118%,%69154%,%68425%,%68355%,%68354%,%68353%,%68195%,%68196%,%68212%,%68213%,%68214%,%68216%,%68217%,%68218%,%68219%,%78383%,%68252%,%68253%,%78382%,%68262%,%78371%,%68272%,%78355%,%68282%,%68285%,%68286%,%68287%,%68291%,%68315%,%68321%,%68323%,%78663%,%67165%,%78683%,%67138%,%64867%,%79154%,%79122%,%79116%,%65213%,%65214%,%79114%,%65317%,%79113%,%65325%,%65326%,%64818%,%79111%,%65335%,%65336%,%65337%,%65338%,%65392%,%65393%,%78919%,%78917%,%78916%,%66114%,%66116%,%65332%,%64649%,%64481%,%79163%,%64223%,%64224%,%64225%,%79285%,%64227%,%64229%,%79283%,%64293%,%79281%,%64312%,%64313%,%79271%,%64315%,%64358%,%64392%,%79212%,%79211%,%64413%,%79181%,%64416%,%64417%,%64418%,%64461%,%64462%,%64474%,%78915%,%69156%,%78914%,%78874%,%78763%,%66318%,%78762%,%78761%,%78758%,%66371%,%66373%,%66381%,%78752%,%78714%,%67113%,%66314%,%67116%,%67123%,%67124%,%78694%,%67126%,%78693%,%78691%,%67133%,%67134%,%67135%,%78684%,%67137%,%67121%,%66312%,%66284%,%66283%,%78871%,%78863%,%66135%,%78862%,%66163%,%66174%,%78856%,%78854%,%66213%,%66214%,%66215%,%78853%,%66221%,%66222%,%78821%,%66225%,%78773%,%66231%,%78772%,%78771%,%66234%,%78769%,%78767%,%78764%,%66275%,%78911%,%64222%,%69161%,%69166%,%72272%,%72273%,%72274%,%75685%,%73114%,%73221%,%73225%,%73515%,%73521%,%73552%,%73553%,%75763%,%73555%,%73583%,%73592%,%73593%,%73613%,%75656%,%73618%,%73652%,%73653%,%73661%,%73753%,%73761%,%73581%,%73762%,%72215%,%75765%,%75778%,%71561%,%71572%,%71573%,%71574%,%71575%,%71616%,%75772%,%71661%,%75769%,%71664%,%72212%,%71665%,%75768%,%72112%,%72114%,%72116%,%72117%,%72153%,%72154%,%72155%,%72161%,%72162%,%72167%,%71666%,%73763%,%73811%,%73813%,%74511%,%74552%,%74561%,%74562%,%74571%,%74663%,%74664%,%74816%,%74841%,%74862%,%74863%,%74463%,%74871%,%75251%,%75253%,%75256%,%75263%,%75264%,%75267%,%75274%,%75277%,%75279%,%75312%,%75324%,%75241%,%74457%,%74454%,%75515%,%73814%,%73911%,%73991%,%74114%,%74115%,%7412%,%75564%,%74162%,%74171%,%75562%,%75559%,%74271%,%75558%,%75556%,%74313%,%74321%,%74323%,%75553%,%74352%,%74353%,%74355%,%74356%,%74361%,%74362%,%74363%,%71513%,%71512%,%75779%,%71453%,%69457%,%69461%,%69462%,%77372%,%69471%,%69472%,%69473%,%77361%,%69481%,%69482%,%69483%,%77373%,%69484%,%69492%,%69493%,%77312%,%77311%,%77281%,%77263%,%77261%,%77211%,%77125%,%77124%,%77123%,%69485%,%69455%,%69454%,%69453%,%69172%,%69174%,%69175%,%69212%,%69213%,%69215%,%69262%,%77572%,%69272%,%69281%,%69291%,%69311%,%69314%,%69321%,%69352%,%69353%,%69355%,%69356%,%69371%,%77562%,%77555%,%69413%,%69414%,%69415%,%77456%,%77115%,%77573%,%70243%,%77112%,%70882%,%71111%,%71114%,%71153%,%71154%,%71161%,%71162%,%71171%,%71181%,%71183%,%71216%,%76133%,%76123%,%71261%,%71271%,%71281%,%71292%,%71312%,%71361%,%71363%,%71391%,%71414%,%71416%,%71452%,%71253%,%70853%,%76134%,%70812%,%70246%,%76284%,%76283%,%70513%,%70561%,%70562%,%70563%,%70566%,%70571%,%70581%,%76282%,%76271%,%76253%,%70618%,%76148%,%76146%,%76145%,%70661%,%70671%,%70672%,%76143%,%70722%,%70723%,%70731%,%70732%,%70244%,%53136%,%64221%,%79355%,%57132%,%85141%,%85116%,%57152%,%8456%,%57156%,%57165%,%84454%,%84384%,%84382%,%57179%,%85144%,%57181%,%84373%,%57213%,%57215%,%57216%,%84372%,%57256%,%84371%,%57263%,%57271%,%57281%,%84353%,%84381%,%84317%,%85147%,%56551%,%56217%,%56221%,%85368%,%56224%,%56225%,%85367%,%85364%,%56253%,%56259%,%56263%,%85351%,%57111%,%56265%,%56282%,%85239%,%56312%,%56315%,%85238%,%56318%,%85235%,%85233%,%85232%,%56483%,%85225%,%56266%,%57321%,%57323%,%84315%,%84162%,%57527%,%84161%,%575757%,%57611%,%57613%,%84153%,%57651%,%57662%,%57664%,%57672%,%57521%,%57677%,%57693%,%57694%,%84117%,%57696%,%57698%,%57711%,%57712%,%57713%,%84113%,%84112%,%84111%,%84118%,%57519%,%84172%,%57514%,%84312%,%84272%,%84271%,%84261%,%57413%,%84252%,%84248%,%57416%,%84219%,%57418%,%57419%,%84217%,%57422%,%57423%,%57425%,%57426%,%57432%,%84214%,%84213%,%84212%,%84211%,%84182%,%84181%,%57473%,%57483%,%85369%,%56214%,%56213%,%85391%,%53318%,%53321%,%53331%,%86114%,%53357%,%53381%,%53393%,%86113%,%53413%,%53416%,%86111%,%53317%,%53454%,%53456%,%85981%,%85973%,%53463%,%85918%,%53474%,%85881%,%54113%,%85861%,%85819%,%54119%,%85982%,%86115%,%53315%,%53314%,%53141%,%53147%,%86271%,%53165%,%86262%,%53177%,%86253%,%53191%,%53193%,%53194%,%86252%,%86216%,%53221%,%86215%,%53225%,%53232%,%86212%,%53255%,%86211%,%53262%,%53264%,%86181%,%86171%,%53312%,%86153%,%54171%,%57752%,%85817%,%85812%,%55192%,%85651%,%85617%,%85613%,%85573%,%55287%,%85562%,%55512%,%55583%,%85561%,%85552%,%85671%,%55672%,%85517%,%85515%,%55811%,%55853%,%85511%,%85393%,%56114%,%85392%,%56127%,%56193%,%56194%,%55696%,%55187%,%85711%,%85713%,%54214%,%54215%,%54222%,%54223%,%54251%,%54264%,%85774%,%85773%,%85771%,%54314%,%54315%,%54353%,%85769%,%85762%,%54411%,%85761%,%54413%,%54414%,%54472%,%85752%,%54474%,%55111%,%55133%,%85717%,%85716%,%85813%,%64219%,%57753%,%57782%,%63112%,%63113%,%80363%,%63116%,%63118%,%63125%,%63126%,%63127%,%63129%,%63134%,%63136%,%63111%,%63151%,%63212%,%63215%,%63216%,%63217%,%63252%,%63257%,%63261%,%80229%,%63264%,%63284%,%63285%,%63152%,%63312%,%80512%,%62357%,%62161%,%80771%,%80712%,%62172%,%80711%,%62183%,%80671%,%80612%,%62212%,%62213%,%62214%,%80513%,%80611%,%62217%,%62256%,%62263%,%62275%,%62276%,%62282%,%62311%,%62312%,%62316%,%80551%,%62352%,%62216%,%63313%,%63315%,%63316%,%64114%,%79515%,%79514%,%79511%,%64123%,%79467%,%64125%,%79466%,%64128%,%64134%,%79465%,%64113%,%64136%,%79454%,%79452%,%64153%,%79417%,%64157%,%79366%,%79364%,%79363%,%79362%,%79356%,%64217%,%79463%,%79583%,%79586%,%63583%,%63317%,%63318%,%63351%,%63371%,%63384%,%63394%,%63416%,%63417%,%63418%,%63455%,%63462%,%79682%,%63475%,%79674%,%79673%,%63511%,%63512%,%63513%,%63516%,%63517%,%79671%,%79588%,%63573%,%63581%,%63582%,%62153%,%62152%,%62114%,%62113%,%59186%,%59211%,%59212%,%83522%,%59214%,%59215%,%83521%,%83519%,%83518%,%83514%,%59264%,%59162%,%59265%,%83513%,%83371%,%83365%,%83364%,%59315%,%59316%,%59322%,%59323%,%59324%,%59325%,%59344%,%59272%,%83553%,%83561%,%59113%,%57784%,%83661%,%83656%,%83654%,%57794%,%58154%,%83616%,%83615%,%83614%,%58212%,%83582%,%58215%,%58217%,%58218%,%58252%,%58262%,%83571%,%58313%,%58314%,%58371%,%58372%,%58381%,%58383%,%58752%,%59112%,%59354%,%83672%,%59411%,%59413%,%6072%,%81151%,%61116%,%61117%,%61118%,%61161%,%61181%,%61182%,%61216%,%81115%,%61276%,%81161%,%61311%,%61313%,%61314%,%61319%,%61323%,%61324%,%80852%,%61383%,%61413%,%61456%,%61476%,%62112%,%81113%,%81171%,%82163%,%60191%,%83233%,%83232%,%59418%,%83124%,%59422%,%59423%,%59425%,%59428%,%83121%,%59455%,%59467%,%59512%,%59513%,%59514%,%59516%,%83115%,%83113%,%82262%,%60121%,%60125%,%82261%,%82214%,%60181%,%82213%,%82191%,%59412%,%93661%,%91123%,%93664%,%20627%,%24188%,%24186%,%24184%,%24182%,%24181%,%95116%,%24172%,%95122%,%20628%,%24167%,%24166%,%95123%,%24163%,%24161%,%95124%,%24152%,%95125%,%20631%,%24118%,%96266%,%20633%,%24115%,%20634%,%24112%,%96265%,%24111%,%23894%,%95127%,%20626%,%23774%,%24262%,%24264%,%96468%,%20524%,%94883%,%24412%,%24410%,%94884%,%20582%,%20611%,%24392%,%24391%,%24386%,%96365%,%20614%,%24381%,%94891%,%94892%,%24375%,%94971%,%24373%,%24372%,%24371%,%94972%,%96272%,%20621%,%20622%,%24315%,%20624%,%24313%,%94976%,%20625%,%96582%,%23773%,%96264%,%20881%,%23718%,%23717%,%96134%,%23716%,%20992%,%20993%,%20994%,%20998%,%21112%,%96132%,%21114%,%21115%,%21116%,%23712%,%21121%,%21122%,%21123%,%21125%,%96131%,%96129%,%21131%,%96127%,%21133%,%21134%,%96126%,%21136%,%21142%,%96125%,%20859%,%23772%,%20856%,%96138%,%96263%,%23763%,%23762%,%20718%,%23758%,%23755%,%20723%,%96261%,%96252%,%96251%,%20727%,%96218%,%96217%,%20732%,%20733%,%96215%,%96214%,%20741%,%20742%,%96212%,%20745%,%20746%,%20747%,%96211%,%20762%,%20812%,%20813%,%20816%,%93662%,%96137%,%21145%,%20514%,%94881%,%17310%,%94568%,%17350%,%17352%,%17370%,%97573%,%97572%,%17420%,%94611%,%94613%,%17511%,%17512%,%25168%,%25166%,%17521%,%97567%,%97562%,%17620%,%25163%,%25162%,%25161%,%17713%,%25158%,%17730%,%25156%,%97558%,%94615%,%18010%,%18085%,%25213%,%25154%,%25214%,%17217%,%16953%,%16958%,%25394%,%97592%,%25393%,%25392%,%25391%,%25236%,%94517%,%25232%,%25231%,%94552%,%94553%,%25224%,%17137%,%94563%,%17139%,%25222%,%17150%,%97591%,%25217%,%94565%,%17167%,%17174%,%17181%,%17211%,%97582%,%25215%,%17216%,%97574%,%94882%,%18452%,%18630%,%20250%,%24654%,%94713%,%97123%,%97121%,%24581%,%24568%,%94717%,%94723%,%24553%,%94752%,%24519%,%24516%,%94761%,%97118%,%20363%,%24511%,%24478%,%94762%,%97111%,%96584%,%94765%,%94771%,%94772%,%24461%,%94773%,%24457%,%24456%,%24455%,%24661%,%18524%,%94712%,%24783%,%19430%,%97555%,%97554%,%94616%,%97515%,%97513%,%25151%,%97512%,%94618%,%95551%,%25145%,%20137%,%97463%,%97454%,%97236%,%20149%,%97235%,%97233%,%94652%,%94653%,%25125%,%25123%,%97129%,%94654%,%25115%,%94661%,%94663%,%94681%,%94684%,%24678%,%21146%,%21147%,%21153%,%95512%,%23123%,%95513%,%95514%,%95515%,%23118%,%95521%,%22453%,%95522%,%22454%,%22455%,%95692%,%22458%,%22461%,%95523%,%22463%,%22465%,%22466%,%22471%,%95524%,%23100%,%22472%,%22473%,%22998%,%22474%,%22994%,%22989%,%22476%,%22512%,%23125%,%22514%,%22418%,%23127%,%22313%,%95423%,%22314%,%22315%,%22316%,%95716%,%95431%,%95432%,%95439%,%95442%,%22385%,%95715%,%22391%,%22392%,%22393%,%95444%,%22394%,%22395%,%95445%,%22396%,%22416%,%95693%,%95446%,%95447%,%23233%,%23231%,%23230%,%23129%,%23128%,%95511%,%22311%,%22522%,%22983%,%22651%,%22712%,%22713%,%22714%,%95681%,%22721%,%22722%,%95616%,%22725%,%22726%,%95615%,%22864%,%22863%,%22862%,%22728%,%95614%,%22735%,%22854%,%22738%,%95613%,%22853%,%95544%,%22747%,%22816%,%95612%,%95555%,%22758%,%22762%,%22812%,%22618%,%22988%,%22617%,%22615%,%22978%,%95526%,%22976%,%22919%,%22918%,%22917%,%22916%,%95531%,%22524%,%22531%,%22532%,%22912%,%22534%,%22911%,%22535%,%22536%,%22537%,%22876%,%22875%,%95683%,%22563%,%22874%,%22564%,%22873%,%22565%,%22612%,%22613%,%95542%,%22614%,%22616%,%22283%,%22281%,%95418%,%95955%,%21315%,%21316%,%95954%,%23661%,%21323%,%21325%,%21331%,%21332%,%21333%,%95953%,%95253%,%21341%,%21343%,%21344%,%95885%,%23656%,%23655%,%95881%,%95872%,%95864%,%95862%,%21365%,%21366%,%95254%,%95861%,%21369%,%21381%,%95855%,%21313%,%21413%,%21312%,%95959%,%21157%,%21161%,%96124%,%23711%,%21168%,%96123%,%96121%,%21181%,%21182%,%96119%,%21186%,%96113%,%96111%,%95999%,%21215%,%21217%,%95998%,%21224%,%21225%,%23681%,%21226%,%21227%,%23672%,%95997%,%21253%,%21255%,%21262%,%95996%,%95995%,%23662%,%21414%,%95854%,%95853%,%22162%,%95772%,%22164%,%23372%,%95771%,%95765%,%22211%,%95764%,%22213%,%95377%,%23363%,%95763%,%22216%,%23362%,%22218%,%22219%,%95752%,%95379%,%95719%,%23354%,%95413%,%95415%,%22254%,%95416%,%22261%,%22262%,%22263%,%23252%,%95717%,%23381%,%22161%,%22155%,%95773%,%21419%,%21421%,%23652%,%95852%,%95257%,%21424%,%21425%,%95258%,%21426%,%95816%,%21429%,%21452%,%95375%,%23613%,%97615%,%21454%,%21461%,%21462%,%23525%,%95811%,%95781%,%95774%,%23522%,%95376%,%23511%,%21473%,%23455%,%21474%,%21475%,%22115%,%95813%,%25511%,%97511%,%27443%,%15000%,%93792%,%15011%,%15022%,%27779%,%27778%,%27777%,%27776%,%27775%,%27684%,%15127%,%93793%,%27573%,%27572%,%14979%,%27571%,%27563%,%27562%,%93794%,%27553%,%27449%,%98215%,%27445%,%98213%,%27444%,%16951%,%27435%,%15173%,%27431%,%27425%,%27564%,%28122%,%28123%,%14805%,%93766%,%13580%,%13648%,%13658%,%98353%,%98352%,%14000%,%93771%,%14025%,%98313%,%14220%,%14253%,%14287%,%28267%,%98311%,%98262%,%93773%,%14580%,%28127%,%14552%,%14550%,%28133%,%14540%,%27424%,%14530%,%93781%,%14524%,%14510%,%98255%,%93774%,%98261%,%93783%,%28384%,%27421%,%98162%,%93875%,%93881%,%93883%,%97793%,%97792%,%27128%,%93885%,%15346%,%27125%,%27121%,%93891%,%27117%,%15402%,%93911%,%97795%,%27115%,%27114%,%15425%,%27113%,%15431%,%27112%,%27111%,%26573%,%26572%,%26571%,%93912%,%15435%,%15440%,%15466%,%93913%,%97783%,%97812%,%27262%,%27263%,%27415%,%27388%,%27387%,%27383%,%27381%,%98153%,%27373%,%27371%,%27366%,%98152%,%98116%,%27355%,%93795%,%27325%,%27323%,%98115%,%15263%,%93874%,%27265%,%97813%,%97852%,%97854%,%27294%,%98212%,%27311%,%97863%,%27313%,%93819%,%93811%,%27321%,%98112%,%93873%,%26473%,%93764%,%93763%,%29193%,%99571%,%29164%,%99566%,%99562%,%99468%,%93674%,%93712%,%11234%,%29115%,%29114%,%11245%,%1126%,%99373%,%29211%,%93713%,%11435%,%99361%,%11519%,%99359%,%99358%,%99353%,%28953%,%93716%,%93717%,%11580%,%11790%,%12027%,%93719%,%28911%,%11350%,%99573%,%99584%,%105070%,%29351%,%00%,%29335%,%99963%,%29319%,%0000%,%03656%,%93672%,%29314%,%29313%,%10000%,%10005%,%99656%,%99652%,%29311%,%29282%,%99651%,%29252%,%29253%,%29254%,%99611%,%10432%,%29256%,%28884%,%99612%,%93673%,%29272%,%29273%,%99614%,%10322%,%29281%,%10360%,%13555%,%12060%,%12127%,%13000%,%13050%,%13065%,%28763%,%98481%,%28761%,%28755%,%13145%,%28754%,%93725%,%28752%,%28714%,%28713%,%28712%,%98483%,%13190%,%13254%,%28653%,%93726%,%93752%,%93755%,%93756%,%13423%,%98412%,%98411%,%28463%,%98357%,%93758%,%98356%,%98355%,%98452%,%98652%,%98719%,%28781%,%99114%,%99113%,%12222%,%98856%,%12356%,%12405%,%28823%,%12417%,%12424%,%12425%,%12431%,%12435%,%28821%,%98853%,%12444%,%12488%,%12548%,%98764%,%12853%,%28800%,%28811%,%93722%,%98812%,%99226%,%98813%,%28814%,%98815%,%98817%,%12660%,%12580%,%98818%,%98814%,%26471%,%95546%,%94355%,%25519%,%97753%,%94354%,%25581%,%26137%,%26136%,%26135%,%97726%,%26134%,%97754%,%94356%,%26131%,%97652%,%94361%,%97725%,%25521%,%26128%,%97661%,%97724%,%16450%,%26132%,%25516%,%94352%,%26161%,%26222%,%26221%,%26219%,%26218%,%26217%,%97761%,%94128%,%26213%,%97755%,%16163%,%94222%,%26192%,%16169%,%16198%,%16230%,%16321%,%25514%,%16407%,%94513%,%94351%,%26162%,%94362%,%97762%,%97722%,%97717%,%25836%,%25809%,%25552%,%25711%,%16533%,%94473%,%94474%,%25666%,%25663%,%26027%,%25662%,%94476%,%16713%,%25561%,%94511%,%94479%,%25564%,%25571%,%25572%,%25582%,%16543%,%97668%,%25550%,%97712%,%26126%,%26125%,%94363%,%26123%,%25522%,%25523%,%26122%,%25524%,%16461%,%16462%,%94512%,%16465%,%26116%,%25535%,%25536%,%26115%,%25538%,%97715%,%26114%,%26113%,%26112%,%164561%,%26223%,%25573%,%26232%,%16095%,%97782%,%26237%,%16950%,%26236%,%93955%,%26233%,%16000%,%97781%,%16127%,%93956%,%93957%,%97771%,%26228%,%94116%,%94111%,%97772%,%25512%,%15850%,%15570%,%26366%,%26224%,%15500%,%26352%,%15561%,%93914%,%93915%,%26273%,%25513%,%15614%,%26271%,%26262%,%97764%,%15802%,%15812%,%15821%,%26257%,%93916%,%67184</t>
  </si>
  <si>
    <t>69317%,%68465%,%46125%,%16115%,%90651%,%40171%,%67213%,%59583%,%45152%,%46132%,%46271%,%60127%,%46264%,%21184%,%92561%,%45273%,%45181%,%53274%,%43282%,%52273%,%45183%,%54393%,%42182%,%75243%,%27361%,%55212%,%46187%,%61482%,%12840%,%56125%,%44191%,%75571%,%43283%,%55163%,%55654%,%92351%,%60123%,%51161%,%38221%,%46111%,%41151%,%20242%,%46462%,%90562%,%28471%,%56196%,%56374%,%51271%,%55772%,%16370%,%67272%,%50175%,%45161%,%41384%,%66263%,%50262%,%65157%,%92711%,%22871%,%28141%,%20853%,%55854%,%57451%,%54181%,%90617%,%69112%,%56252%,%61154%,%15128%,%60184%,%68418%,%61275%,%51262%,%61371%,%75271%,%22384%,%30258%,%45114%,%75391%,%67282%,%55872%,%61483%,%68162%,%57352%,%55112%,%61162%,%10530%,%22523%,%77482%,%36124%,%91261%,%42117%,%41255%,%20236%,%45455%,%20517%,%55881%,%46263%,%63174%,%91511%,%46418%,%64112%,%46193%,%22753%,%56314%,%28686%,%53142%,%75381%,%42357%,%50227%,%56413%,%61172%,%60223%,%53355%,%75511%,%55221%,%62366%,%55132%,%28983%,%58192%,%53174%,%91753%,%43284%,%43179%,%95114%,%60251%,%42211%,%91966%,%42318%,%75776%,%43275%,%45192%,%51162%,%42418%,%20773%,%56229%,%56281%,%75314%,%56254%,%44152%,%15126%,%40535%,%56161%,%62119%,%46186%,%50271%,%60126%,%75552%,%21451%,%28264%,%64453%,%87116%,%81153%,%91811%,%53195%,%34682%,%74312%,%34174%,%46475%,%57474%,%69263%,%62292%,%46198%,%46131%,%75618%,%67311%,%42262%,%17154%,%45464%,%55751%,%45463%,%40565%,%61175%,%42176%,%40217%,%63352%,%61362%,%61315%,%75561%,%42124%,%25118%,%42163%,%77315%,%56371%,%53356%,%38224%,%45476%,%20256%,%61264%,%50214%,%51156%,%21272%,%35135%,%29467%,%36136%,%61452%,%55582%,%45253%,%57254%,%68117%,%59463%,%46213%,%68118%,%50777%,%77371%,%20616%,%50166%,%95661%,%52274%,%66184%,%92552%,%53163%,%45353%,%10260%,%46185%,%61226%,%22763%,%59466%,%45219%,%59318%,%61176%,%36373%,%41251%,%41213%,%40197%,%84316%,%41163%,%50516%,%30661%,%34198%,%69323%,%28121%,%41285%,%67276%,%21257%,%35592%,%63518%,%54392%,%46175%,%58181%,%71213%,%42175%,%46268%,%56553%,%68472%,%10550%,%90762%,%64482%,%85226%,%40243%,%77483%,%45185%,%51383%,%51182%,%29452%,%28156%,%68152%,%28711%,%64133%,%16139%,%92973%,%42441%,%41172%,%16141%,%97126%,%61416%,%42416%,%59454%,%61454%,%30961%,%66137%,%52361%,%20159%,%57373%,%55664%,%43253%,%65155%,%38215%,%43141%,%52471%,%55213%,%61481%,%46195%,%51361%,%66274%,%60153%,%92573%,%56111%,%21162%,%29443%,%45111%,%55653%,%52363%,%53151%,%63162%,%91125%,%57562%,%20213%,%28412%,%74111%,%46463%,%20858%,%66181%,%90654%,%93562%,%41257%,%25584%,%60182%,%41281%,%45264%,%59332%,%60261%,%32111%,%53176%,%65166%,%16750%,%46461%,%16129%,%56116%,%62361%,%46352%,%61173%,%20771%,%57673%,%62262%,%76136%,%55211%,%54261%,%64419%,%46184%,%58166%,%57691%,%90861%,%80811%,%53224%,%21221%,%67352%,%60246%,%60179%,%60176%,%60171%,%55674%,%67355%,%20552%,%50732%,%74181%,%57372%,%69261%,%45457%,%69383%,%57486%,%90553%,%75383%,%43154%,%43145%,%28813%,%42314%,%35145%,%29783%,%15112%,%67155%,%66182%,%76121%,%16458%,%69491%,%62171%,%28285%,%59565%,%57134%,%61152%,%46156%,%40561%,%57126%,%91711%,%59461%,%38121%,%92411%,%55262%,%44186%,%44187%,%91272%,%28824%,%42312%,%53271%,%64291%,%22987%,%27151%,%53161%,%67118%,%67161%,%67252%,%21165%,%31419%,%22611%,%69162%,%44165%,%59432%,%43266%,%58311%,%41284%,%17218%,%57381%,%24651%,%56482%,%55851%,%45652%,%50196%,%50184%,%67292%,%20412%,%42184%,%43366%,%46464%,%43143%,%61174%,%28131%,%50773%,%90225%,%20995%,%50552%,%20251%,%15330%,%45391%,%51252%,%42438%,%45366%,%57272%,%31593%,%51355%,%52313%,%67315%,%57188%,%57162%,%56126%,%67281%,%92772%,%41286%,%45474%,%82252%,%60221%,%22312%,%61462%,%59174%,%62166%,%50164%,%59114%,%62252%,%35451%,%62272%,%58153%,%20513%,%57722%,%45583%,%91253%,%50134%,%42392%,%57384%,%91219%,%57452%,%46272%,%45163%,%29566%,%75513%,%73516%,%43216%,%98418%,%60273%,%53265%,%56195%,%85228%,%56415%,%57274%,%64471%,%57455%,%57652%,%62192%,%59153%,%60283%,%34163%,%69163%,%66153%,%55252%,%56151%,%94231%,%40625%,%55172%,%55224%,%16137%,%99616%,%55242%,%56256%,%75114%,%16114%,%29312%,%92671%,%65312%,%92714%,%76285%,%56152%,%65167%,%66183%,%20254%,%57118%,%42316%,%35215%,%71571%,%41357%,%61156%,%83122%,%80871%,%80863%,%61455%,%25211%,%61475%,%62154%,%42173%,%75655%,%44181%,%58172%,%58112%,%62273%,%62284%,%62315%,%62356%,%57362%,%36365%,%57277%,%63473%,%77352%,%24655%,%91661%,%43157%,%43166%,%43281%,%53319%,%69119%,%68416%,%66372%,%22774%,%56172%,%40221%,%20361%,%46417%,%46415%,%55294%,%76111%,%31628%,%11111%,%29212%,%53283%,%58219%,%40211%,%46153%,%82218%,%46182%,%11310%,%66187%,%45166%,%46393%,%59465%,%54191%,%55663%,%10540%,%46211%,%50254%,%11210%,%45162%,%46155%,%50197%,%60233%,%40273%,%60295%,%57471%,%62257%,%34555%,%76132%,%53131%,%63122%,%54395%,%34396%,%29213%,%51216%,%43196%,%16518%,%26117%,%53164%,%66291%,%22711%,%46189%,%43178%,%21219%,%59552%,%68467%,%81152%,%75684%,%28882%,%83362%,%61265%,%16918%,%36145%,%17153%,%61351%,%68373%,%40374%,%59118%,%21258%,%28822%,%91371%,%29151%,%57681%,%53127%,%61321%,%97751%,%60172%,%28266%,%40621%,%67312%,%64117%,%45272%,%53458%,%64129%,%69254%,%20748%,%65145%,%53231%,%45118%,%53391%,%64411%,%67185%,%56192%,%43262%,%26353%,%92716%,%54183%,%56411%,%38229%,%57173%,%74322%,%85111%,%54212%,%93116%,%54365%,%57214%,%41152%,%55552%,%30755%,%16911%,%14370%,%15540%,%29122%,%40131%,%56162%,%65162%,%56191%,%42162%,%40239%,%60135%,%15313%,%40223%,%65125%,%61381%,%69116%,%55761%,%59517%,%50124%,%92152%,%83363%,%54383%,%45475%,%52352%,%50199%,%15137%,%34581%,%63181%,%63492%,%57482%,%30251%,%63138%,%53263%,%50148%,%43359%,%59453%,%61274%,%40973%,%55572%,%52362%,%75382%,%16670%,%45364%,%40213%,%40233%,%50232%,%40566%,%57313%,%57382%,%21223%,%60144%,%40216%,%54316%,%20713%,%36361%,%51362%,%21254%,%21271%,%21171%,%22171%,%52254%,%21261%,%58113%,%51319%,%50163%,%59161%,%53113%,%97571%,%91853%,%51153%,%35368%,%56262%,%25221%,%74172%,%51211%,%50276%,%24782%,%75127%,%41362%,%82181%,%61375%,%99224%,%61473%,%46253%,%42185%,%76128%,%43173%,%42281%,%90554%,%76147%,%34169%,%45115%,%64155%,%92753%,%66194%,%67151%,%31662%,%91114%,%43135%,%69153%,%68419%,%46322%,%93721%,%52122%,%22272%,%46384%,%15520%,%40274%,%40255%,%50115%,%11420%,%67316%,%16151%,%16413%,%28464%,%52192%,%13560%,%17143%,%58162%,%46181%,%60165%,%92983%,%16620%,%60136%,%46113%,%68455%,%70238%,%40563%,%75113%,%57468%,%66273%,%64154%,%53473%,%30862%,%96181%,%92767%,%41283%,%92114%,%44171%,%57147%,%51372%,%52194%,%20374%,%65174%,%60292%,%68483%,%55515%,%29466%,%15550%,%63131%,%14130%,%16630%,%40222%,%15332%,%20134%,%50117%,%83116%,%63271%,%55711%,%40376%,%20227%,%13820%,%69216%,%50275%,%15121%,%40124%,%20238%,%45461%,%67181%,%68175%,%75126%,%90563%,%91652%,%68211%,%15214%,%93958%,%54416%,%75128%,%54263%,%69362%,%67127%,%67128%,%46396%,%42361%,%28671%,%26251%,%78393%,%46365%,%56124%,%75512%,%70237%,%63561%,%69316%,%32382%,%66154%,%77114%,%32362%,%20585%,%75122%,%15720%,%70231%,%90814%,%50663%,%60218%,%45255%,%15312%,%92861%,%55871%,%56317%,%63472%,%94471%,%52147%,%94619%,%97464%,%93232%,%57465%,%59274%,%42193%,%46273%,%42192%,%40383%,%68356%,%16830%,%44112%,%60164%,%42168%,%57682%,%35674%,%25171%,%52219%,%90862%,%22411%,%76117%,%80752%,%61457%,%22861%,%75242%,%59566%,%56414%,%21144%,%30261%,%26191%,%51273%,%74325%,%20772%,%57153%,%91354%,%30129%,%57178%,%50135%,%97128%,%61316%,%61318%,%57252%,%59157%,%97231%,%29663%,%57293%,%16425%,%35143%,%57211%,%28383%,%15138%,%17320%,%40267%,%40531%,%11850%,%17132%,%91352%,%66151%,%59563%,%25136%,%60124%,%20123%,%45188%,%46252%,%50775%,%28825%,%60198%,%43151%,%80113%,%54352%,%15114%,%22654%,%45153%,%14230%,%30119%,%55164%,%57467%,%15730%,%13950%,%14110%,%52184%,%28557%,%42381%,%60214%,%50248%,%57311%,%20253%,%63173%,%62362%,%50198%,%20356%,%57571%,%46197%,%16111%,%81155%,%45581%,%59152%,%56113%,%35373%,%24416%,%46465%,%59271%,%22381%,%66292%,%66352%,%54173%,%65122%,%45574%,%75683%,%14210%,%40375%,%59452%,%20255%,%16167%,%40562%,%76116%,%16165%,%99351%,%75125%,%66261%,%68468%,%75112%,%46274%,%68122%,%50714%,%62218%,%90561%,%56361%,%52371%,%64151%,%16916%,%13930%,%50614%,%10120%,%20245%,%40285%,%37211%,%67157%,%90516%,%46151%,%16920%,%40272%,%16116%,%15134%,%17215%,%17610%,%35141%,%11720%,%13240%,%97117%,%75767%,%90991%,%26272%,%50511%,%57612%,%45271%,%43186%,%35353%,%63571%,%62353%,%43191%,%59219%,%61417%,%66235%,%43171%,%51281%,%46134%,%65331%,%34113%,%67275%,%52357%,%63514%,%95126%,%91761%,%86319%,%70118%,%77215%,%35127%,%56272%,%64115%,%16915%,%68156%,%70815%,%62365%,%51191%,%38511%,%68154%,%57511%,%71211%,%42194%,%34385%,%45514%,%94364%,%57475%,%59182%,%90661%,%23242%,%41282%,%56313%,%21127%,%46112%,%66272%,%56365%,%63254%,%69467%,%50122%,%20743%,%57177%,%92953%,%57116%,%29416%,%90615%,%75115%,%41382%,%63461%,%69152%,%45562%,%21218%,%65119%,%52183%,%91952%,%67182%,%66152%,%92153%,%22413%,%46183%,%62165%,%46395%,%62283%,%51314%,%57678%,%22452%,%92957%,%68411%,%45354%,%68421%,%50224%,%83117%,%65163%,%94711%,%43351%,%65181%,%10410%,%62371%,%50269%,%11220%,%57222%,%20244%,%60161%,%15158%,%55561%,%40396%,%40234%,%17423%,%16914%,%15133%,%45256%,%51371%,%41252%,%90992%,%45154%,%56362%,%40619%,%41115%,%61155%,%16456%,%40554%,%61121%,%56112%,%13650%,%40623%,%40379%,%35131%,%60178%,%61382%,%92732%,%35132%,%17415%,%60244%,%61177%,%11650%,%14420%,%61272%,%65147%,%90711%,%66218%,%53472%,%53475%,%62181%,%45453%,%51171%,%65321%,%57561%,%66212%,%50257%,%42118%,%36129%,%81116%,%53145%,%67211%,%29274%,%92571%,%59173%,%35134%,%60138%,%52272%,%52266%,%29355%,%59119%,%82123%,%55655%,%14310%,%11740%,%53256%,%61253%,%13750%,%16143%,%57463%,%60192%,%57466%,%52253%,%16740%,%40143%,%16161%,%17151%,%13150%,%25157%,%64131%,%60152%,%16320%,%76129%,%67153%,%13250%,%56121%,%60275%,%40251%,%76131%,%14120%,%55792%,%57461%,%56271%,%61384%,%46126%,%13730%,%12710%,%40534%,%54317%,%44188%,%16436%,%53257%,%60263%,%16433%,%15119%,%16640%,%61234%,%31316%,%20715%,%57378%,%57563%,%34192%,%63171%,%63153%,%42286%,%55673%,%63412%,%45381%,%23764%,%57513%,%57253%,%40913%,%34391%,%24356%,%54362%,%54364%,%97713%,%66315%,%20131%,%68414%,%57424%,%28112%,%67284%,%55141%,%66365%,%55152%,%64119%,%28152%,%31611%,%63464%,%34194%,%63211%,%98315%,%67216%,%67212%,%38227%,%98314%,%55194%,%57172%,%44111%,%22851%,%46262%,%80572%,%92982%,%74113%,%12860%,%65324%,%17425%,%56372%,%70126%,%57146%,%80861%,%28815%,%26451%,%83127%,%64294%,%26253%,%40232%,%45462%,%11170%,%20984%,%92171%,%16921%,%45465%,%16960%,%73514%,%84456%,%22165%,%21457%,%61214%,%81173%,%42171%,%21167%,%50162%,%25159%,%57714%,%65134%,%41355%,%22253%,%91991%,%57783%,%45467%,%92754%,%28461%,%69173%,%25119%,%90753%,%54114%,%50113%,%99352%,%22811%,%20996%,%65178%,%30672%,%65334%,%28662%,%58171%,%70713%,%76112%,%59464%,%45145%,%33562%,%69354%,%45151%,%21118%,%51354%,%13810%,%13610%,%28772%,%57454%,%10250%,%17117%,%61233%,%17124%,%57375%,%16434%,%53182%,%20372%,%15560%,%15610%,%62115%,%21117%,%99910%,%61213%,%61215%,%13230%,%40377%,%55223%,%62381%,%16426%,%55186%,%40558%,%22111%,%16128%,%53152%,%20121%,%62319%,%13850%,%22152%,%61364%,%62291%,%51111%,%91994%,%43144%,%65158%,%50246%,%30161%,%65176%,%67156%,%11710%,%40394%,%34596%,%57135%,%32361%,%59554%,%20525%,%16350%,%90653%,%62155%,%67171%,%92352%,%12270%,%53354%,%52271%,%59171%,%56283%,%22718%,%14330%,%61263%,%46123%,%65168%,%92461%,%20231%,%55513%,%45117%,%44116%,%61411%,%45284%,%59382%,%53382%,%55863%,%20229%,%67152%,%14260%,%65111%,%15510%,%20362%,%65171%,%55891%,%66191%,%28265%,%57127%,%40553%,%64182%,%45323%,%62191%,%64175%,%68461%,%50181%,%28294%,%61461%,%30149%,%59327%,%66281%,%43134%,%63218%,%50277%,%41256%,%52252%,%15135%,%16416%,%50222%,%42393%,%50272%,%16415%,%50185%,%15530%,%53223%,%11140%,%91921%,%61212%,%16417%,%60131%,%22457%,%20719%,%29437%,%55222%,%50149%,%40287%,%57138%,%70122%,%45133%,%60234%,%21174%,%25651%,%90244%,%13640%,%16720%,%70248%,%40284%,%50231%,%68462%,%40192%,%65175%,%16710%,%20144%,%16118%,%90126%,%30163%,%60232%,%60255%,%61471%,%13120%,%50141%,%55161%,%76125%,%40161%,%40132%,%60245%,%11820%,%58255%,%34388%,%64183%,%82111%,%35675%,%82152%,%36148%,%63256%,%35157%,%50183%,%21471%,%25142%,%46411%,%16133%,%45559%,%46414%,%63471%,%59561%,%63282%,%57376%,%59567%,%45595%,%85143%,%35231%,%62391%,%42252%,%22521%,%20215%,%62281%,%25176%,%22513%,%62318%,%61326%,%26252%,%35378%,%46331%,%17330%,%57275%,%61415%,%62314%,%20116%,%61231%,%63456%,%25173%,%57175%,%33411%,%59262%,%22282%,%80515%,%81119%,%61113%,%42362%,%42261%,%79453%,%61385%,%57125%,%91691%,%91662%,%51124%,%20711%,%40624%,%66224%,%68422%,%27281%,%45189%,%95111%,%45412%,%68485%,%90712%,%69273%,%53481%,%56212%,%50661%,%28685%,%38216%,%66136%,%68484%,%92981%,%45214%,%68181%,%24411%,%67163%,%67162%,%43112%,%20581%,%55573%,%15154%,%92771%,%92768%,%51118%,%45372%,%40617%,%45282%,%67271%,%31592%,%67358%,%67374%,%55243%,%68132%,%94973%,%67254%,%20851%,%53392%,%21412%,%44114%,%91215%,%73113%,%29261%,%70236%,%29255%,%65313%,%40256%,%44118%,%50279%,%52364%,%10450%,%25117%,%73812%,%40258%,%53114%,%75766%,%86318%,%53254%,%15341%,%30253%,%53211%,%53122%,%44185%,%44174%,%52121%,%43177%,%50519%,%56255%,%33134%,%52132%,%52311%,%14340%,%16969%,%15116%,%12420%,%50249%,%50273%,%16432%,%11450%,%61361%,%15710%,%11410%,%40218%,%11120%,%20228%,%55167%,%20237%,%40121%,%13940%,%60236%,%51357%,%60163%,%17630%,%45471%,%65116%,%16124%,%14320%,%15226%,%66133%,%61153%,%40212%,%50187%,%91121%,%46196%,%28286%,%59185%,%17520%,%20135%,%60281%,%40225%,%40614%,%12640%,%11320%,%16650%,%17157%,%55893%,%68486%,%91252%,%53183%,%15131%,%67219%,%40125%,%16923%,%42264%,%54421%,%58182%,%61122%,%69151%,%68351%,%45132%,%90911%,%16310%,%60187%,%40526%,%65123%,%40395%,%61258%,%60274%,%28554%,%60219%,%28289%,%20142%,%40391%,%20351%,%55188%,%12250%,%20241%,%15143%,%10230%,%75119%,%21263%,%41212%,%36121%,%20991%,%46323%,%53272%,%42434%,%58261%,%33681%,%42177%,%30657%,%28654%,%21273%,%16135%,%58114%,%29511%,%67373%,%92115%,%64116%,%63161%,%55241%,%95256%,%68137%,%40282%,%28111%,%56484%,%52356%,%92161%,%75121%,%25133%,%59343%,%43261%,%45216%,%50771%,%75385%,%57292%,%22733%,%52125%,%63411%,%63481%,%28126%,%90234%,%75117%,%60285%,%57554%,%65144%,%61254%,%55281%,%17112%,%13630%,%59163%,%16966%,%60155%,%60224%,%11260%,%44182%,%50241%,%57136%,%60271%,%60119%,%40235%,%61257%,%40294%,%60211%,%64211%,%55122%,%30264%,%92311%,%45473%,%54391%,%16126%,%40511%,%45113%,%56261%,%40524%,%70582%,%51382%,%56485%,%45213%,%16810%,%55581%,%50131%,%58161%,%41117%,%58152%,%44153%,%40228%,%15122%,%45173%,%16961%,%40261%,%40162%,%52265%,%75325%,%55121%,%65172%,%76251%,%50211%,%41181%,%60222%,%45171%,%17125%,%41352%,%40236%,%65164%,%45611%,%90243%,%28282%,%50192%,%12630%,%65314%,%55153%,%40123%,%61419%,%41311%,%60199%,%34111%,%40972%,%17144%,%40182%,%56512%,%15148%,%61252%,%12780%,%13860%,%90212%,%61151%,%17122%,%41373%,%60185%,%30128%,%40238%,%13740%,%41361%,%45252%,%68174%,%44117%,%64473%,%45466%,%92712%,%43123%,%66313%,%16438%,%27681%,%75261%,%43272%,%75254%,%67129%,%90953%,%45591%,%33215%,%15215%,%42446%,%35214%,%63253%,%66319%,%67274%,%90952%,%93791%,%28116%,%29454%,%95545%,%43215%,%45263%,%45513%,%42277%,%67383%,%63515%,%35155%,%45573%,%63552%,%34157%,%72213%,%30113%,%69115%,%91351%,%22383%,%61322%,%93115%,%61328%,%43162%,%62184%,%61372%,%45321%,%70239%,%69121%,%22913%,%90515%,%92985%,%23241%,%30658%,%16131%,%62164%,%45556%,%23239%,%66173%,%69363%,%69361%,%30953%,%98416%,%66155%,%42431%,%46255%,%70614%,%66126%,%70619%,%91213%,%46382%,%22881%,%92511%,%60299%,%78351%,%35147%,%61119%,%68352%,%72275%,%28458%,%65216%,%27356%,%42263%,%92221%,%16457%,%90611%,%27324%,%43176%,%32191%,%35225%,%43155%,%68454%,%27271%,%45187%,%92752%,%68482%,%43156%,%33778%,%80661%,%45468%,%92733%,%12720%,%96139%,%22112%,%50745%,%57157%,%20551%,%51112%,%90954%,%50517%,%83618%,%21155%,%57151%,%24582%,%50151%,%17158%,%17156%,%25164%,%53361%,%20252%,%83671%,%50145%,%56351%,%36142%,%50244%,%20815%,%17141%,%59414%,%56373%,%41165%,%50265%,%57671%,%51174%,%87113%,%83123%,%52263%,%17213%,%57322%,%57464%,%37352%,%84318%,%35384%,%58382%,%56218%,%58193%,%35379%,%55563%,%50215%,%59573%,%57168%,%58256%,%40921%,%83573%,%20716%,%41354%,%22114%,%50226%,%24561%,%50237%,%57485%,%40215%,%90143%,%15113%,%40266%,%17114%,%60297%,%55285%,%15118%,%65165%,%55264%,%35144%,%28452%,%28261%,%55781%,%60286%,%60242%,%16110%,%13540%,%40133%,%40116%,%16922%,%40175%,%28291%,%50242%,%16964%,%69417%,%40275%,%57552%,%16913%,%60134%,%62264%,%46385%,%91752%,%44163%,%55232%,%10620%,%55184%,%75311%,%15147%,%80239%,%61256%,%15411%,%17510%,%55652%,%53144%,%40622%,%92763%,%17434%,%61463%,%55762%,%43132%,%30257%,%16122%,%60133%,%44183%,%46473%,%20117%,%11630%,%15124%,%53282%,%76114%,%65136%,%16455%,%40184%,%90222%,%58163%,%66252%,%54361%,%59183%,%45418%,%35361%,%45283%,%98611%,%30124%,%66172%,%54118%,%98419%,%70125%,%60272%,%42121%,%45281%,%43122%,%90853%,%61484%,%50176%,%60145%,%43356%,%76115%,%15146%,%44151%,%14140%,%61261%,%40115%,%16963%,%40241%,%20225%,%93231%,%65173%,%63392%,%13110%,%90231%,%17530%,%55171%,%30153%,%67217%,%10160%,%42186%,%41314%,%13760%,%40141%,%16965%,%20373%,%40154%,%20371%,%28281%,%20128%,%16134%,%23373%,%28142%,%62313%,%34384%,%50263%,%85361%,%64472%,%34381%,%92854%,%20148%,%62271%,%25121%,%57122%,%20218%,%64174%,%65183%,%36125%,%63132%,%91515%,%64173%,%64484%,%61418%,%34372%,%63155%,%97662%,%57143%,%35594%,%57716%,%25152%,%62382%,%17720%,%92313%,%43192%,%74117%,%42122%,%86754%,%41315%,%45371%,%42352%,%30144%,%59156%,%17135%,%35362%,%99221%,%55813%,%55712%,%41353%,%21417%,%20553%,%69253%,%15334%,%45212%,%46386%,%42113%,%97232%,%22742%,%43285%,%41271%,%57374%,%31311%,%20512%,%28292%,%17121%,%20122%,%20111%,%12170%,%28284%,%45191%,%16330%,%20511%,%45156%,%60239%,%12180%,%63395%,%17123%,%16451%,%12510%,%15415%,%15211%,%40911%,%45155%,%21139%,%21137%,%59154%,%29661%,%92517%,%16142%,%45552%,%58164%,%90511%,%16360%,%16424%,%60231%,%14270%,%46115%,%55592%,%60253</t>
  </si>
  <si>
    <t>40378%,%28992%,%15129%,%17115%,%13960%,%40292%,%28125%,%64394%,%83237%,%15156%,%84119%,%20136%,%67214%,%57142%,%62354%,%28154%,%64212%,%57129%,%62254%,%21151%,%91651%,%51155%,%65311%,%30154%,%67291%,%46311%,%45452%,%61228%,%15117%,%10340%,%50177%,%68121%,%40271%,%13330%,%55197%,%14440%,%60294%,%92113%,%40513%,%16912%,%61171%,%93111%,%40552%,%12000%,%28411%,%63133%,%20158%,%45211%,%40384%,%55862%,%30121%,%20857%,%60254%,%50229%,%29125%,%15820%,%40293%,%13320%,%17145%,%55571%,%13130%,%28784%,%42191%,%50256%,%58111%,%30268%,%17422%,%52354%,%15125%,%76141%,%16610%,%75131%,%75133%,%60137%,%45141%,%36135%,%35158%,%28293%,%13460%,%29426%,%65154%,%12150%,%13220%,%40286%,%10630%,%16820%,%17133%,%16119%,%40226%,%76124%,%17155%,%40281%,%13710%,%60252%,%13910%,%90131%,%90224%,%40559%,%10640%,%43169%,%70721%,%67381%,%33684%,%91672%,%36611%,%53233%,%85718%,%57261%,%55181%,%22866%,%53215%,%34156%,%53196%,%45594%,%22475%,%96583%,%40525%,%66317%,%66311%,%24452%,%27365%,%20737%,%15228%,%15314%,%92812%,%66216%,%56153%,%94885%,%20761%,%50713%,%45172%,%60114%,%91817%,%91613%,%24394%,%51137%,%55651%,%31656%,%20722%,%78115%,%45315%,%15136%,%85519%,%24415%,%54262%,%42455%,%50736%,%40117%,%55514%,%15159%,%53453%,%45417%,%20415%,%85118%,%97127%,%57145%,%33351%,%64451%,%41161%,%28816%,%15811%,%40191%,%26254%,%57163%,%51127%,%53253%,%70617%,%16117%,%79151%,%91653%,%57121%,%91871%,%66171%,%66121%,%66115%,%53412%,%33121%,%93724%,%28128%,%16121%,%45142%,%22716%,%79115%,%91855%,%37162%,%53352%,%26381%,%77152%,%95373%,%63572%,%78612%,%59255%,%68194%,%42178%,%46219%,%52355%,%52473%,%68161%,%35212%,%53112%,%75654%,%92116%,%52353%,%61485%,%51363%,%25146%,%20138%,%83125%,%92117%,%29871%,%46412%,%62194%,%59346%,%34698%,%57614%,%50139%,%91951%,%78353%,%36132%,%21216%,%21367%,%42217%,%81172%,%21154%,%68215%,%78512%,%95694%,%57512%,%34387%,%24314%,%90671%,%00000%,%59348%,%63283%,%43194%,%35111%,%51253%,%53146%,%11750%,%34167%,%92211%,%84314%,%50171%,%46343%,%51352%,%35223%,%91113%,%52262%,%63482%,%42315%,%93611%,%42115%,%31173%,%59252%,%42355%,%40564%,%45215%,%61124%,%29515%,%24382%,%58254%,%25137%,%68165%,%59515%,%78244%,%92176%,%97234%,%57556%,%35386%,%61327%,%43353%,%81112%,%55193%,%13520%,%11640%,%17424%,%78391%,%65142%,%40381%,%61262%,%41371%,%60173%,%12740%,%50147%,%40257%,%13340%,%17214%,%55283%,%15310%,%15222%,%15155%,%50221%,%15123%,%80118%,%16144%,%15141%,%59571%,%29439%,%17134%,%16431%,%78113%,%13410%,%60235%,%13920%,%13420%,%56163%,%40262%,%40265%,%13830%,%55782%,%40114%,%91754%,%55198%,%40288%,%13720%,%65149%,%76127%,%80111%,%16146%,%61225%,%55714%,%95129%,%63139%,%35372%,%12160%,%55763%,%20811%,%17431%,%55771%,%14360%,%20147%,%55162%,%10750%,%17432%,%40514%,%12970%,%17131%,%65138%,%75116%,%51351%,%10240%,%15418%,%80224%,%60298%,%40173%,%40164%,%80226%,%12140%,%60142%,%41374%,%24354%,%15336%,%10740%,%52464%,%63382%,%50733%,%61354%,%25139%,%67372%,%53125%,%34511%,%95239%,%43114%,%92451%,%62253%,%60188%,%83239%,%91611%,%60118%,%52182%,%91563%,%35122%,%57551%,%95115%,%50512%,%46124%,%16512%,%30111%,%68136%,%20636%,%29422%,%65182%,%78813%,%11540%,%12530%,%40615%,%11160%,%30137%,%55151%,%16414%,%90153%,%11240%,%15151%,%80119%,%11520%,%45122%,%61317%,%40172%,%65179%,%65211%,%10570%,%40532%,%40382%,%55284%,%20232%,%16411%,%13550%,%60291%,%60262%,%20118%,%60256%,%15153%,%43142%,%67251%,%59321%,%15115%,%67117%,%42454%,%43161%,%60293%,%46394%,%56123%,%94514%,%59451%,%25225%,%55783%,%38211%,%14150%,%59581%,%98156%,%45311%,%29445%,%55852%,%45571%,%91996%,%64181%,%92254%,%41174%,%37252%,%56257%,%52462%,%35452%,%92316%,%25586%,%62118%,%68157%,%22154%,%52472%,%25112%,%68322%,%90552%,%90812%,%16453%,%33253%,%27211%,%63319%,%40237%,%53452%,%40385%,%59172%,%52264%,%58384%,%24474%,%29565%,%61273%,%68171%,%62355%,%59111%,%75124%,%16454%,%20355%,%60129%,%90167%,%12790%,%55584%,%59462%,%50274%,%20986%,%20224%,%20157%,%80227%,%59349%,%40163%,%55291%,%16680%,%16166%,%53252%,%80222%,%40227%,%57462%,%50228%,%43165%,%12540%,%17111%,%55282%,%15315%,%40242%,%53281%,%16437%,%40224%,%55225%,%12345%,%80225%,%30151%,%11460%,%40195%,%14240%,%79357%,%54366%,%91832%,%55511%,%46466%,%25126%,%51353%,%11110%,%45144%,%66229%,%17113%,%23114%,%43358%,%92252%,%43181%,%78381%,%29113%,%42391%,%57149%,%20239%,%33414%,%15810%,%15145%,%16164%,%30131%,%17116%,%65152%,%65156%,%51356%,%17146%,%42116%,%10560%,%20222%,%42271%,%57481%,%57161%,%15335%,%57762%,%61224%,%43116%,%11440%,%13510%,%45262%,%16967%,%80351%,%56115%,%11840%,%80117%,%55231%,%55233%,%16158%,%65121%,%12240%,%17340%,%50146%,%93118%,%65132%,%40135%,%17142%,%16730%,%17147%,%60241%,%60117%,%15111%,%35142%,%66293%,%60115%,%10520%,%42111%,%41253%,%17421%,%60265%,%60213%,%92255%,%16156%,%29425%,%13530%,%36139%,%75123%,%40254%,%11180%,%29427%,%76122%,%64171%,%40512%,%51381%,%20219%,%20235%,%40183%,%20124%,%60174%,%60154%,%11330%,%16112%,%90111%,%60282%,%40283%,%16516%,%15324%,%16517%,%12770%,%65141%,%11480%,%29214%,%22814%,%21156%,%21229%,%52212%,%29371%,%99511%,%90914%,%75321%,%21212%,%43252%,%93552%,%28353%,%21141%,%30664%,%30752%,%53414%,%40153%,%40522%,%53457%,%69465%,%22867%,%69312%,%28555%,%20735%,%40551%,%45186%,%95231%,%21322%,%28773%,%70112%,%70127%,%29111%,%55143%,%28991%,%95163%,%21124%,%44178%,%93127%,%51212%,%23671%,%21111%,%40214%,%12610%,%53311%,%45123%,%70128%,%51312%,%51261%,%50711%,%98312%,%61123%,%65318%,%45458%,%41114%,%50154%,%37163%,%23611%,%56481%,%61223%,%41272%,%59116%,%79123%,%26261%,%33511%,%57164%,%22511%,%33571%,%65333%,%85362%,%50612%,%95352%,%91852%,%56117%,%59341%,%22533%,%92761%,%90619%,%45411%,%27322%,%57176%,%78822%,%91412%,%91211%,%24475%,%24476%,%56216%,%42114%,%61115%,%56223%,%46383%,%92175%,%58315%,%46312%,%63281%,%25144%,%41215%,%63182%,%25654%,%83662%,%57697%,%63128%,%91922%,%63121%,%25674%,%62364%,%36137%,%57683%,%57661%,%36134%,%57674%,%63311%,%58165%,%20153%,%20155%,%36555%,%16136%,%91572%,%80813%,%45563%,%35115%,%36554%,%42364%,%57191%,%92614%,%58214%,%57315%,%36552%,%23112%,%25134%,%35112%,%42167%,%57383%,%34153%,%98118%,%62274%,%60212%,%91355%,%68184%,%38612%,%45314%,%68166%,%96271%,%24414%,%68164%,%31657%,%67375%,%91413%,%67224%,%38553%,%67114%,%15142%,%90655%,%92765%,%38122%,%60111%,%38371%,%50735%,%68124%,%93772%,%22538%,%28124%,%28143%,%50111%,%20613%,%43152%,%60143%,%38126%,%11730%,%65153%,%12430%,%13260%,%12230%,%16113%,%10320%,%40181%,%60217%,%12980%,%12260%,%12620%,%29438%,%45274%,%65135%,%11530%,%60128%,%12870%,%12960%,%80237%,%16132%,%20119%,%40151%,%10710%,%55752%,%45554%,%15157%,%65139%,%40252%,%17433%,%60229%,%44161%,%50125%,%15343%,%55562%,%15321%,%13870%,%60216%,%15132%,%65391%,%80233%,%50278%,%75118%,%59333%,%14450%,%16418%,%13790%,%16162%,%65146%,%11810%,%62265%,%92661%,%15338%,%11430%,%50174%,%53235%,%54224%,%41261%,%20145%,%45365%,%37553%,%55195%,%82162%,%57557%,%40253%,%42161%,%15326%,%50268%,%43121%,%40198%,%40264%,%80582%,%13770%,%16962%,%15144%,%53173%,%53372%,%63391%,%60122%,%55764%,%80352%,%78242%,%92755%,%42436%,%60132%,%45143%,%33783%,%29152%,%50742%,%44175%,%59317%,%57484%,%68111%,%54265%,%21463%,%55244%,%83351%,%28381%,%51254%,%21256%,%92574%,%59184%,%65143%,%57283%,%52261%,%59158%,%20211%,%12730%,%16340%,%15344%,%13350%,%20126%,%45454%,%13620%,%15413%,%50144%,%15419%,%53171%,%20221%,%40521%,%77212%,%80231%,%80361%,%55183%,%20216%,%15416%,%11830%,%46158%,%40134%,%80234%,%92112%,%17412%,%65126%,%40914%,%40263%,%41118%,%17136%,%11250%,%60189%,%15417%,%15311%,%59313%,%53362%,%68311%,%91997%,%65315%,%57675%,%41254%,%56354%,%81114%,%30266%,%22113%,%59181%,%40113%,%35148%,%39125%,%45472%,%15331%,%57555%,%24351%,%43273%,%51151%,%37481%,%50721%,%66363%,%66361%,%54174%,%91831%,%92917%,%54151%,%15339%,%55271%,%57141%,%74184%,%20997%,%30139%,%23243%,%45561%,%58253%,%12330%,%91254%,%28153%,%64127%,%99112%,%92572%,%53175%,%55261%,%57276%,%57282%,%22723%,%16770%,%21252%,%76142%,%20233%,%12560%,%68135%,%29563%,%54363%,%17414%,%35121%,%24261%,%51122%,%64213%,%55295%,%41164%,%11620%,%20226%,%12520%,%11550%,%10270%,%40295%,%16157%,%10650%,%10420%,%10610%,%90173%,%17411%,%65148%,%66117%,%40174%,%13570%,%65151%,%10220%,%30164%,%52276%,%59155%,%42183%,%61111%,%53192%,%59511%,%55293%,%43213%,%35365%,%97611%,%53418%,%80238%,%17148%,%40291%,%29441%,%65137%,%20152%,%40231%,%20353%,%12410%,%12450%,%60225%,%11610%,%46121%,%62293%,%59381%,%67115%,%59372%,%15212%,%45558%,%69252%,%27292%,%26566%,%65322%,%66193%,%17710%,%75111%,%52466%,%68487%,%60151%,%64132%,%50245%,%55253%,%14470%,%14520%,%43364%,%15620%,%36126%,%98457%,%50774%,%42273%,%64391%,%61271%,%45363%,%12830%,%14250%,%17426%,%10150%,%16154%,%10140%,%92111%,%10460%,%16511%,%61352%,%65117%,%50261%,%45362%,%65124%,%68131%,%41162%,%36128%,%50267%,%74112%,%80115%,%61453%,%37111%,%20127%,%53482%,%94232%,%62111%,%15318%,%16168%,%67154%,%70724%,%15414%,%12310%,%55892%,%45456%,%50189%,%54394%,%57169%,%38223%,%53371%,%64172%,%22865%,%91131%,%55551%,%55173%,%13450%,%55182%,%29433%,%41211%,%11510%,%90811%,%80116%,%0%,%65112%,%62261%,%45121%,%16412%,%12920%,%60284%,%13470%,%29664%,%16423%,%10430%,%16452%,%10730%,%12320%,%70714%,%61363%,%16519%,%80221%,%77111%,%29124%,%73111%,%60177%,%91681%,%11470%,%12810%,%12910%,%21143%,%94664%,%30958%,%29458%,%96115%,%21187%,%31141%,%21455%,%21428%,%30959%,%21211%,%78662%,%63491%,%54312%,%91315%,%21214%,%67136%,%67131%,%46361%,%23351%,%42123%,%33146%,%20243%,%68263%,%53462%,%68251%,%20357%,%83355%,%29363%,%20411%,%91361%,%68155%,%85112%,%32117%,%78614%,%68151%,%92766%,%93871%,%20734%,%50156%,%41383%,%81117%,%20854%,%31625%,%59426%,%42212%,%54117%,%59429%,%46474%,%68125%,%67293%,%22456%,%54313%,%23246%,%79124%,%65113%,%23247%,%39153%,%23361%,%93234%,%95372%,%95259%,%95252%,%95162%,%95128%,%24311%,%94974%,%64215%,%45587%,%55191%,%24652%,%30132%,%64156%,%42443%,%30127%,%45377%,%24471%,%24473%,%64135%,%45459%,%24673%,%66262%,%56364%,%30147%,%22271%,%46321%,%66232%,%46258%,%95712%,%33147%,%66226%,%66223%,%90512%,%22562%,%66217%,%30259%,%63553%,%85148%,%66134%,%95618%,%78873%,%22755%,%56353%,%60196%,%22872%,%95541%,%66113%,%23115%,%23116%,%85227%,%65323%,%46114%,%68283%,%33313%,%33214%,%44184%,%13140%,%98454%,%27127%,%98417%,%36144%,%98362%,%51214%,%62182%,%57377%,%84115%,%70881%,%57721%,%63119%,%40386%,%36131%,%51134%,%36127%,%25172%,%51129%,%36122%,%53137%,%91995%,%36146%,%44115%,%51255%,%75775%,%000%,%99663%,%38963%,%99613%,%75517%,%90951%,%40111%,%91683%,%38611%,%74183%,%57433%,%76261%,%52111%,%80613%,%51364%,%73711%,%51315%,%80614%,%38125%,%84171%,%91835%,%52315%,%57615%,%36655%,%57434%,%83653%,%57791%,%26227%,%34766%,%93954%,%45134%,%28826%,%34691%,%17152%,%69412%,%69382%,%43182%,%69165%,%41259%,%55715%,%83554%,%97566%,%41312%,%34161%,%34112%,%20141%,%33412%,%33364%,%78137%,%64124%,%68371%,%78241%,%50233%,%29271%,%17550%,%69466%,%63361%,%41119%,%16123%,%62167%,%80232%,%50743%,%91998%,%16152%,%77116%,%63214%,%50722%,%57312%,%16435%,%94753%,%26164%,%40618%,%63263%,%53273%,%35119%,%53261%,%57212%,%11270%,%76113%,%16155%,%60264%,%14460%,%57438%,%16120%,%94236%,%60186%,%40142%,%55142%,%20146%,%63117%,%13840%,%45511%,%12750%,%15223%,%53471%,%16968%,%35366%,%10440%,%20217%,%17413%,%12110%,%16421%,%12950%,%29464%,%90761%,%46387%,%16138%,%50266%,%24251%,%20212%,%30125%,%57731%,%55166%,%65118%,%12930%,%15412%,%13440%,%28288%,%57472%,%92173%,%62193%,%80511%,%40523%,%70116%,%43292%,%60243%,%42166%,%68172%,%35116%,%50235%,%20151%,%69271%,%10210%,%45131%,%28558%,%13880%,%30265%,%13210%,%60112%,%55165%,%15221%,%93121%,%80853%,%28262%,%59254%,%31711%,%57171%,%61474%,%30134%,%62372%,%20855%,%79112%,%65316%,%22153%,%66362%,%24784%,%55288%,%79672%,%20234%,%25122%,%20414%,%25223%,%51149%,%55791%,%46214%,%67172%,%80552%,%51181%,%75774%,%20712%,%26567%,%63172%,%60237%,%28462%,%12210%,%20143%,%15224%,%40533%,%60162%,%91353%,%43111%,%92776%,%46371%,%20125%,%16153%,%66161%,%14350%,%20132%,%16660%,%15320%,%16439%,%60197%,%14410%,%53461%,%20749%,%20214%,%50152%,%57154%,%20518%,%78124%,%57155%,%28144%,%50264%,%10720%,%11130%,%74215%,%57435%,%12130%,%72211%,%52463%,%57331%,%68432%,%53126%,%83652%,%70233%,%57262%,%69463%,%50611%,%69451%,%69416%,%59218%,%50776%,%53266%,%59416%,%50126%,%64152%,%55196%,%45575%,%79582%,%63474%,%25114%,%59421%,%43113%,%64161%,%63451%,%43174%,%25563%,%43193%,%26181%,%63154%,%80353%,%62363%,%27261%,%93711%,%30162%,%80112%,%42417%,%21113%,%21464%,%21465%,%22715%,%12940%,%12760%,%13430%,%15323%,%60227%,%53181%,%60113%,%12220%,%57144%,%91311%,%16145%,%28155%,%43291%,%20358%,%36138%,%59319%,%45193%,%11230%,%66192%,%20112%,%40616%,%12440%,%16515%,%57528%,%21274%,%54175%,%52275%,%50173%,%40112%,%43354%,%80236%,%66364%,%21411%,%95378%,%22852%,%78132%,%35153%,%16125%,%50715%,%29354%,%61325%,%97791%,%39372%,%60141%,%52181%,%11560%,%80223%,%64162%,%55185%,%10350%,%43153%,%45165%,%52131%,%80571%,%66219%,%92371%,%60215%,%15213%,%63419%,%30138%,%12550%,%20223%,%13780%,%61218%,%29432%,%15225%,%61374%,%40611%,%12850%,%15345%,%12120%,%30711%,%16917%,%20154%,%16513%,%75572%,%92261%,%70111%,%46122%,%70234%,%73112%,%12190%,%15139%,%96135%,%60116%,%16514%,%53162%,%77113%,%40122%,%40626%,%11150</t>
  </si>
  <si>
    <t>13890%,%60228%,%60226%,%20744%,%96136%,%51313%,%21132%,%21135%,%21163%,%96112%,%21222%,%21228%,%22163%,%46335%,%22382%,%22386%,%46256%,%22727%,%96213%,%20726%,%50716%,%97122%,%50772%,%22756%,%15337%,%15325%,%50662%,%87114%,%15322%,%97862%,%50514%,%97593%,%87112%,%17212%,%97557%,%87111%,%50223%,%86753%,%51152%,%97716%,%20717%,%38956%,%22915%,%30262%,%30972%,%42125%,%31312%,%31591%,%31750%,%32192%,%32366%,%92735%,%33137%,%41316%,%33138%,%34199%,%93123%,%92415%,%75313%,%35113%,%92231%,%35136%,%35149%,%35213%,%35363%,%91959%,%36133%,%36143%,%91571%,%38116%,%38222%,%34875%,%42284%,%42285%,%91212%,%23234%,%23236%,%24355%,%94965%,%24413%,%39371%,%24458%,%24477%,%24552%,%45285%,%94683%,%24785%,%25175%,%25673%,%26121%,%94353%,%26255%,%26311%,%52117%,%27213%,%43357%,%27678%,%28115%,%93727%,%28771%,%28912%,%43172%,%93461%,%30123%,%95543%,%24453%,%99968%,%63493%,%67139%,%63362%,%83353%,%79462%,%70511%,%70611%,%70612%,%82113%,%70235%,%70654%,%78716%,%76144%,%66382%,%53353%,%64126%,%80561%,%85142%,%66254%,%58312%,%64415%,%67221%,%85811%,%83619%,%78384%,%59261%,%81118%,%56226%,%58167%,%78122%,%64314%,%54211%,%56264%,%55272%,%78114%,%67255%,%83511%,%69456%,%54412%,%64139%,%83361%,%67313%,%83238%,%83352%,%53222%,%63584%,%74611%,%66186%,%83612%,%52419%,%58213%,%75557%,%53121%,%73712%,%73617%,%72271%,%71662%,%66253%,%83611%,%78811%,%59353%,%82212%,%86219%,%59417%,%57148%,%53212%,%57793%,%62383%,%30114%,%10310%,%17435%,%55861%,%78117%,%65115%,%51173%,%20113%,%62195%,%65215%,%16840%,%46133%,%45557%,%80114%,%10130%,%28753%,%59311%,%80652%,%30681%,%55286%,%20115%,%12820%,%62162%,%23117%,%17540%,%59582%,%76118%,%90852%,%63463%,%54473%,%30115%,%64176%,%91111%,%60183%,%16459%,%63383%,%10330%,%23126%,%40193%,%66122%,%29453%,%23371%,%67218%,%34172%,%57221%,%67314%,%28812%,%57133%,%28559%,%56319%,%42412%,%57199%,%57166%,%56511%,%91561%,%30136%,%99111%,%93511%,%53132%,%46397%,%45261%,%50132%,%59273%,%53111%,%76281%,%30967%,%45116%,%55661%,%63454%,%55713%,%82121%,%30135%,%55883%,%52124%,%23352%,%78121%,%43131%,%42415%,%70114%,%34125%,%55251%,%38119%,%45167%,%14430%,%15152%,%52143%,%64395%,%91881%,%40556%,%64122%,%74413%,%51274%,%75555%,%64111%,%30254%,%98451%,%50746%,%36761%,%95714%,%30618%,%66233%,%30758%,%85146%,%84455%,%21352%,%62255%,%56122%,%25227%,%63554%,%38768%,%20615%,%20714%,%95117%,%58183%,%20731%,%61373%,%61412%,%36141%,%26225%,%45419%,%29564%,%57695%,%39117%,%28556%,%28453%,%79461%,%28382%,%54115%,%70247%,%64393%,%33125%,%70652%,%57412%,%42313%,%15229%,%25129%,%20114%,%83118%,%92174%,%29444%,%29431%,%68312%,%15220%,%67382%,%55671%,%45164%,%58211%,%63157%,%25226%,%95119%,%25132%,%54381%,%70242%,%32274%,%98654%,%83126%,%52211%,%70119%,%20354%,%57792%,%95371%,%80228%,%85119%,%43361%,%21361%,%20515%,%56352%,%62168%,%42445%,%28263%,%78116%,%15227%,%29461%,%41112%,%63262%,%64118%,%53172%,%50613%,%57139%,%30116%,%27316%,%57131%,%45322%,%42353%,%57385%,%54172%,%10110%,%41263%,%20852%,%42411%,%31113%,%45257%,%57316%,%25216%,%37161%,%43211%,%35376%,%60296%,%77554%,%10510%,%20133%,%97714%,%70115%,%97718%,%97721%,%70124%,%93416%,%30122%,%69452%,%30112%,%61217%,%29792%,%78557%,%93612%,%68316%,%68281%,%78511%,%20516%,%20612%,%20724%,%29875%,%29555%,%15340%,%70241%,%74326%,%30971%,%74281%,%74152%,%30754%,%75773%,%98811%,%71471%,%30614%,%30612%,%71455%,%98482%,%77126%,%98413%,%82211%,%70883%,%70814%,%82161%,%98211%,%70673%,%70653%,%97853%,%70613%,%82112%,%60238%,%29428%,%98364%,%61312%,%64121%,%93714%,%26211%,%23121%,%23238%,%95441%,%23615%,%26138%,%26133%,%79251%,%25668%,%23654%,%64311%,%95234%,%64292%,%25661%,%25652%,%25531%,%24119%,%24171%,%95121%,%95118%,%25143%,%24263%,%94966%,%24454%,%24472%,%26212%,%23119%,%80235%,%26318%,%67359%,%25111%,%78564%,%20987%,%28565%,%21128%,%96117%,%96114%,%78655%,%67132%,%67111%,%95956%,%29353%,%28151%,%21368%,%62215%,%95856%,%95782%,%27315%,%27264%,%21472%,%22172%,%22173%,%95751%,%27118%,%95691%,%62211%,%28114%,%75276%,%31413%,%53213%,%57715%,%84152%,%37172%,%57516%,%50664%,%33136%,%38118%,%53313%,%86118%,%33115%,%38226%,%34554%,%32383%,%38228%,%50723%,%59347%,%83663%,%33415%,%34513%,%53123%,%34697%,%34874%,%34166%,%34884%,%83562%,%83581%,%35146%,%35152%,%51113%,%87212%,%35377%,%35613%,%35686%,%59312%,%38614%,%53316%,%90174%,%42275%,%91712%,%51317%,%52214%,%85571%,%42413%,%90752%,%90613%,%42437%,%85231%,%85234%,%31471%,%85236%,%43267%,%56215%,%43355%,%42442%,%41381%,%34516%,%54112%,%45518%,%57174%,%90514%,%84311%,%54382%,%84253%,%31626%,%57363%,%57411%,%83236%,%57414%,%40152%,%13310%,%24352%,%30126%,%55131%,%80581%,%70123%,%92118%,%61219%,%78243%,%70245%,%57781%,%63137%,%20632%,%98415%,%68167%,%59415%,%30145%,%80716%,%70117%,%57391%,%90982%,%22212%,%51116%,%45112%,%42127%,%35118%,%84173%,%54311%,%81154%,%31111%,%21416%,%85229%,%92963%,%57137%,%57128%,%21129%,%43212%,%42433%,%30118%,%25237%,%60175%,%29352%,%97752%,%35233%,%77313%,%42424%,%35154%,%21311%,%15342%,%45222%,%65133%,%63372%,%97727%,%30148%,%94515%,%41385%,%64214%,%41363%,%25212%,%22252%,%78112%,%91914%,%43365%,%85221%,%45516%,%21264%,%20156%,%57421%,%96469%,%97116%,%59253%,%43268%,%93754%,%20774%,%59115%,%20736%,%91854%,%61114%,%24151%,%86112%,%56211%,%16422%,%78111%,%50724%,%56311%,%67361%,%82115%,%42423%,%75576%,%80761%,%93117%,%67253%,%57692%,%42165%,%95161%,%34176%,%53116%,%91262%,%59431%,%66111%,%59314%,%70129%,%50518%,%29112%,%21183%,%90913%,%29553%,%50123%,%92119%,%51123%,%56412%,%63453%,%76252%,%50216%,%41167%,%70249%,%61353%,%26152%,%91512%,%22773%,%52218%,%82216%,%75514%,%46315%,%22977%,%86584%,%23353%,%65327%,%46342%,%84251%,%30255%,%50136%,%64475%,%46326%,%23244%,%32121%,%66316%,%69474%,%78661%,%91133%,%59427%,%30975%,%68284%,%92932%,%67232%,%68271%,%96133%,%97125%,%56316%,%78563%,%90961%,%78556%,%68191%,%56228%,%20623%,%56227%,%31212%,%97113%,%96525%,%74612%,%21314%,%68362%,%21334%,%85712%,%95617%,%31352%,%16952%,%77381%,%95682%,%84352%,%78812%,%22417%,%45613%,%97711%,%95711%,%84457%,%69155%,%22214%,%52217%,%57415%,%97516%,%45393%,%86571%,%95863%,%42414%,%84383%,%95355%,%51136%,%38115%,%58191%,%71252%,%71214%,%26226%,%35156%,%26231%,%59326%,%24563%,%63123%,%36763%,%53135%,%51141%,%24512%,%62317%,%37572%,%53234%,%64138%,%75777%,%35356%,%36147%,%71314%,%26124%,%63413%,%26127%,%71352%,%71419%,%29872%,%29874%,%92654%,%94561%,%33517%,%50744%,%33212%,%29556%,%71515%,%33172%,%35236%,%25147%,%34118%,%35133%,%27216%,%34121%,%99117%,%73713%,%59213%,%34611%,%50217%,%38764%,%23761%,%27312%,%34582%,%93658%,%74311%,%70615%,%29123%,%23657%,%92514%,%23618%,%99222%,%99116%,%24173%,%73513%,%35126%,%70861%,%70854%,%27326%,%99469%,%72111%,%24183%,%33116%,%93613%,%34879%,%70852%,%82114%,%72113%,%51147%,%11760%,%94475%,%37314%,%30267%,%44173%,%23111%,%63156%,%80864%,%61112%,%23124%,%23891%,%58257%,%59117%,%96128%,%25155%,%68423%,%30263%,%21364%,%92774%,%24374%,%56222%,%50734%,%83572%,%29318%,%23122%,%26111%,%74173%,%57437%,%66125%,%86317%,%31594%,%71362%,%83552%,%71315%,%92715%,%74161%,%86518%,%96466%,%59419%,%97794%,%53455%,%95651%,%24376%,%57663%,%43274%,%78852%,%68261%,%97581%,%28451%,%34885%,%70121%,%70733%,%95113%,%57417%,%45356%,%24671%,%24562%,%56258%,%83114%,%57314%,%45415%,%78233%,%98414%,%99362%,%75619%,%90142%,%45229%,%97112%,%99223%,%85914%,%71418%,%52418%,%87254%,%99871%,%53124%,%78361%,%74354%,%90245%,%14045%,%70113%,%72169%,%71313%,%51133%,%99777%,%71618%,%52412%,%71113%,%90112%,%70655%,%98816%,%50161%,%78864%,%22732%,%23235%,%36613%,%83515%,%26215%,%35238%,%95516%,%66112%,%35242%,%36371%,%26151%,%33451%,%22741%,%66132%,%35243%,%22719%,%92721%,%33132%,%23245%,%59342%,%23249%,%23512%,%64216%,%27561%,%24164%,%24153%,%64226%,%24393%,%57524%,%23753%,%34812%,%93762%,%38888%,%64137%,%93745%,%23617%,%93741%,%23616%,%34762%,%95412%,%95713%,%95112%,%35245%,%21173%,%96118%,%30968%,%57785%,%63415%,%43167%,%67263%,%25233%,%21362%,%96219%,%78715%,%21418%,%96122%,%95815%,%30816%,%30866%,%78616%,%31627%,%32151%,%82215%,%94617%,%30653%,%31665%,%22251%,%31145%,%26129%,%78514%,%25153%,%97124%,%66124%,%23614%,%98111%,%78912%,%98911%,%95238%,%24377%,%20725%,%74813%,%53417%,%26229%,%28913%,%22724%,%95761%,%64218%,%21172%,%99225%,%21422%,%68372%,%80862%,%66228%,%71112%,%52133%,%83112%,%16954%,%22765%,%35246%,%71552%,%13100%,%34335%,%26561%,%31143%,%31142%,%99662%,%99661%,%30868%,%30656%,%32010%,%10680%,%32157%,%60314%,%29482%,%26235%,%115550%,%11570%,%34122%,%35513%,%93663%,%28914%,%80713%,%12346%,%34818%,%86512%,%27116%,%63115%,%92613%,%25515%,%96467%,%13225%,%40421%,%77217%,%22815%,%78876%,%85715%,%66131%,%85714%,%40557%,%22414%,%85681%,%17234%,%95718%,%17417%,%90612%,%40324%,%95775%,%66351%,%85612%,%78756%,%95812%,%95817%,%97237%,%21345%,%21321%,%67125%,%78652%,%20352%,%20728%,%96253%,%97115%,%17750%,%94516%,%84313%,%40314%,%13301%,%94518%,%57773%,%91912%,%98363%,%36253%,%13455%,%13488%,%71215%,%79585%,%14032%,%24385%,%79286%,%91812%,%97728%,%78513%,%84216%,%15317%,%23771%,%90141%,%23752%,%95251%,%85972%,%23653%,%50167%,%90171%,%39118%,%40002%,%95417%,%23248%,%53411%,%38374</t>
  </si>
  <si>
    <t>[-inf,21.0)</t>
  </si>
  <si>
    <t>[21.0,24.0)</t>
  </si>
  <si>
    <t>[24.0,28.0)</t>
  </si>
  <si>
    <t>[28.0,inf)</t>
  </si>
  <si>
    <t>ANDROID</t>
  </si>
  <si>
    <t>IOS</t>
  </si>
  <si>
    <t>Type</t>
  </si>
  <si>
    <t>categorical</t>
  </si>
  <si>
    <t>numerical</t>
  </si>
  <si>
    <t>type</t>
  </si>
  <si>
    <t>NaN</t>
  </si>
  <si>
    <t>In [ ]:</t>
  </si>
  <si>
    <r>
      <t>var_sum.to_csv(</t>
    </r>
    <r>
      <rPr>
        <sz val="10"/>
        <color rgb="FFBA2121"/>
        <rFont val="Inherit"/>
      </rPr>
      <t>r'C:\Users\22060909\Documents\Task\Gamification\Python\DecTree\var_summary.CSV'</t>
    </r>
    <r>
      <rPr>
        <sz val="10"/>
        <color rgb="FF000000"/>
        <rFont val="Inherit"/>
      </rPr>
      <t>)</t>
    </r>
  </si>
  <si>
    <r>
      <t>var_sum[var_sum[</t>
    </r>
    <r>
      <rPr>
        <sz val="10"/>
        <color rgb="FFBA2121"/>
        <rFont val="Inherit"/>
      </rPr>
      <t>'rm_reason'</t>
    </r>
    <r>
      <rPr>
        <sz val="10"/>
        <color rgb="FF000000"/>
        <rFont val="Inherit"/>
      </rPr>
      <t>].isnull()].count()</t>
    </r>
  </si>
  <si>
    <t>Name</t>
  </si>
  <si>
    <t>Cluster</t>
  </si>
  <si>
    <t>Order in cluster</t>
  </si>
  <si>
    <t>MAILING_ADDRESS_5_woe</t>
  </si>
  <si>
    <t>kota_kabupaten_woe</t>
  </si>
  <si>
    <t>MAILING_POST_CODE_woe</t>
  </si>
  <si>
    <t>income_woe</t>
  </si>
  <si>
    <t>job_woe</t>
  </si>
  <si>
    <t>device_type_1_woe</t>
  </si>
  <si>
    <t>os_version_1_woe</t>
  </si>
  <si>
    <t>os_type_1_woe</t>
  </si>
  <si>
    <t>info_value&gt;0.5</t>
  </si>
  <si>
    <t>Row Labels</t>
  </si>
  <si>
    <t>Grand Total</t>
  </si>
  <si>
    <t>Count of variable</t>
  </si>
  <si>
    <t>multicol</t>
  </si>
  <si>
    <t>ready for decision tree</t>
  </si>
  <si>
    <t>M+1</t>
  </si>
  <si>
    <t>Train</t>
  </si>
  <si>
    <t>Test</t>
  </si>
  <si>
    <t>Type char</t>
  </si>
  <si>
    <t>#</t>
  </si>
  <si>
    <t>Count of drop variable</t>
  </si>
  <si>
    <t>BusDate</t>
  </si>
  <si>
    <t>pop</t>
  </si>
  <si>
    <t>n_active</t>
  </si>
  <si>
    <t>target_rate</t>
  </si>
  <si>
    <t>Sample Definition</t>
  </si>
  <si>
    <t>Target Definition</t>
  </si>
  <si>
    <t>Active in the next month</t>
  </si>
  <si>
    <t>Inactive last 30 days</t>
  </si>
  <si>
    <t>Dev - Apr23</t>
  </si>
  <si>
    <t>OOT - May-23</t>
  </si>
  <si>
    <t>Char waterfall</t>
  </si>
  <si>
    <t>%</t>
  </si>
  <si>
    <t>|--- days_lasttrx_l6m &lt;= 68.50</t>
  </si>
  <si>
    <t>|   |--- total_day_active_1 &lt;= 1.93</t>
  </si>
  <si>
    <t>|   |   |--- amount_card_2 &lt;= 117.50</t>
  </si>
  <si>
    <t>|   |   |   |--- class: 1.0</t>
  </si>
  <si>
    <t>|   |   |--- amount_card_2 &gt;  117.50</t>
  </si>
  <si>
    <t>|   |--- total_day_active_1 &gt;  1.93</t>
  </si>
  <si>
    <t>|   |   |--- nday_trf_4 &lt;= 0.50</t>
  </si>
  <si>
    <t>|   |   |--- nday_trf_4 &gt;  0.50</t>
  </si>
  <si>
    <t>|--- days_lasttrx_l6m &gt;  68.50</t>
  </si>
  <si>
    <t>|   |   |--- total_day_active_1 &lt;= 1.43</t>
  </si>
  <si>
    <t>|   |   |--- total_day_active_1 &gt;  1.43</t>
  </si>
  <si>
    <t>|   |   |   |--- class: 0.0</t>
  </si>
  <si>
    <t>|   |   |--- days_lasttrx_l6m &lt;= 157.50</t>
  </si>
  <si>
    <t>|   |   |--- days_lasttrx_l6m &gt;  157.50</t>
  </si>
  <si>
    <t>Accuracy:  0.7546732243497742</t>
  </si>
  <si>
    <t>----------------------------------------------------------------------------------------------------</t>
  </si>
  <si>
    <t>AUC:  0.6536373100363289</t>
  </si>
  <si>
    <t>Gini:  0.3072746200726577</t>
  </si>
  <si>
    <t>Gini train:  0.31541034284528124</t>
  </si>
  <si>
    <t>Confusion Matrix:</t>
  </si>
  <si>
    <t xml:space="preserve"> [[79257 21636]</t>
  </si>
  <si>
    <t xml:space="preserve"> [ 6397  6978]]</t>
  </si>
  <si>
    <t>Classification Report:</t>
  </si>
  <si>
    <t xml:space="preserve">               precision    recall  f1-score   support</t>
  </si>
  <si>
    <t xml:space="preserve">         0.0       0.93      0.79      0.85    100893</t>
  </si>
  <si>
    <t xml:space="preserve">         1.0       0.24      0.52      0.33     13375</t>
  </si>
  <si>
    <t xml:space="preserve">    accuracy                           0.75    114268</t>
  </si>
  <si>
    <t xml:space="preserve">   macro avg       0.58      0.65      0.59    114268</t>
  </si>
  <si>
    <t>weighted avg       0.85      0.75      0.79    114268</t>
  </si>
  <si>
    <t xml:space="preserve">nday_trf_4 </t>
  </si>
  <si>
    <t>Fix Login?</t>
  </si>
  <si>
    <t>OOT Validation</t>
  </si>
  <si>
    <t>Try ID3 &amp; CHAID</t>
  </si>
  <si>
    <t>busdate</t>
  </si>
  <si>
    <t>lastlogin</t>
  </si>
  <si>
    <t>ideal</t>
  </si>
  <si>
    <t>kejar segment yg jelek</t>
  </si>
  <si>
    <t>segment - prob active - support ( train, test)</t>
  </si>
  <si>
    <t>top feature</t>
  </si>
  <si>
    <t>NotActive</t>
  </si>
  <si>
    <t>Active</t>
  </si>
  <si>
    <t>NotActive_test</t>
  </si>
  <si>
    <t>Active_test</t>
  </si>
  <si>
    <t>days_lasttrx_l6m &lt;= 68.5</t>
  </si>
  <si>
    <t>total_day_active_1 &lt;= 1.9254822134971619</t>
  </si>
  <si>
    <t>amount_card_2 &lt;= 117.5</t>
  </si>
  <si>
    <t>nday_trf_4 &lt;= 0.5</t>
  </si>
  <si>
    <t>nday_trf_4 &gt; 0.5</t>
  </si>
  <si>
    <t>amount_card_2 &gt; 117.5</t>
  </si>
  <si>
    <t>mob &lt;= 238.5</t>
  </si>
  <si>
    <t>mob &gt; 238.5</t>
  </si>
  <si>
    <t>total_day_active_1 &gt; 1.9254822134971619</t>
  </si>
  <si>
    <t>amount_card_2 &lt;= 3304.5</t>
  </si>
  <si>
    <t>amount_card_2 &gt; 3304.5</t>
  </si>
  <si>
    <t>days_lasttrx_l6m &lt;= 48.5</t>
  </si>
  <si>
    <t>days_lasttrx_l6m &gt; 48.5</t>
  </si>
  <si>
    <t>days_lasttrx_l6m &gt; 68.5</t>
  </si>
  <si>
    <t>total_day_active_1 &lt;= 1.4254822134971619</t>
  </si>
  <si>
    <t>days_lasttrx_l6m &lt;= 162.5</t>
  </si>
  <si>
    <t>days_lasttrx_l6m &gt; 162.5</t>
  </si>
  <si>
    <t>total_day_active_1 &gt; 1.4254822134971619</t>
  </si>
  <si>
    <t>mob &lt;= 206.5</t>
  </si>
  <si>
    <t>mob &gt; 206.5</t>
  </si>
  <si>
    <t>days_lasttrx_l6m &lt;= 157.5</t>
  </si>
  <si>
    <t>days_lasttrx_l6m &lt;= 97.5</t>
  </si>
  <si>
    <t>days_lasttrx_l6m &gt; 97.5</t>
  </si>
  <si>
    <t>days_lasttrx_l6m &gt; 157.5</t>
  </si>
  <si>
    <t>age &lt;= 21.5</t>
  </si>
  <si>
    <t>age &gt; 21.5</t>
  </si>
  <si>
    <t>ActiveRate_train</t>
  </si>
  <si>
    <t>ActiveRate_test</t>
  </si>
  <si>
    <t>Segment</t>
  </si>
  <si>
    <t>Support Train</t>
  </si>
  <si>
    <t>Support Test</t>
  </si>
  <si>
    <t>0</t>
  </si>
  <si>
    <t>1</t>
  </si>
  <si>
    <t>2</t>
  </si>
  <si>
    <t>3</t>
  </si>
  <si>
    <t>Sum of ActiveR_Test</t>
  </si>
  <si>
    <t>Sum of Test</t>
  </si>
  <si>
    <t>Sum of Test%</t>
  </si>
  <si>
    <t>Sum of TotalDev</t>
  </si>
  <si>
    <t>order</t>
  </si>
  <si>
    <t>ok</t>
  </si>
  <si>
    <t>cek null treatment</t>
  </si>
  <si>
    <t>amount_card_2 - ok
nday_trf_4 - ok
amount_card_2 - ok
total_day_active_1 - cek null treatment
days_lasttrx_l6m - ok</t>
  </si>
  <si>
    <t>nday_trf_4 - ok
mob - ok
amount_card_2 - ok
age - ok
days_lasttrx_l6m - ok</t>
  </si>
  <si>
    <t>|--- total_day_active_1 &lt;= 0.50</t>
  </si>
  <si>
    <t>|   |--- days_lasttrx_l6m &lt;= 68.50</t>
  </si>
  <si>
    <t>|   |   |   |--- nday_trf_4 &lt;= 0.50</t>
  </si>
  <si>
    <t>|   |   |   |   |--- class: 0.0</t>
  </si>
  <si>
    <t>|   |   |   |--- nday_trf_4 &gt;  0.50</t>
  </si>
  <si>
    <t>|   |   |   |   |--- class: 1.0</t>
  </si>
  <si>
    <t>|   |   |   |--- mob &lt;= 240.50</t>
  </si>
  <si>
    <t>|   |   |   |--- mob &gt;  240.50</t>
  </si>
  <si>
    <t>|   |--- days_lasttrx_l6m &gt;  68.50</t>
  </si>
  <si>
    <t>|   |   |--- mob &lt;= 206.50</t>
  </si>
  <si>
    <t>|   |   |   |--- days_lasttrx_l6m &lt;= 95.50</t>
  </si>
  <si>
    <t>|   |   |   |--- days_lasttrx_l6m &gt;  95.50</t>
  </si>
  <si>
    <t>|   |   |--- mob &gt;  206.50</t>
  </si>
  <si>
    <t>|   |   |   |--- ntrx_card_4 &lt;= 0.50</t>
  </si>
  <si>
    <t>|   |   |   |--- ntrx_card_4 &gt;  0.50</t>
  </si>
  <si>
    <t>|--- total_day_active_1 &gt;  0.50</t>
  </si>
  <si>
    <t>|   |--- days_lasttrx_l6m &lt;= 62.50</t>
  </si>
  <si>
    <t>|   |   |--- total_day_active_1 &lt;= 1.50</t>
  </si>
  <si>
    <t>|   |   |   |--- mob &lt;= 78.50</t>
  </si>
  <si>
    <t>|   |   |   |--- mob &gt;  78.50</t>
  </si>
  <si>
    <t>|   |   |--- total_day_active_1 &gt;  1.50</t>
  </si>
  <si>
    <t>|   |--- days_lasttrx_l6m &gt;  62.50</t>
  </si>
  <si>
    <t>|   |   |   |--- mob &lt;= 411.50</t>
  </si>
  <si>
    <t>|   |   |   |--- mob &gt;  411.50</t>
  </si>
  <si>
    <t>|   |   |   |--- days_lasttrx_l6m &lt;= 157.50</t>
  </si>
  <si>
    <t>|   |   |   |--- days_lasttrx_l6m &gt;  157.50</t>
  </si>
  <si>
    <t>Accuracy:  0.7020250638849022</t>
  </si>
  <si>
    <t>AUC:  0.6717512919905617</t>
  </si>
  <si>
    <t>Gini:  0.34350258398112343</t>
  </si>
  <si>
    <t>Gini train:  0.34867784340854646</t>
  </si>
  <si>
    <t xml:space="preserve"> [[71763 29130]</t>
  </si>
  <si>
    <t xml:space="preserve"> [ 4919  8456]]</t>
  </si>
  <si>
    <t xml:space="preserve">         0.0       0.94      0.71      0.81    100893</t>
  </si>
  <si>
    <t xml:space="preserve">         1.0       0.22      0.63      0.33     13375</t>
  </si>
  <si>
    <t xml:space="preserve">    accuracy                           0.70    114268</t>
  </si>
  <si>
    <t xml:space="preserve">   macro avg       0.58      0.67      0.57    114268</t>
  </si>
  <si>
    <t>weighted avg       0.85      0.70      0.75    114268</t>
  </si>
  <si>
    <t>Sample</t>
  </si>
  <si>
    <t>Support_Train</t>
  </si>
  <si>
    <t>Support_Test</t>
  </si>
  <si>
    <t>total_day_active_1 &lt;= 0.5</t>
  </si>
  <si>
    <t>mob &lt;= 240.5</t>
  </si>
  <si>
    <t>mob &gt; 240.5</t>
  </si>
  <si>
    <t>days_lasttrx_l6m &lt;= 95.5</t>
  </si>
  <si>
    <t>days_lasttrx_l6m &gt; 95.5</t>
  </si>
  <si>
    <t>ntrx_card_4 &lt;= 0.5</t>
  </si>
  <si>
    <t>ntrx_card_4 &gt; 0.5</t>
  </si>
  <si>
    <t>total_day_active_1 &gt; 0.5</t>
  </si>
  <si>
    <t>days_lasttrx_l6m &lt;= 62.5</t>
  </si>
  <si>
    <t>total_day_active_1 &lt;= 1.5</t>
  </si>
  <si>
    <t>mob &lt;= 78.5</t>
  </si>
  <si>
    <t>mob &gt; 78.5</t>
  </si>
  <si>
    <t>total_day_active_1 &gt; 1.5</t>
  </si>
  <si>
    <t>days_lasttrx_l6m &gt; 62.5</t>
  </si>
  <si>
    <t>mob &lt;= 411.5</t>
  </si>
  <si>
    <t>mob &gt; 411.5</t>
  </si>
  <si>
    <t>Sum of Sample</t>
  </si>
  <si>
    <t>Active_oot</t>
  </si>
  <si>
    <t>NotActive_oot</t>
  </si>
  <si>
    <t>ActiveRate_oot</t>
  </si>
  <si>
    <t>Support_OOT</t>
  </si>
  <si>
    <t>Average of ActiveR_Test</t>
  </si>
  <si>
    <t>Accuracy:  0.6929629361292526</t>
  </si>
  <si>
    <t>AUC:  0.6754474602726915</t>
  </si>
  <si>
    <t>Gini:  0.35089492054538307</t>
  </si>
  <si>
    <t xml:space="preserve"> [[239282 103489]</t>
  </si>
  <si>
    <t xml:space="preserve"> [ 15171  28526]]</t>
  </si>
  <si>
    <t xml:space="preserve">         0.0       0.94      0.70      0.80    342771</t>
  </si>
  <si>
    <t xml:space="preserve">         1.0       0.22      0.65      0.32     43697</t>
  </si>
  <si>
    <t xml:space="preserve">    accuracy                           0.69    386468</t>
  </si>
  <si>
    <t xml:space="preserve">   macro avg       0.58      0.68      0.56    386468</t>
  </si>
  <si>
    <t>weighted avg       0.86      0.69      0.75    386468</t>
  </si>
  <si>
    <t>Sum of ActiveR_OOT</t>
  </si>
  <si>
    <t>Test_order</t>
  </si>
  <si>
    <t>OOT_order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</si>
</sst>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0.0%"/>
    <numFmt numFmtId="175" formatCode="_-* #,##0.0000000_-;\-* #,##0.0000000_-;_-* &quot;-&quot;_-;_-@_-"/>
    <numFmt numFmtId="179" formatCode="_-* #,##0.00000_-;\-* #,##0.00000_-;_-* &quot;-&quot;??_-;_-@_-"/>
  </numFmts>
  <fonts count="13">
    <font>
      <sz val="11"/>
      <color theme="1"/>
      <name val="Calibri"/>
      <family val="2"/>
      <scheme val="minor"/>
    </font>
    <font>
      <sz val="11"/>
      <color theme="1"/>
      <name val="Calibri"/>
      <family val="2"/>
      <scheme val="minor"/>
    </font>
    <font>
      <sz val="7"/>
      <color rgb="FF000000"/>
      <name val="Courier New"/>
      <family val="3"/>
    </font>
    <font>
      <b/>
      <sz val="11"/>
      <color theme="1"/>
      <name val="Calibri"/>
      <family val="2"/>
      <scheme val="minor"/>
    </font>
    <font>
      <b/>
      <sz val="6"/>
      <color rgb="FF000000"/>
      <name val="Arial"/>
      <family val="2"/>
    </font>
    <font>
      <sz val="6"/>
      <color rgb="FF000000"/>
      <name val="Arial"/>
      <family val="2"/>
    </font>
    <font>
      <sz val="7"/>
      <color rgb="FF303F9F"/>
      <name val="Courier New"/>
      <family val="3"/>
    </font>
    <font>
      <sz val="10"/>
      <color rgb="FF000000"/>
      <name val="Inherit"/>
    </font>
    <font>
      <sz val="10"/>
      <color rgb="FFBA2121"/>
      <name val="Inherit"/>
    </font>
    <font>
      <b/>
      <sz val="12"/>
      <color rgb="FF000000"/>
      <name val="Arial"/>
      <family val="2"/>
    </font>
    <font>
      <sz val="12"/>
      <color rgb="FF000000"/>
      <name val="Arial"/>
      <family val="2"/>
    </font>
    <font>
      <sz val="9"/>
      <color theme="1"/>
      <name val="Calibri"/>
      <family val="2"/>
      <scheme val="minor"/>
    </font>
    <font>
      <sz val="9"/>
      <color indexed="81"/>
      <name val="Tahoma"/>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5F5F5"/>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s>
  <borders count="8">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71">
    <xf numFmtId="0" fontId="0" fillId="0" borderId="0" xfId="0"/>
    <xf numFmtId="11" fontId="0" fillId="0" borderId="0" xfId="0" applyNumberFormat="1"/>
    <xf numFmtId="164" fontId="0" fillId="0" borderId="0" xfId="1" applyNumberFormat="1" applyFont="1"/>
    <xf numFmtId="0" fontId="2" fillId="0" borderId="0" xfId="0" applyFont="1" applyAlignment="1">
      <alignment horizontal="left" vertical="center"/>
    </xf>
    <xf numFmtId="0" fontId="0" fillId="2" borderId="0" xfId="0" applyFill="1"/>
    <xf numFmtId="164" fontId="0" fillId="2" borderId="0" xfId="1" applyNumberFormat="1" applyFont="1" applyFill="1"/>
    <xf numFmtId="0" fontId="0" fillId="3" borderId="0" xfId="0" applyFill="1"/>
    <xf numFmtId="164" fontId="0" fillId="3" borderId="0" xfId="1" applyNumberFormat="1" applyFont="1" applyFill="1"/>
    <xf numFmtId="0" fontId="0" fillId="4" borderId="0" xfId="0" applyFill="1"/>
    <xf numFmtId="164" fontId="0" fillId="4" borderId="0" xfId="1" applyNumberFormat="1" applyFont="1" applyFill="1"/>
    <xf numFmtId="11" fontId="0" fillId="3" borderId="0" xfId="0" applyNumberFormat="1" applyFill="1"/>
    <xf numFmtId="11" fontId="0" fillId="2" borderId="0" xfId="0" applyNumberFormat="1" applyFill="1"/>
    <xf numFmtId="0" fontId="4" fillId="0" borderId="0" xfId="0" applyFont="1" applyAlignment="1">
      <alignment horizontal="right" vertical="center" wrapText="1"/>
    </xf>
    <xf numFmtId="0" fontId="4" fillId="5" borderId="0" xfId="0" applyFont="1" applyFill="1" applyAlignment="1">
      <alignment horizontal="right" vertical="center" wrapText="1"/>
    </xf>
    <xf numFmtId="0" fontId="5" fillId="5" borderId="0" xfId="0" applyFont="1" applyFill="1" applyAlignment="1">
      <alignment horizontal="right" vertical="center" wrapText="1"/>
    </xf>
    <xf numFmtId="0" fontId="5" fillId="0" borderId="0" xfId="0" applyFont="1" applyAlignment="1">
      <alignment horizontal="right" vertical="center" wrapText="1"/>
    </xf>
    <xf numFmtId="0" fontId="6" fillId="0" borderId="0" xfId="0" applyFont="1" applyAlignment="1">
      <alignment horizontal="right" vertical="center" wrapText="1"/>
    </xf>
    <xf numFmtId="0" fontId="2" fillId="0" borderId="0" xfId="0" applyFont="1" applyAlignment="1">
      <alignment vertical="center" wrapText="1"/>
    </xf>
    <xf numFmtId="0" fontId="7" fillId="0" borderId="0" xfId="0" applyFont="1" applyAlignment="1">
      <alignment vertical="center"/>
    </xf>
    <xf numFmtId="41" fontId="0" fillId="0" borderId="0" xfId="2" applyFont="1"/>
    <xf numFmtId="175" fontId="0" fillId="0" borderId="0" xfId="2" applyNumberFormat="1" applyFont="1"/>
    <xf numFmtId="17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7" fontId="0" fillId="0" borderId="0" xfId="0" applyNumberFormat="1"/>
    <xf numFmtId="0" fontId="0" fillId="0" borderId="0" xfId="0" applyAlignment="1">
      <alignment horizontal="left" vertical="center"/>
    </xf>
    <xf numFmtId="0" fontId="3" fillId="6" borderId="1" xfId="0" applyFont="1" applyFill="1" applyBorder="1" applyAlignment="1">
      <alignment horizontal="left"/>
    </xf>
    <xf numFmtId="0" fontId="3" fillId="6" borderId="1" xfId="0" applyNumberFormat="1" applyFont="1" applyFill="1" applyBorder="1"/>
    <xf numFmtId="0" fontId="3" fillId="7" borderId="0" xfId="0" applyFont="1" applyFill="1"/>
    <xf numFmtId="0" fontId="3" fillId="0" borderId="0" xfId="0" applyFont="1"/>
    <xf numFmtId="0" fontId="0" fillId="0" borderId="2" xfId="0" applyBorder="1"/>
    <xf numFmtId="17" fontId="0" fillId="0" borderId="2" xfId="0" applyNumberFormat="1" applyBorder="1"/>
    <xf numFmtId="41" fontId="0" fillId="0" borderId="2" xfId="2" applyFont="1" applyBorder="1"/>
    <xf numFmtId="164" fontId="0" fillId="0" borderId="2" xfId="1" applyNumberFormat="1" applyFont="1" applyBorder="1"/>
    <xf numFmtId="0" fontId="3" fillId="7" borderId="2" xfId="0" applyFont="1" applyFill="1" applyBorder="1"/>
    <xf numFmtId="0" fontId="3" fillId="0" borderId="2" xfId="0" applyFont="1" applyFill="1" applyBorder="1"/>
    <xf numFmtId="0" fontId="3" fillId="0" borderId="2" xfId="0" applyFont="1" applyBorder="1"/>
    <xf numFmtId="17" fontId="3" fillId="7" borderId="3" xfId="0" applyNumberFormat="1" applyFont="1" applyFill="1" applyBorder="1"/>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164" fontId="0" fillId="0" borderId="5" xfId="1" applyNumberFormat="1" applyFont="1" applyBorder="1"/>
    <xf numFmtId="41" fontId="0" fillId="0" borderId="6" xfId="2" applyFont="1" applyBorder="1"/>
    <xf numFmtId="41" fontId="0" fillId="0" borderId="7" xfId="2" applyFont="1" applyBorder="1"/>
    <xf numFmtId="164" fontId="0" fillId="0" borderId="3" xfId="1" applyNumberFormat="1" applyFont="1" applyBorder="1"/>
    <xf numFmtId="0" fontId="3" fillId="6" borderId="2" xfId="0" applyFont="1" applyFill="1" applyBorder="1"/>
    <xf numFmtId="0" fontId="0" fillId="0" borderId="2" xfId="0" applyBorder="1" applyAlignment="1">
      <alignment horizontal="left"/>
    </xf>
    <xf numFmtId="0" fontId="0" fillId="0" borderId="2" xfId="0" applyNumberFormat="1" applyBorder="1"/>
    <xf numFmtId="0" fontId="0" fillId="8" borderId="0" xfId="0" applyFill="1"/>
    <xf numFmtId="10" fontId="0" fillId="0" borderId="0" xfId="1" applyNumberFormat="1" applyFont="1"/>
    <xf numFmtId="0" fontId="9" fillId="8" borderId="0" xfId="0" applyFont="1" applyFill="1" applyAlignment="1">
      <alignment horizontal="right" vertical="center" wrapText="1"/>
    </xf>
    <xf numFmtId="0" fontId="9" fillId="5" borderId="0" xfId="0" applyFont="1" applyFill="1" applyAlignment="1">
      <alignment horizontal="right" vertical="center" wrapText="1"/>
    </xf>
    <xf numFmtId="0" fontId="10" fillId="5" borderId="0" xfId="0" applyFont="1" applyFill="1" applyAlignment="1">
      <alignment horizontal="right" vertical="center" wrapText="1"/>
    </xf>
    <xf numFmtId="10" fontId="10" fillId="5" borderId="0" xfId="1" applyNumberFormat="1" applyFont="1" applyFill="1" applyAlignment="1">
      <alignment horizontal="right" vertical="center" wrapText="1"/>
    </xf>
    <xf numFmtId="0" fontId="10" fillId="8" borderId="0" xfId="0" applyFont="1" applyFill="1" applyAlignment="1">
      <alignment horizontal="right" vertical="center" wrapText="1"/>
    </xf>
    <xf numFmtId="10" fontId="10" fillId="8" borderId="0" xfId="1" applyNumberFormat="1" applyFont="1" applyFill="1" applyAlignment="1">
      <alignment horizontal="right" vertical="center" wrapText="1"/>
    </xf>
    <xf numFmtId="0" fontId="11" fillId="0" borderId="0" xfId="0" applyFont="1"/>
    <xf numFmtId="11" fontId="0" fillId="0" borderId="2" xfId="0" applyNumberFormat="1" applyBorder="1"/>
    <xf numFmtId="0" fontId="0" fillId="9" borderId="0" xfId="0" applyFill="1"/>
    <xf numFmtId="0" fontId="3" fillId="9" borderId="0" xfId="0" applyFont="1" applyFill="1"/>
    <xf numFmtId="10" fontId="0" fillId="0" borderId="0" xfId="0" applyNumberFormat="1"/>
    <xf numFmtId="10" fontId="0" fillId="0" borderId="2" xfId="1" applyNumberFormat="1" applyFont="1" applyBorder="1"/>
    <xf numFmtId="41" fontId="0" fillId="0" borderId="0" xfId="0" applyNumberFormat="1"/>
    <xf numFmtId="0" fontId="0" fillId="0" borderId="0" xfId="0" applyFill="1"/>
    <xf numFmtId="164" fontId="0" fillId="0" borderId="0" xfId="0" applyNumberFormat="1" applyFill="1"/>
    <xf numFmtId="0" fontId="0" fillId="10" borderId="0" xfId="0" applyFill="1"/>
    <xf numFmtId="164" fontId="0" fillId="10" borderId="0" xfId="1" applyNumberFormat="1" applyFont="1" applyFill="1"/>
    <xf numFmtId="9" fontId="0" fillId="10" borderId="0" xfId="1" applyFont="1" applyFill="1"/>
    <xf numFmtId="0" fontId="0" fillId="11" borderId="0" xfId="0" applyFill="1"/>
    <xf numFmtId="0" fontId="0" fillId="0" borderId="0" xfId="0" applyAlignment="1">
      <alignment wrapText="1"/>
    </xf>
  </cellXfs>
  <cellStyles count="3">
    <cellStyle name="Comma [0]" xfId="2" builtinId="6"/>
    <cellStyle name="Normal" xfId="0" builtinId="0"/>
    <cellStyle name="Percent" xfId="1" builtinId="5"/>
  </cellStyles>
  <dxfs count="28">
    <dxf>
      <numFmt numFmtId="33" formatCode="_-* #,##0_-;\-* #,##0_-;_-* &quot;-&quot;_-;_-@_-"/>
    </dxf>
    <dxf>
      <numFmt numFmtId="14" formatCode="0.00%"/>
    </dxf>
    <dxf>
      <numFmt numFmtId="164" formatCode="0.0%"/>
    </dxf>
    <dxf>
      <numFmt numFmtId="14" formatCode="0.00%"/>
    </dxf>
    <dxf>
      <numFmt numFmtId="33" formatCode="_-* #,##0_-;\-* #,##0_-;_-* &quot;-&quot;_-;_-@_-"/>
    </dxf>
    <dxf>
      <numFmt numFmtId="164" formatCode="0.0%"/>
    </dxf>
    <dxf>
      <numFmt numFmtId="13" formatCode="0%"/>
    </dxf>
    <dxf>
      <numFmt numFmtId="33" formatCode="_-* #,##0_-;\-* #,##0_-;_-* &quot;-&quot;_-;_-@_-"/>
    </dxf>
    <dxf>
      <numFmt numFmtId="13" formatCode="0%"/>
    </dxf>
    <dxf>
      <numFmt numFmtId="33" formatCode="_-* #,##0_-;\-* #,##0_-;_-* &quot;-&quot;_-;_-@_-"/>
    </dxf>
    <dxf>
      <font>
        <color rgb="FF006100"/>
      </font>
      <fill>
        <patternFill>
          <bgColor rgb="FFC6EFCE"/>
        </patternFill>
      </fill>
    </dxf>
    <dxf>
      <font>
        <color rgb="FF006100"/>
      </font>
      <fill>
        <patternFill>
          <bgColor rgb="FFC6EFCE"/>
        </patternFill>
      </fill>
    </dxf>
    <dxf>
      <numFmt numFmtId="33" formatCode="_-* #,##0_-;\-* #,##0_-;_-* &quot;-&quot;_-;_-@_-"/>
    </dxf>
    <dxf>
      <fill>
        <patternFill>
          <bgColor auto="1"/>
        </patternFill>
      </fill>
    </dxf>
    <dxf>
      <fill>
        <patternFill>
          <bgColor auto="1"/>
        </patternFill>
      </fill>
    </dxf>
    <dxf>
      <numFmt numFmtId="33" formatCode="_-* #,##0_-;\-* #,##0_-;_-* &quot;-&quot;_-;_-@_-"/>
    </dxf>
    <dxf>
      <numFmt numFmtId="14" formatCode="0.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tyles" Target="styles.xml"/><Relationship Id="rId30"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4-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157</xdr:row>
          <xdr:rowOff>0</xdr:rowOff>
        </xdr:from>
        <xdr:to>
          <xdr:col>17</xdr:col>
          <xdr:colOff>584200</xdr:colOff>
          <xdr:row>161</xdr:row>
          <xdr:rowOff>12700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92FCCA9C-958C-7393-FAE1-0E26562142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160</xdr:row>
          <xdr:rowOff>0</xdr:rowOff>
        </xdr:from>
        <xdr:to>
          <xdr:col>17</xdr:col>
          <xdr:colOff>584200</xdr:colOff>
          <xdr:row>164</xdr:row>
          <xdr:rowOff>12700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8C2D94E0-EC3A-AE25-F624-F5368E8BB7C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526925</xdr:colOff>
      <xdr:row>4</xdr:row>
      <xdr:rowOff>146050</xdr:rowOff>
    </xdr:from>
    <xdr:to>
      <xdr:col>15</xdr:col>
      <xdr:colOff>317500</xdr:colOff>
      <xdr:row>16</xdr:row>
      <xdr:rowOff>107950</xdr:rowOff>
    </xdr:to>
    <xdr:pic>
      <xdr:nvPicPr>
        <xdr:cNvPr id="2" name="Picture 3">
          <a:extLst>
            <a:ext uri="{FF2B5EF4-FFF2-40B4-BE49-F238E27FC236}">
              <a16:creationId xmlns:a16="http://schemas.microsoft.com/office/drawing/2014/main" id="{E4F2C312-6415-A2CD-8625-67534F0EE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66025" y="330200"/>
          <a:ext cx="4197475" cy="143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82550</xdr:rowOff>
    </xdr:from>
    <xdr:to>
      <xdr:col>27</xdr:col>
      <xdr:colOff>228600</xdr:colOff>
      <xdr:row>88</xdr:row>
      <xdr:rowOff>19050</xdr:rowOff>
    </xdr:to>
    <xdr:pic>
      <xdr:nvPicPr>
        <xdr:cNvPr id="2" name="Picture 1">
          <a:extLst>
            <a:ext uri="{FF2B5EF4-FFF2-40B4-BE49-F238E27FC236}">
              <a16:creationId xmlns:a16="http://schemas.microsoft.com/office/drawing/2014/main" id="{73CC6A88-8A41-37C8-FBC1-58602FEA9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50850"/>
          <a:ext cx="16078200" cy="1577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414131</xdr:colOff>
      <xdr:row>1</xdr:row>
      <xdr:rowOff>139233</xdr:rowOff>
    </xdr:from>
    <xdr:to>
      <xdr:col>23</xdr:col>
      <xdr:colOff>12700</xdr:colOff>
      <xdr:row>56</xdr:row>
      <xdr:rowOff>177800</xdr:rowOff>
    </xdr:to>
    <xdr:pic>
      <xdr:nvPicPr>
        <xdr:cNvPr id="3" name="Picture 2">
          <a:extLst>
            <a:ext uri="{FF2B5EF4-FFF2-40B4-BE49-F238E27FC236}">
              <a16:creationId xmlns:a16="http://schemas.microsoft.com/office/drawing/2014/main" id="{5A5DC810-D0BF-123F-2BE4-294975DDF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1522" y="321450"/>
          <a:ext cx="12961178" cy="1006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LVIN ARIANTO PRADIPTA" id="{17EBEBCD-6B26-469C-A1FC-F7C9D6BAA186}" userId="S::22060909@BTPN.COM::21565586-c4f8-4815-8841-2db78645dc5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ARIANTO PRADIPTA" refreshedDate="45149.738159953704" createdVersion="8" refreshedVersion="8" minRefreshableVersion="3" recordCount="155" xr:uid="{3B017051-46C5-470C-9D57-7FAA88A13311}">
  <cacheSource type="worksheet">
    <worksheetSource ref="B1:G156" sheet="IV"/>
  </cacheSource>
  <cacheFields count="6">
    <cacheField name="variable" numFmtId="0">
      <sharedItems/>
    </cacheField>
    <cacheField name="rm_reason" numFmtId="0">
      <sharedItems containsBlank="1" count="7">
        <s v="info_value&lt;0.02"/>
        <s v="info_value&lt;0.02, identical_rate&gt;0.95"/>
        <s v="identical_rate&gt;0.95"/>
        <s v="info_value&lt;0.02, missing_rate&gt;0.95"/>
        <s v="missing_rate&gt;0.95"/>
        <m/>
        <s v="info_value&gt;0.5"/>
      </sharedItems>
    </cacheField>
    <cacheField name="info_value" numFmtId="0">
      <sharedItems containsSemiMixedTypes="0" containsString="0" containsNumber="1" minValue="0" maxValue="1.2706110681324301"/>
    </cacheField>
    <cacheField name="missing_rate" numFmtId="0">
      <sharedItems containsSemiMixedTypes="0" containsString="0" containsNumber="1" minValue="0" maxValue="0.99695451272203495"/>
    </cacheField>
    <cacheField name="identical_rate" numFmtId="0">
      <sharedItems containsSemiMixedTypes="0" containsString="0" containsNumber="1" minValue="2.3703792606816999E-3" maxValue="1"/>
    </cacheField>
    <cacheField name="type" numFmtId="0">
      <sharedItems count="2">
        <s v="categorical"/>
        <s v="numeric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ARIANTO PRADIPTA" refreshedDate="45153.683372685184" createdVersion="8" refreshedVersion="8" minRefreshableVersion="3" recordCount="16" xr:uid="{4D3D7EE6-639C-41B4-90ED-FEF6220DB66C}">
  <cacheSource type="worksheet">
    <worksheetSource ref="A1:O17" sheet="raw_tree_old"/>
  </cacheSource>
  <cacheFields count="17">
    <cacheField name="Segment" numFmtId="0">
      <sharedItems containsSemiMixedTypes="0" containsString="0" containsNumber="1" containsInteger="1" minValue="0" maxValue="15"/>
    </cacheField>
    <cacheField name="0" numFmtId="0">
      <sharedItems count="2">
        <s v="days_lasttrx_l6m &lt;= 68.5"/>
        <s v="days_lasttrx_l6m &gt; 68.5"/>
      </sharedItems>
    </cacheField>
    <cacheField name="1" numFmtId="0">
      <sharedItems count="2">
        <s v="total_day_active_1 &lt;= 1.9254822134971619"/>
        <s v="total_day_active_1 &gt; 1.9254822134971619"/>
      </sharedItems>
    </cacheField>
    <cacheField name="2" numFmtId="0">
      <sharedItems count="8">
        <s v="amount_card_2 &lt;= 117.5"/>
        <s v="amount_card_2 &gt; 117.5"/>
        <s v="nday_trf_4 &lt;= 0.5"/>
        <s v="nday_trf_4 &gt; 0.5"/>
        <s v="total_day_active_1 &lt;= 1.4254822134971619"/>
        <s v="total_day_active_1 &gt; 1.4254822134971619"/>
        <s v="days_lasttrx_l6m &lt;= 157.5"/>
        <s v="days_lasttrx_l6m &gt; 157.5"/>
      </sharedItems>
    </cacheField>
    <cacheField name="3" numFmtId="0">
      <sharedItems count="16">
        <s v="nday_trf_4 &lt;= 0.5"/>
        <s v="nday_trf_4 &gt; 0.5"/>
        <s v="mob &lt;= 238.5"/>
        <s v="mob &gt; 238.5"/>
        <s v="amount_card_2 &lt;= 3304.5"/>
        <s v="amount_card_2 &gt; 3304.5"/>
        <s v="days_lasttrx_l6m &lt;= 48.5"/>
        <s v="days_lasttrx_l6m &gt; 48.5"/>
        <s v="days_lasttrx_l6m &lt;= 162.5"/>
        <s v="days_lasttrx_l6m &gt; 162.5"/>
        <s v="mob &lt;= 206.5"/>
        <s v="mob &gt; 206.5"/>
        <s v="days_lasttrx_l6m &lt;= 97.5"/>
        <s v="days_lasttrx_l6m &gt; 97.5"/>
        <s v="age &lt;= 21.5"/>
        <s v="age &gt; 21.5"/>
      </sharedItems>
    </cacheField>
    <cacheField name="NotActive" numFmtId="0">
      <sharedItems containsSemiMixedTypes="0" containsString="0" containsNumber="1" minValue="60.596621056164103" maxValue="46871.769548779703"/>
    </cacheField>
    <cacheField name="Active" numFmtId="0">
      <sharedItems containsSemiMixedTypes="0" containsString="0" containsNumber="1" minValue="123.812586068855" maxValue="29548.514075262599"/>
    </cacheField>
    <cacheField name="Active_test" numFmtId="0">
      <sharedItems containsSemiMixedTypes="0" containsString="0" containsNumber="1" containsInteger="1" minValue="10" maxValue="3006"/>
    </cacheField>
    <cacheField name="NotActive_test" numFmtId="0">
      <sharedItems containsSemiMixedTypes="0" containsString="0" containsNumber="1" containsInteger="1" minValue="42" maxValue="35429"/>
    </cacheField>
    <cacheField name="Train" numFmtId="0">
      <sharedItems containsSemiMixedTypes="0" containsString="0" containsNumber="1" minValue="184.40920712501909" maxValue="76420.283624042306"/>
    </cacheField>
    <cacheField name="Test" numFmtId="0">
      <sharedItems containsSemiMixedTypes="0" containsString="0" containsNumber="1" containsInteger="1" minValue="52" maxValue="38435"/>
    </cacheField>
    <cacheField name="Support Train" numFmtId="164">
      <sharedItems containsSemiMixedTypes="0" containsString="0" containsNumber="1" minValue="6.9164518994896688E-4" maxValue="0.28662192309775214"/>
    </cacheField>
    <cacheField name="Support Test" numFmtId="164">
      <sharedItems containsSemiMixedTypes="0" containsString="0" containsNumber="1" minValue="4.5507053593306964E-4" maxValue="0.33635838554976022"/>
    </cacheField>
    <cacheField name="ActiveRate_train" numFmtId="9">
      <sharedItems containsSemiMixedTypes="0" containsString="0" containsNumber="1" minValue="0.19293037934158794" maxValue="0.87706634549793239"/>
    </cacheField>
    <cacheField name="ActiveRate_test" numFmtId="9">
      <sharedItems containsSemiMixedTypes="0" containsString="0" containsNumber="1" minValue="3.270055113288426E-2" maxValue="0.44717948717948719"/>
    </cacheField>
    <cacheField name="ActiveR_Test" numFmtId="0" formula="Active_test /Test" databaseField="0"/>
    <cacheField name="TotalDev" numFmtId="0" formula="Train +Test"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ARIANTO PRADIPTA" refreshedDate="45156.89870474537" createdVersion="8" refreshedVersion="8" minRefreshableVersion="3" recordCount="16" xr:uid="{61704FC5-5AB1-41ED-AA6A-62E78C02002E}">
  <cacheSource type="worksheet">
    <worksheetSource ref="B1:S17" sheet="raw_tree"/>
  </cacheSource>
  <cacheFields count="20">
    <cacheField name="0" numFmtId="0">
      <sharedItems count="2">
        <s v="total_day_active_1 &lt;= 0.5"/>
        <s v="total_day_active_1 &gt; 0.5"/>
      </sharedItems>
    </cacheField>
    <cacheField name="1" numFmtId="0">
      <sharedItems count="4">
        <s v="days_lasttrx_l6m &lt;= 68.5"/>
        <s v="days_lasttrx_l6m &gt; 68.5"/>
        <s v="days_lasttrx_l6m &lt;= 62.5"/>
        <s v="days_lasttrx_l6m &gt; 62.5"/>
      </sharedItems>
    </cacheField>
    <cacheField name="2" numFmtId="0">
      <sharedItems count="6">
        <s v="amount_card_2 &lt;= 117.5"/>
        <s v="amount_card_2 &gt; 117.5"/>
        <s v="mob &lt;= 206.5"/>
        <s v="mob &gt; 206.5"/>
        <s v="total_day_active_1 &lt;= 1.5"/>
        <s v="total_day_active_1 &gt; 1.5"/>
      </sharedItems>
    </cacheField>
    <cacheField name="3" numFmtId="0">
      <sharedItems count="14">
        <s v="nday_trf_4 &lt;= 0.5"/>
        <s v="nday_trf_4 &gt; 0.5"/>
        <s v="mob &lt;= 240.5"/>
        <s v="mob &gt; 240.5"/>
        <s v="days_lasttrx_l6m &lt;= 95.5"/>
        <s v="days_lasttrx_l6m &gt; 95.5"/>
        <s v="ntrx_card_4 &lt;= 0.5"/>
        <s v="ntrx_card_4 &gt; 0.5"/>
        <s v="mob &lt;= 78.5"/>
        <s v="mob &gt; 78.5"/>
        <s v="mob &lt;= 411.5"/>
        <s v="mob &gt; 411.5"/>
        <s v="days_lasttrx_l6m &lt;= 157.5"/>
        <s v="days_lasttrx_l6m &gt; 157.5"/>
      </sharedItems>
    </cacheField>
    <cacheField name="NotActive" numFmtId="0">
      <sharedItems containsSemiMixedTypes="0" containsString="0" containsNumber="1" minValue="323.93707704790302" maxValue="42139.003547214998"/>
    </cacheField>
    <cacheField name="Active" numFmtId="0">
      <sharedItems containsSemiMixedTypes="0" containsString="0" containsNumber="1" minValue="1609.56361889512" maxValue="23994.025300241101"/>
    </cacheField>
    <cacheField name="Active_test" numFmtId="0">
      <sharedItems containsSemiMixedTypes="0" containsString="0" containsNumber="1" containsInteger="1" minValue="158" maxValue="2423"/>
    </cacheField>
    <cacheField name="NotActive_test" numFmtId="0">
      <sharedItems containsSemiMixedTypes="0" containsString="0" containsNumber="1" containsInteger="1" minValue="260" maxValue="31869"/>
    </cacheField>
    <cacheField name="Train" numFmtId="0">
      <sharedItems containsSemiMixedTypes="0" containsString="0" containsNumber="1" minValue="1933.50069594302" maxValue="66133.028847456197"/>
    </cacheField>
    <cacheField name="Test" numFmtId="0">
      <sharedItems containsSemiMixedTypes="0" containsString="0" containsNumber="1" containsInteger="1" minValue="418" maxValue="34292"/>
    </cacheField>
    <cacheField name="ActiveRate_train" numFmtId="164">
      <sharedItems containsSemiMixedTypes="0" containsString="0" containsNumber="1" minValue="0.16267986525143199" maxValue="0.860840589737497"/>
    </cacheField>
    <cacheField name="ActiveRate_test" numFmtId="164">
      <sharedItems containsSemiMixedTypes="0" containsString="0" containsNumber="1" minValue="2.7473453564807002E-2" maxValue="0.43936092955700801"/>
    </cacheField>
    <cacheField name="Sample" numFmtId="0">
      <sharedItems containsSemiMixedTypes="0" containsString="0" containsNumber="1" minValue="2351.5006959430202" maxValue="100425.02884745599"/>
    </cacheField>
    <cacheField name="Support_Train" numFmtId="164">
      <sharedItems containsSemiMixedTypes="0" containsString="0" containsNumber="1" minValue="7.2517878958482402E-3" maxValue="0.248038544345006"/>
    </cacheField>
    <cacheField name="Support_Test" numFmtId="164">
      <sharedItems containsSemiMixedTypes="0" containsString="0" containsNumber="1" minValue="3.6580670003850502E-3" maxValue="0.30010151573493798"/>
    </cacheField>
    <cacheField name="ActiveRate_oot" numFmtId="10">
      <sharedItems containsSemiMixedTypes="0" containsString="0" containsNumber="1" minValue="2.418781945767998E-2" maxValue="0.4206604913411196"/>
    </cacheField>
    <cacheField name="Active_oot" numFmtId="0">
      <sharedItems containsSemiMixedTypes="0" containsString="0" containsNumber="1" containsInteger="1" minValue="571" maxValue="7945"/>
    </cacheField>
    <cacheField name="NotActive_oot" numFmtId="0">
      <sharedItems containsSemiMixedTypes="0" containsString="0" containsNumber="1" containsInteger="1" minValue="1079" maxValue="112402"/>
    </cacheField>
    <cacheField name="ActiveR_Test" numFmtId="0" formula="Active_test /Test" databaseField="0"/>
    <cacheField name="ActiveR_OOT" numFmtId="0" formula="Active_oot /(Active_oot +NotActive_oot )"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s v="GENDER"/>
    <x v="0"/>
    <n v="2.6662876283865501E-3"/>
    <n v="0"/>
    <n v="0.532232657225156"/>
    <x v="0"/>
  </r>
  <r>
    <s v="Provinsi"/>
    <x v="0"/>
    <n v="1.84363168305825E-2"/>
    <n v="0"/>
    <n v="0.246384421507441"/>
    <x v="0"/>
  </r>
  <r>
    <s v="amount_card_1"/>
    <x v="1"/>
    <n v="0"/>
    <n v="0"/>
    <n v="1"/>
    <x v="1"/>
  </r>
  <r>
    <s v="amount_dep"/>
    <x v="1"/>
    <n v="4.7052024015660503E-5"/>
    <n v="0"/>
    <n v="0.99999624939990395"/>
    <x v="1"/>
  </r>
  <r>
    <s v="amount_dj"/>
    <x v="2"/>
    <n v="0.17366549004224299"/>
    <n v="0"/>
    <n v="0.98170457273163703"/>
    <x v="1"/>
  </r>
  <r>
    <s v="amount_ei"/>
    <x v="2"/>
    <n v="0.100915816099778"/>
    <n v="0"/>
    <n v="0.98608902424387901"/>
    <x v="1"/>
  </r>
  <r>
    <s v="amount_ej"/>
    <x v="2"/>
    <n v="9.2762022854405796E-2"/>
    <n v="0"/>
    <n v="0.98444626140182401"/>
    <x v="1"/>
  </r>
  <r>
    <s v="amount_el"/>
    <x v="2"/>
    <n v="0.109762529798363"/>
    <n v="0"/>
    <n v="0.981498289726356"/>
    <x v="1"/>
  </r>
  <r>
    <s v="amount_em"/>
    <x v="2"/>
    <n v="9.0208052832114999E-2"/>
    <n v="0"/>
    <n v="0.98883821411425799"/>
    <x v="1"/>
  </r>
  <r>
    <s v="amount_en"/>
    <x v="2"/>
    <n v="6.4684722959781699E-2"/>
    <n v="0"/>
    <n v="0.99391277604416695"/>
    <x v="1"/>
  </r>
  <r>
    <s v="amount_fcy_1"/>
    <x v="1"/>
    <n v="0"/>
    <n v="0"/>
    <n v="1"/>
    <x v="1"/>
  </r>
  <r>
    <s v="amount_fcy_2"/>
    <x v="2"/>
    <n v="0.109341065399311"/>
    <n v="0"/>
    <n v="0.99149363898223697"/>
    <x v="1"/>
  </r>
  <r>
    <s v="amount_fcy_3"/>
    <x v="2"/>
    <n v="0.12961887862090199"/>
    <n v="0"/>
    <n v="0.98953957633221301"/>
    <x v="1"/>
  </r>
  <r>
    <s v="amount_fcy_4"/>
    <x v="2"/>
    <n v="0.13896839207922801"/>
    <n v="0"/>
    <n v="0.98856066970715295"/>
    <x v="1"/>
  </r>
  <r>
    <s v="amount_fcy_5"/>
    <x v="2"/>
    <n v="0.13286774628310899"/>
    <n v="0"/>
    <n v="0.989145763322131"/>
    <x v="1"/>
  </r>
  <r>
    <s v="amount_fcy_6"/>
    <x v="2"/>
    <n v="0.13820219852920801"/>
    <n v="0"/>
    <n v="0.98876320211233704"/>
    <x v="1"/>
  </r>
  <r>
    <s v="amount_ig"/>
    <x v="2"/>
    <n v="0.11189931316754601"/>
    <n v="0"/>
    <n v="0.98234217474795904"/>
    <x v="1"/>
  </r>
  <r>
    <s v="amount_il"/>
    <x v="2"/>
    <n v="2.6602582849928402E-2"/>
    <n v="0"/>
    <n v="0.99722830652904404"/>
    <x v="1"/>
  </r>
  <r>
    <s v="amount_im"/>
    <x v="2"/>
    <n v="3.8622893327541097E-2"/>
    <n v="0"/>
    <n v="0.99570556289006196"/>
    <x v="1"/>
  </r>
  <r>
    <s v="amount_in"/>
    <x v="2"/>
    <n v="2.9383263610668901E-2"/>
    <n v="0"/>
    <n v="0.99689825372059504"/>
    <x v="1"/>
  </r>
  <r>
    <s v="amount_io"/>
    <x v="1"/>
    <n v="4.8674161753984001E-3"/>
    <n v="0"/>
    <n v="0.99951992318770999"/>
    <x v="1"/>
  </r>
  <r>
    <s v="amount_lending_1"/>
    <x v="1"/>
    <n v="0"/>
    <n v="0"/>
    <n v="1"/>
    <x v="1"/>
  </r>
  <r>
    <s v="amount_lending_2"/>
    <x v="2"/>
    <n v="7.3672952026515401E-2"/>
    <n v="0"/>
    <n v="0.99289261281804997"/>
    <x v="1"/>
  </r>
  <r>
    <s v="amount_lending_3"/>
    <x v="2"/>
    <n v="9.4854582082887898E-2"/>
    <n v="0"/>
    <n v="0.98985462674027802"/>
    <x v="1"/>
  </r>
  <r>
    <s v="amount_lending_4"/>
    <x v="2"/>
    <n v="0.131607477937317"/>
    <n v="0"/>
    <n v="0.986182789246279"/>
    <x v="1"/>
  </r>
  <r>
    <s v="amount_lending_5"/>
    <x v="2"/>
    <n v="0.155596490549056"/>
    <n v="0"/>
    <n v="0.98351611257801197"/>
    <x v="1"/>
  </r>
  <r>
    <s v="amount_lending_6"/>
    <x v="2"/>
    <n v="0.167855662671658"/>
    <n v="0"/>
    <n v="0.98125075012001906"/>
    <x v="1"/>
  </r>
  <r>
    <s v="amount_mfund_1"/>
    <x v="1"/>
    <n v="0"/>
    <n v="0"/>
    <n v="1"/>
    <x v="1"/>
  </r>
  <r>
    <s v="amount_pay_1"/>
    <x v="1"/>
    <n v="0"/>
    <n v="0"/>
    <n v="1"/>
    <x v="1"/>
  </r>
  <r>
    <s v="amount_pay_2"/>
    <x v="2"/>
    <n v="0.187493678607663"/>
    <n v="0"/>
    <n v="0.96171012361977903"/>
    <x v="1"/>
  </r>
  <r>
    <s v="amount_pay_3"/>
    <x v="2"/>
    <n v="0.196037093884594"/>
    <n v="0"/>
    <n v="0.95485777724435905"/>
    <x v="1"/>
  </r>
  <r>
    <s v="amount_trf_1"/>
    <x v="1"/>
    <n v="0"/>
    <n v="0"/>
    <n v="1"/>
    <x v="1"/>
  </r>
  <r>
    <s v="has_cc"/>
    <x v="1"/>
    <n v="1.20727639919094E-2"/>
    <n v="0"/>
    <n v="0.99546177388382096"/>
    <x v="1"/>
  </r>
  <r>
    <s v="has_fc"/>
    <x v="1"/>
    <n v="1.6930369394520299E-2"/>
    <n v="0"/>
    <n v="0.95794077052328297"/>
    <x v="1"/>
  </r>
  <r>
    <s v="has_pl"/>
    <x v="1"/>
    <n v="4.1099077997182199E-3"/>
    <n v="0"/>
    <n v="0.99695451272203495"/>
    <x v="1"/>
  </r>
  <r>
    <s v="limit_cc"/>
    <x v="3"/>
    <n v="1.8012242572752399E-2"/>
    <n v="0.99546177388382096"/>
    <n v="2.3703792606816999E-3"/>
    <x v="1"/>
  </r>
  <r>
    <s v="limit_fc"/>
    <x v="4"/>
    <n v="0.11796916645930899"/>
    <n v="0.95794077052328297"/>
    <n v="3.45430268843014E-3"/>
    <x v="1"/>
  </r>
  <r>
    <s v="limit_pl"/>
    <x v="3"/>
    <n v="4.1099077997182199E-3"/>
    <n v="0.99695451272203495"/>
    <n v="3.04548727796447E-3"/>
    <x v="1"/>
  </r>
  <r>
    <s v="marital_code"/>
    <x v="0"/>
    <n v="8.8164742995753501E-3"/>
    <n v="0"/>
    <n v="0.72675378060489604"/>
    <x v="1"/>
  </r>
  <r>
    <s v="nday_card_1"/>
    <x v="1"/>
    <n v="0"/>
    <n v="0"/>
    <n v="1"/>
    <x v="1"/>
  </r>
  <r>
    <s v="nday_fcy_1"/>
    <x v="1"/>
    <n v="0"/>
    <n v="0"/>
    <n v="1"/>
    <x v="1"/>
  </r>
  <r>
    <s v="nday_fcy_2"/>
    <x v="2"/>
    <n v="2.1149974933643401E-2"/>
    <n v="0"/>
    <n v="0.99149363898223697"/>
    <x v="1"/>
  </r>
  <r>
    <s v="nday_fcy_3"/>
    <x v="1"/>
    <n v="1.8230097846511001E-2"/>
    <n v="0"/>
    <n v="0.98953957633221301"/>
    <x v="1"/>
  </r>
  <r>
    <s v="nday_fcy_4"/>
    <x v="1"/>
    <n v="1.74817110561334E-2"/>
    <n v="0"/>
    <n v="0.98856066970715295"/>
    <x v="1"/>
  </r>
  <r>
    <s v="nday_fcy_5"/>
    <x v="1"/>
    <n v="1.51197182768909E-2"/>
    <n v="0"/>
    <n v="0.989145763322131"/>
    <x v="1"/>
  </r>
  <r>
    <s v="nday_fcy_6"/>
    <x v="1"/>
    <n v="1.7963460481482001E-2"/>
    <n v="0"/>
    <n v="0.98876320211233704"/>
    <x v="1"/>
  </r>
  <r>
    <s v="nday_lending_1"/>
    <x v="1"/>
    <n v="0"/>
    <n v="0"/>
    <n v="1"/>
    <x v="1"/>
  </r>
  <r>
    <s v="nday_lending_2"/>
    <x v="2"/>
    <n v="2.38340811659793E-2"/>
    <n v="0"/>
    <n v="0.99289261281804997"/>
    <x v="1"/>
  </r>
  <r>
    <s v="nday_lending_3"/>
    <x v="1"/>
    <n v="7.1460581595522103E-3"/>
    <n v="0"/>
    <n v="0.98985462674027802"/>
    <x v="1"/>
  </r>
  <r>
    <s v="nday_lending_4"/>
    <x v="1"/>
    <n v="6.0281202754034896E-3"/>
    <n v="0"/>
    <n v="0.986182789246279"/>
    <x v="1"/>
  </r>
  <r>
    <s v="nday_lending_5"/>
    <x v="1"/>
    <n v="2.51381370496456E-3"/>
    <n v="0"/>
    <n v="0.98351611257801197"/>
    <x v="1"/>
  </r>
  <r>
    <s v="nday_lending_6"/>
    <x v="1"/>
    <n v="1.6006762981124101E-3"/>
    <n v="0"/>
    <n v="0.98125075012001906"/>
    <x v="1"/>
  </r>
  <r>
    <s v="nday_mfund_1"/>
    <x v="1"/>
    <n v="0"/>
    <n v="0"/>
    <n v="1"/>
    <x v="1"/>
  </r>
  <r>
    <s v="nday_mfund_5"/>
    <x v="0"/>
    <n v="1.8494118417931301E-2"/>
    <n v="0"/>
    <n v="0.852308869419107"/>
    <x v="1"/>
  </r>
  <r>
    <s v="nday_mfund_6"/>
    <x v="0"/>
    <n v="1.40209546008305E-2"/>
    <n v="0"/>
    <n v="0.86252925468074804"/>
    <x v="1"/>
  </r>
  <r>
    <s v="nday_pay_1"/>
    <x v="1"/>
    <n v="0"/>
    <n v="0"/>
    <n v="1"/>
    <x v="1"/>
  </r>
  <r>
    <s v="nday_pay_2"/>
    <x v="2"/>
    <n v="5.50826687735528E-2"/>
    <n v="0"/>
    <n v="0.96171012361977903"/>
    <x v="1"/>
  </r>
  <r>
    <s v="nday_pay_3"/>
    <x v="2"/>
    <n v="4.1268365255100199E-2"/>
    <n v="0"/>
    <n v="0.95485777724435905"/>
    <x v="1"/>
  </r>
  <r>
    <s v="nday_trf_1"/>
    <x v="1"/>
    <n v="0"/>
    <n v="0"/>
    <n v="1"/>
    <x v="1"/>
  </r>
  <r>
    <s v="ntrx_card_1"/>
    <x v="1"/>
    <n v="0"/>
    <n v="0"/>
    <n v="1"/>
    <x v="1"/>
  </r>
  <r>
    <s v="ntrx_fcy_1"/>
    <x v="1"/>
    <n v="0"/>
    <n v="0"/>
    <n v="1"/>
    <x v="1"/>
  </r>
  <r>
    <s v="ntrx_fcy_2"/>
    <x v="2"/>
    <n v="2.2211172775155399E-2"/>
    <n v="0"/>
    <n v="0.99149363898223697"/>
    <x v="1"/>
  </r>
  <r>
    <s v="ntrx_fcy_3"/>
    <x v="1"/>
    <n v="1.9318459416231601E-2"/>
    <n v="0"/>
    <n v="0.98953957633221301"/>
    <x v="1"/>
  </r>
  <r>
    <s v="ntrx_fcy_4"/>
    <x v="1"/>
    <n v="1.9450447672355299E-2"/>
    <n v="0"/>
    <n v="0.98856066970715295"/>
    <x v="1"/>
  </r>
  <r>
    <s v="ntrx_fcy_5"/>
    <x v="1"/>
    <n v="1.8403269578080701E-2"/>
    <n v="0"/>
    <n v="0.989145763322131"/>
    <x v="1"/>
  </r>
  <r>
    <s v="ntrx_fcy_6"/>
    <x v="2"/>
    <n v="2.10493029097274E-2"/>
    <n v="0"/>
    <n v="0.98876320211233704"/>
    <x v="1"/>
  </r>
  <r>
    <s v="ntrx_lending_1"/>
    <x v="1"/>
    <n v="0"/>
    <n v="0"/>
    <n v="1"/>
    <x v="1"/>
  </r>
  <r>
    <s v="ntrx_lending_2"/>
    <x v="2"/>
    <n v="2.43512737552504E-2"/>
    <n v="0"/>
    <n v="0.99289261281804997"/>
    <x v="1"/>
  </r>
  <r>
    <s v="ntrx_lending_3"/>
    <x v="1"/>
    <n v="8.4132115368809601E-3"/>
    <n v="0"/>
    <n v="0.98985462674027802"/>
    <x v="1"/>
  </r>
  <r>
    <s v="ntrx_lending_4"/>
    <x v="1"/>
    <n v="7.3720997712171396E-3"/>
    <n v="0"/>
    <n v="0.986182789246279"/>
    <x v="1"/>
  </r>
  <r>
    <s v="ntrx_lending_5"/>
    <x v="1"/>
    <n v="3.9910889359687602E-3"/>
    <n v="0"/>
    <n v="0.98351611257801197"/>
    <x v="1"/>
  </r>
  <r>
    <s v="ntrx_lending_6"/>
    <x v="1"/>
    <n v="2.76527987663606E-3"/>
    <n v="0"/>
    <n v="0.98125075012001906"/>
    <x v="1"/>
  </r>
  <r>
    <s v="ntrx_mfund_1"/>
    <x v="1"/>
    <n v="0"/>
    <n v="0"/>
    <n v="1"/>
    <x v="1"/>
  </r>
  <r>
    <s v="ntrx_mfund_5"/>
    <x v="0"/>
    <n v="1.6672213588735999E-2"/>
    <n v="0"/>
    <n v="0.852308869419107"/>
    <x v="1"/>
  </r>
  <r>
    <s v="ntrx_mfund_6"/>
    <x v="0"/>
    <n v="1.2644223074255299E-2"/>
    <n v="0"/>
    <n v="0.86252925468074804"/>
    <x v="1"/>
  </r>
  <r>
    <s v="ntrx_pay_1"/>
    <x v="1"/>
    <n v="0"/>
    <n v="0"/>
    <n v="1"/>
    <x v="1"/>
  </r>
  <r>
    <s v="ntrx_pay_2"/>
    <x v="2"/>
    <n v="5.6209857586672997E-2"/>
    <n v="0"/>
    <n v="0.96171012361977903"/>
    <x v="1"/>
  </r>
  <r>
    <s v="ntrx_pay_3"/>
    <x v="2"/>
    <n v="4.1714770740040902E-2"/>
    <n v="0"/>
    <n v="0.95485777724435905"/>
    <x v="1"/>
  </r>
  <r>
    <s v="ntrx_trf_1"/>
    <x v="1"/>
    <n v="0"/>
    <n v="0"/>
    <n v="1"/>
    <x v="1"/>
  </r>
  <r>
    <s v="os_cc"/>
    <x v="4"/>
    <n v="2.8228252332799499E-2"/>
    <n v="0.99546177388382096"/>
    <n v="3.1129980796927499E-3"/>
    <x v="1"/>
  </r>
  <r>
    <s v="os_fc"/>
    <x v="4"/>
    <n v="0.13345219292457899"/>
    <n v="0.95794077052328297"/>
    <n v="2.7443140902544402E-2"/>
    <x v="1"/>
  </r>
  <r>
    <s v="os_pl"/>
    <x v="3"/>
    <n v="7.2379480967894299E-3"/>
    <n v="0.99695451272203495"/>
    <n v="2.6104176668266901E-3"/>
    <x v="1"/>
  </r>
  <r>
    <s v="amount_trf_2"/>
    <x v="5"/>
    <n v="0.45487485309537601"/>
    <n v="0"/>
    <n v="0.86387947071531401"/>
    <x v="1"/>
  </r>
  <r>
    <s v="ntrx_card_4"/>
    <x v="5"/>
    <n v="0.111238079191539"/>
    <n v="0"/>
    <n v="0.88237743038886196"/>
    <x v="1"/>
  </r>
  <r>
    <s v="nday_card_4"/>
    <x v="5"/>
    <n v="0.109343203597314"/>
    <n v="0"/>
    <n v="0.88237743038886196"/>
    <x v="1"/>
  </r>
  <r>
    <s v="age"/>
    <x v="5"/>
    <n v="7.3402429574250194E-2"/>
    <n v="0"/>
    <n v="7.0938850216034494E-2"/>
    <x v="1"/>
  </r>
  <r>
    <s v="ntrx_mfund_2"/>
    <x v="5"/>
    <n v="2.6594693898121E-2"/>
    <n v="0"/>
    <n v="0.89373799807969201"/>
    <x v="1"/>
  </r>
  <r>
    <s v="amount_total_dep"/>
    <x v="6"/>
    <n v="1.2706110681324301"/>
    <n v="0"/>
    <n v="4.01989318290926E-2"/>
    <x v="1"/>
  </r>
  <r>
    <s v="days_lasttrx_l6m"/>
    <x v="5"/>
    <n v="0.34305081194992498"/>
    <n v="0"/>
    <n v="1.2958323331732999E-2"/>
    <x v="1"/>
  </r>
  <r>
    <s v="nday_card_6"/>
    <x v="5"/>
    <n v="7.2316623817935202E-2"/>
    <n v="0"/>
    <n v="0.88512662025924105"/>
    <x v="1"/>
  </r>
  <r>
    <s v="ntrx_card_2"/>
    <x v="5"/>
    <n v="0.162371933923071"/>
    <n v="0"/>
    <n v="0.93871144383101301"/>
    <x v="1"/>
  </r>
  <r>
    <s v="device_type_1"/>
    <x v="5"/>
    <n v="0.37576937866580901"/>
    <n v="0.771142132741238"/>
    <n v="1.0689210273643701E-2"/>
    <x v="0"/>
  </r>
  <r>
    <s v="amount_card_2"/>
    <x v="5"/>
    <n v="0.42626947272503302"/>
    <n v="0"/>
    <n v="0.93871144383101301"/>
    <x v="1"/>
  </r>
  <r>
    <s v="amount_mfund_3"/>
    <x v="5"/>
    <n v="0.36944794573009898"/>
    <n v="0"/>
    <n v="0.87650399063850204"/>
    <x v="1"/>
  </r>
  <r>
    <s v="amount_pay_5"/>
    <x v="5"/>
    <n v="0.24656553054985"/>
    <n v="0"/>
    <n v="0.93780379860777696"/>
    <x v="1"/>
  </r>
  <r>
    <s v="nday_trf_4"/>
    <x v="5"/>
    <n v="4.7907485098375703E-2"/>
    <n v="0"/>
    <n v="0.80889192270763299"/>
    <x v="1"/>
  </r>
  <r>
    <s v="amount_card_6"/>
    <x v="6"/>
    <n v="0.56377836914715196"/>
    <n v="0"/>
    <n v="0.88512662025924105"/>
    <x v="1"/>
  </r>
  <r>
    <s v="amount_mfund_4"/>
    <x v="5"/>
    <n v="0.418043744302313"/>
    <n v="0"/>
    <n v="0.85640077412385895"/>
    <x v="1"/>
  </r>
  <r>
    <s v="nday_mfund_2"/>
    <x v="5"/>
    <n v="2.61829022317022E-2"/>
    <n v="0"/>
    <n v="0.89373799807969201"/>
    <x v="1"/>
  </r>
  <r>
    <s v="ntrx_card_5"/>
    <x v="5"/>
    <n v="7.8135767345398302E-2"/>
    <n v="0"/>
    <n v="0.880344605136821"/>
    <x v="1"/>
  </r>
  <r>
    <s v="nday_trf_2"/>
    <x v="5"/>
    <n v="9.0481130624875894E-2"/>
    <n v="0"/>
    <n v="0.86387947071531401"/>
    <x v="1"/>
  </r>
  <r>
    <s v="ntrx_pay_5"/>
    <x v="5"/>
    <n v="2.57316842439607E-2"/>
    <n v="0"/>
    <n v="0.93780379860777696"/>
    <x v="1"/>
  </r>
  <r>
    <s v="amount_eh"/>
    <x v="5"/>
    <n v="0.42469758378558298"/>
    <n v="0"/>
    <n v="0.90444971195391199"/>
    <x v="1"/>
  </r>
  <r>
    <s v="nday_card_3"/>
    <x v="5"/>
    <n v="0.12553606097405501"/>
    <n v="0"/>
    <n v="0.92296642462793999"/>
    <x v="1"/>
  </r>
  <r>
    <s v="amount_trf_5"/>
    <x v="6"/>
    <n v="0.55069090462374803"/>
    <n v="0"/>
    <n v="0.79553228516562602"/>
    <x v="1"/>
  </r>
  <r>
    <s v="income"/>
    <x v="5"/>
    <n v="4.6005636825156397E-2"/>
    <n v="3.45430268843014E-3"/>
    <n v="0.40102916466634603"/>
    <x v="0"/>
  </r>
  <r>
    <s v="amount_trf_4"/>
    <x v="6"/>
    <n v="0.53577034674169199"/>
    <n v="0"/>
    <n v="0.80889192270763299"/>
    <x v="1"/>
  </r>
  <r>
    <s v="days_since_last_login"/>
    <x v="5"/>
    <n v="0.34487478621664402"/>
    <n v="0.77158095295247198"/>
    <n v="1.3194611137782E-2"/>
    <x v="1"/>
  </r>
  <r>
    <s v="ntrx_card_3"/>
    <x v="5"/>
    <n v="0.127646325035633"/>
    <n v="0"/>
    <n v="0.92296642462793999"/>
    <x v="1"/>
  </r>
  <r>
    <s v="nday_pay_4"/>
    <x v="5"/>
    <n v="3.7462295736803597E-2"/>
    <n v="0"/>
    <n v="0.94449861977916405"/>
    <x v="1"/>
  </r>
  <r>
    <s v="os_version_1"/>
    <x v="5"/>
    <n v="0.33236106058062498"/>
    <n v="0.771142132741238"/>
    <n v="4.1102826452232302E-2"/>
    <x v="0"/>
  </r>
  <r>
    <s v="amount_card_5"/>
    <x v="6"/>
    <n v="0.55491540299626496"/>
    <n v="0"/>
    <n v="0.880344605136821"/>
    <x v="1"/>
  </r>
  <r>
    <s v="amount_pay_4"/>
    <x v="5"/>
    <n v="0.23509565600169099"/>
    <n v="0"/>
    <n v="0.94449861977916405"/>
    <x v="1"/>
  </r>
  <r>
    <s v="amount_card_4"/>
    <x v="6"/>
    <n v="0.54610258886351903"/>
    <n v="0"/>
    <n v="0.88237743038886196"/>
    <x v="1"/>
  </r>
  <r>
    <s v="mob"/>
    <x v="5"/>
    <n v="0.208143697527782"/>
    <n v="0"/>
    <n v="5.3033485357657202E-3"/>
    <x v="1"/>
  </r>
  <r>
    <s v="nday_card_5"/>
    <x v="5"/>
    <n v="7.5264837986842706E-2"/>
    <n v="0"/>
    <n v="0.880344605136821"/>
    <x v="1"/>
  </r>
  <r>
    <s v="ntrx_trf_5"/>
    <x v="5"/>
    <n v="2.8732734736969301E-2"/>
    <n v="0"/>
    <n v="0.79553228516562602"/>
    <x v="1"/>
  </r>
  <r>
    <s v="login_total_1"/>
    <x v="5"/>
    <n v="0.35261663504861801"/>
    <n v="0.771142132741238"/>
    <n v="0.114472065530484"/>
    <x v="1"/>
  </r>
  <r>
    <s v="nday_trf_3"/>
    <x v="5"/>
    <n v="6.17311709308569E-2"/>
    <n v="0"/>
    <n v="0.83640257441190502"/>
    <x v="1"/>
  </r>
  <r>
    <s v="amount_mfund_6"/>
    <x v="5"/>
    <n v="0.42314246157185798"/>
    <n v="0"/>
    <n v="0.86252925468074804"/>
    <x v="1"/>
  </r>
  <r>
    <s v="amount_mfund_2"/>
    <x v="5"/>
    <n v="0.32515036135557601"/>
    <n v="0"/>
    <n v="0.89373799807969201"/>
    <x v="1"/>
  </r>
  <r>
    <s v="MAILING_ADDRESS_5"/>
    <x v="5"/>
    <n v="5.93820065810357E-2"/>
    <n v="6.2935069611137701E-3"/>
    <n v="4.7647623619779103E-2"/>
    <x v="0"/>
  </r>
  <r>
    <s v="nday_mfund_3"/>
    <x v="5"/>
    <n v="2.4752015825544801E-2"/>
    <n v="0"/>
    <n v="0.87650399063850204"/>
    <x v="1"/>
  </r>
  <r>
    <s v="ntrx_mfund_4"/>
    <x v="5"/>
    <n v="2.3029331008998899E-2"/>
    <n v="0"/>
    <n v="0.85640077412385895"/>
    <x v="1"/>
  </r>
  <r>
    <s v="amount_trf_3"/>
    <x v="5"/>
    <n v="0.48379145174967397"/>
    <n v="0"/>
    <n v="0.83640257441190502"/>
    <x v="1"/>
  </r>
  <r>
    <s v="nday_pay_5"/>
    <x v="5"/>
    <n v="2.4385428558244202E-2"/>
    <n v="0"/>
    <n v="0.93780379860777696"/>
    <x v="1"/>
  </r>
  <r>
    <s v="amount_trf_6"/>
    <x v="6"/>
    <n v="0.57074807516261705"/>
    <n v="0"/>
    <n v="0.79298187710033596"/>
    <x v="1"/>
  </r>
  <r>
    <s v="evr_login"/>
    <x v="5"/>
    <n v="0.32069100019942098"/>
    <n v="0"/>
    <n v="0.77158095295247198"/>
    <x v="1"/>
  </r>
  <r>
    <s v="days_since_opn_saveit"/>
    <x v="5"/>
    <n v="4.4661556550672797E-2"/>
    <n v="0.94100681108977402"/>
    <n v="2.5579092654824699E-3"/>
    <x v="1"/>
  </r>
  <r>
    <s v="ntrx_trf_2"/>
    <x v="5"/>
    <n v="8.8786716704179702E-2"/>
    <n v="0"/>
    <n v="0.86387947071531401"/>
    <x v="1"/>
  </r>
  <r>
    <s v="amount_mfund_5"/>
    <x v="5"/>
    <n v="0.426002208540331"/>
    <n v="0"/>
    <n v="0.852308869419107"/>
    <x v="1"/>
  </r>
  <r>
    <s v="ntrx_trf_3"/>
    <x v="5"/>
    <n v="6.1057522539847801E-2"/>
    <n v="0"/>
    <n v="0.83640257441190502"/>
    <x v="1"/>
  </r>
  <r>
    <s v="amount_ek"/>
    <x v="6"/>
    <n v="0.69327638251792401"/>
    <n v="0"/>
    <n v="0.470554038646183"/>
    <x v="1"/>
  </r>
  <r>
    <s v="amount_card_3"/>
    <x v="5"/>
    <n v="0.46162842241949398"/>
    <n v="0"/>
    <n v="0.92296642462793999"/>
    <x v="1"/>
  </r>
  <r>
    <s v="os_type_1"/>
    <x v="5"/>
    <n v="0.32583730302545699"/>
    <n v="0.771142132741238"/>
    <n v="0.16165461473835799"/>
    <x v="0"/>
  </r>
  <r>
    <s v="n_open_saveit"/>
    <x v="5"/>
    <n v="4.12988180295163E-2"/>
    <n v="0.94100681108977402"/>
    <n v="1.17131240998559E-2"/>
    <x v="1"/>
  </r>
  <r>
    <s v="ntrx_mfund_3"/>
    <x v="5"/>
    <n v="2.1968793625933999E-2"/>
    <n v="0"/>
    <n v="0.87650399063850204"/>
    <x v="1"/>
  </r>
  <r>
    <s v="MAILING_POST_CODE"/>
    <x v="5"/>
    <n v="0.25969681506216002"/>
    <n v="1.8753000480076799E-5"/>
    <n v="6.4472815650503997E-3"/>
    <x v="0"/>
  </r>
  <r>
    <s v="ntrx_card_6"/>
    <x v="5"/>
    <n v="7.5846310390756705E-2"/>
    <n v="0"/>
    <n v="0.88512662025924105"/>
    <x v="1"/>
  </r>
  <r>
    <s v="ntrx_pay_4"/>
    <x v="5"/>
    <n v="3.83092272519443E-2"/>
    <n v="0"/>
    <n v="0.94449861977916405"/>
    <x v="1"/>
  </r>
  <r>
    <s v="amount_pay_6"/>
    <x v="5"/>
    <n v="0.25285400814139197"/>
    <n v="0"/>
    <n v="0.93729746759481503"/>
    <x v="1"/>
  </r>
  <r>
    <s v="amount_total"/>
    <x v="6"/>
    <n v="1.2706110681324301"/>
    <n v="0"/>
    <n v="4.01989318290926E-2"/>
    <x v="1"/>
  </r>
  <r>
    <s v="evr_open_saveit"/>
    <x v="5"/>
    <n v="3.6853499297902402E-2"/>
    <n v="0"/>
    <n v="0.94100681108977402"/>
    <x v="1"/>
  </r>
  <r>
    <s v="kota_kabupaten"/>
    <x v="5"/>
    <n v="5.3562837633270098E-2"/>
    <n v="0"/>
    <n v="6.3043837013922202E-2"/>
    <x v="0"/>
  </r>
  <r>
    <s v="nday_pay_6"/>
    <x v="5"/>
    <n v="2.38547112929621E-2"/>
    <n v="0"/>
    <n v="0.93729746759481503"/>
    <x v="1"/>
  </r>
  <r>
    <s v="amount_eg"/>
    <x v="6"/>
    <n v="1.22805536356439"/>
    <n v="0"/>
    <n v="9.9435909745559201E-2"/>
    <x v="1"/>
  </r>
  <r>
    <s v="ntrx_trf_6"/>
    <x v="5"/>
    <n v="2.9447382852535502E-2"/>
    <n v="0"/>
    <n v="0.79298187710033596"/>
    <x v="1"/>
  </r>
  <r>
    <s v="ntrx_trf_4"/>
    <x v="5"/>
    <n v="4.6761272489069798E-2"/>
    <n v="0"/>
    <n v="0.80889192270763299"/>
    <x v="1"/>
  </r>
  <r>
    <s v="total_day_active_1"/>
    <x v="5"/>
    <n v="0.36193711095539699"/>
    <n v="0.771142132741238"/>
    <n v="0.14051248199711899"/>
    <x v="1"/>
  </r>
  <r>
    <s v="job"/>
    <x v="5"/>
    <n v="4.1215413619116098E-2"/>
    <n v="0"/>
    <n v="0.335614948391742"/>
    <x v="0"/>
  </r>
  <r>
    <s v="nday_mfund_4"/>
    <x v="5"/>
    <n v="2.38300567210195E-2"/>
    <n v="0"/>
    <n v="0.85640077412385895"/>
    <x v="1"/>
  </r>
  <r>
    <s v="nday_trf_5"/>
    <x v="5"/>
    <n v="2.9317269400419201E-2"/>
    <n v="0"/>
    <n v="0.79553228516562602"/>
    <x v="1"/>
  </r>
  <r>
    <s v="nday_trf_6"/>
    <x v="5"/>
    <n v="2.6873343763217698E-2"/>
    <n v="0"/>
    <n v="0.79298187710033596"/>
    <x v="1"/>
  </r>
  <r>
    <s v="ntrx_pay_6"/>
    <x v="5"/>
    <n v="2.6159216423199998E-2"/>
    <n v="0"/>
    <n v="0.93729746759481503"/>
    <x v="1"/>
  </r>
  <r>
    <s v="nday_card_2"/>
    <x v="5"/>
    <n v="0.16217221049568001"/>
    <n v="0"/>
    <n v="0.9387114438310130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0"/>
    <x v="0"/>
    <x v="0"/>
    <x v="0"/>
    <x v="0"/>
    <n v="26682.900912931898"/>
    <n v="25646.282914332802"/>
    <n v="2590"/>
    <n v="20134"/>
    <n v="52329.1838272647"/>
    <n v="22724"/>
    <n v="0.19626584188687457"/>
    <n v="0.19886582420275142"/>
    <n v="0.49009522103363101"/>
    <n v="0.11397641260341489"/>
  </r>
  <r>
    <n v="1"/>
    <x v="0"/>
    <x v="0"/>
    <x v="0"/>
    <x v="1"/>
    <n v="4303.49274210978"/>
    <n v="10336.216236989399"/>
    <n v="1032"/>
    <n v="3314"/>
    <n v="14639.708979099179"/>
    <n v="4346"/>
    <n v="5.4907693902626772E-2"/>
    <n v="3.8033395176252316E-2"/>
    <n v="0.7060397342424094"/>
    <n v="0.23745973308789692"/>
  </r>
  <r>
    <n v="2"/>
    <x v="0"/>
    <x v="0"/>
    <x v="1"/>
    <x v="2"/>
    <n v="1901.7145187533699"/>
    <n v="3236.2048358686402"/>
    <n v="337"/>
    <n v="1397"/>
    <n v="5137.9193546220104"/>
    <n v="1734"/>
    <n v="1.9270280824757631E-2"/>
    <n v="1.5174852102075823E-2"/>
    <n v="0.62986680259147887"/>
    <n v="0.19434832756632064"/>
  </r>
  <r>
    <n v="3"/>
    <x v="0"/>
    <x v="0"/>
    <x v="1"/>
    <x v="3"/>
    <n v="3627.30240995039"/>
    <n v="13704.772457965601"/>
    <n v="1400"/>
    <n v="2706"/>
    <n v="17332.074867915991"/>
    <n v="4106"/>
    <n v="6.5005681663727999E-2"/>
    <n v="3.5933069625792E-2"/>
    <n v="0.7907173585624756"/>
    <n v="0.34096444227959083"/>
  </r>
  <r>
    <n v="4"/>
    <x v="0"/>
    <x v="1"/>
    <x v="2"/>
    <x v="4"/>
    <n v="3522.5325511149999"/>
    <n v="11010.7813610885"/>
    <n v="1051"/>
    <n v="2721"/>
    <n v="14533.313912203501"/>
    <n v="3772"/>
    <n v="5.4508648554512422E-2"/>
    <n v="3.301011656806805E-2"/>
    <n v="0.75762358314182154"/>
    <n v="0.27863202545068927"/>
  </r>
  <r>
    <n v="5"/>
    <x v="0"/>
    <x v="1"/>
    <x v="2"/>
    <x v="5"/>
    <n v="596.33871002001001"/>
    <n v="3236.2048358686402"/>
    <n v="338"/>
    <n v="484"/>
    <n v="3832.5435458886504"/>
    <n v="822"/>
    <n v="1.4374338191187906E-2"/>
    <n v="7.1936150103266002E-3"/>
    <n v="0.84440132176456784"/>
    <n v="0.41119221411192214"/>
  </r>
  <r>
    <n v="6"/>
    <x v="0"/>
    <x v="1"/>
    <x v="3"/>
    <x v="6"/>
    <n v="654.67003683108896"/>
    <n v="4670.7230744595099"/>
    <n v="436"/>
    <n v="539"/>
    <n v="5325.3931112905993"/>
    <n v="975"/>
    <n v="1.9973419914518949E-2"/>
    <n v="8.532572548745055E-3"/>
    <n v="0.87706634549793239"/>
    <n v="0.44717948717948719"/>
  </r>
  <r>
    <n v="7"/>
    <x v="0"/>
    <x v="1"/>
    <x v="3"/>
    <x v="7"/>
    <n v="517.05341144184501"/>
    <n v="2057.8505684547699"/>
    <n v="212"/>
    <n v="348"/>
    <n v="2574.9039798966151"/>
    <n v="560"/>
    <n v="9.6574351142271406E-3"/>
    <n v="4.9007596177407502E-3"/>
    <n v="0.79919507077595753"/>
    <n v="0.37857142857142856"/>
  </r>
  <r>
    <n v="8"/>
    <x v="1"/>
    <x v="0"/>
    <x v="4"/>
    <x v="8"/>
    <n v="8667.58210527751"/>
    <n v="10613.7272057643"/>
    <n v="1053"/>
    <n v="6535"/>
    <n v="19281.309311041812"/>
    <n v="7588"/>
    <n v="7.2316480553269544E-2"/>
    <n v="6.6405292820387166E-2"/>
    <n v="0.55046714071881753"/>
    <n v="0.13877174486030575"/>
  </r>
  <r>
    <n v="9"/>
    <x v="1"/>
    <x v="0"/>
    <x v="4"/>
    <x v="9"/>
    <n v="844.38842985741405"/>
    <n v="2203.0101521216998"/>
    <n v="200"/>
    <n v="596"/>
    <n v="3047.3985819791137"/>
    <n v="796"/>
    <n v="1.1429573414163868E-2"/>
    <n v="6.9660797423600658E-3"/>
    <n v="0.7229150020444548"/>
    <n v="0.25125628140703515"/>
  </r>
  <r>
    <n v="10"/>
    <x v="1"/>
    <x v="0"/>
    <x v="5"/>
    <x v="10"/>
    <n v="31129.673516053401"/>
    <n v="7441.56336269026"/>
    <n v="801"/>
    <n v="23694"/>
    <n v="38571.236878743657"/>
    <n v="24495"/>
    <n v="0.14466528474079568"/>
    <n v="0.21436447649385654"/>
    <n v="0.19293037934158794"/>
    <n v="3.270055113288426E-2"/>
  </r>
  <r>
    <n v="11"/>
    <x v="1"/>
    <x v="0"/>
    <x v="5"/>
    <x v="11"/>
    <n v="46871.769548779703"/>
    <n v="29548.514075262599"/>
    <n v="3006"/>
    <n v="35429"/>
    <n v="76420.283624042306"/>
    <n v="38435"/>
    <n v="0.28662192309775214"/>
    <n v="0.33635838554976022"/>
    <n v="0.38665800065110528"/>
    <n v="7.8209964875764273E-2"/>
  </r>
  <r>
    <n v="12"/>
    <x v="1"/>
    <x v="1"/>
    <x v="6"/>
    <x v="12"/>
    <n v="1704.6339194305101"/>
    <n v="4551.1798879102598"/>
    <n v="416"/>
    <n v="1262"/>
    <n v="6255.8138073407699"/>
    <n v="1678"/>
    <n v="2.3463055866458159E-2"/>
    <n v="1.4684776140301746E-2"/>
    <n v="0.7275120436880268"/>
    <n v="0.24791418355184744"/>
  </r>
  <r>
    <n v="13"/>
    <x v="1"/>
    <x v="1"/>
    <x v="6"/>
    <x v="13"/>
    <n v="1964.0101104933599"/>
    <n v="3445.4054123298001"/>
    <n v="345"/>
    <n v="1474"/>
    <n v="5409.4155228231602"/>
    <n v="1819"/>
    <n v="2.0288554379280305E-2"/>
    <n v="1.5918717401197185E-2"/>
    <n v="0.63692748279238343"/>
    <n v="0.18966465090709181"/>
  </r>
  <r>
    <n v="14"/>
    <x v="1"/>
    <x v="1"/>
    <x v="7"/>
    <x v="14"/>
    <n v="60.596621056164103"/>
    <n v="123.812586068855"/>
    <n v="10"/>
    <n v="42"/>
    <n v="184.40920712501909"/>
    <n v="52"/>
    <n v="6.9164518994896688E-4"/>
    <n v="4.5507053593306964E-4"/>
    <n v="0.67140132534118546"/>
    <n v="0.19230769230769232"/>
  </r>
  <r>
    <n v="15"/>
    <x v="1"/>
    <x v="1"/>
    <x v="7"/>
    <x v="15"/>
    <n v="263.34045599173999"/>
    <n v="1485.7510328262599"/>
    <n v="148"/>
    <n v="218"/>
    <n v="1749.091488818"/>
    <n v="366"/>
    <n v="6.5601427058981053E-3"/>
    <n v="3.2029964644519899E-3"/>
    <n v="0.84944157714145641"/>
    <n v="0.404371584699453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n v="21475.5557670198"/>
    <n v="16825.703506804399"/>
    <n v="1695"/>
    <n v="16200"/>
    <n v="38301.259273824202"/>
    <n v="17895"/>
    <n v="0.43929896368455501"/>
    <n v="9.4719195305951298E-2"/>
    <n v="56196.259273824202"/>
    <n v="0.143652706709885"/>
    <n v="0.156605523856197"/>
    <n v="8.7966284074605453E-2"/>
    <n v="4905"/>
    <n v="50855"/>
  </r>
  <r>
    <x v="0"/>
    <x v="0"/>
    <x v="0"/>
    <x v="1"/>
    <n v="3123.8407639792399"/>
    <n v="6216.2457005604801"/>
    <n v="625"/>
    <n v="2349"/>
    <n v="9340.0864645397196"/>
    <n v="2974"/>
    <n v="0.66554477029317405"/>
    <n v="0.21015467383994599"/>
    <n v="12314.0864645397"/>
    <n v="3.5030929190687503E-2"/>
    <n v="2.6026534112787401E-2"/>
    <n v="0.20202020202020202"/>
    <n v="1760"/>
    <n v="6952"/>
  </r>
  <r>
    <x v="0"/>
    <x v="0"/>
    <x v="1"/>
    <x v="2"/>
    <n v="1445.2577283676501"/>
    <n v="1985.2707766213"/>
    <n v="206"/>
    <n v="1044"/>
    <n v="3430.5285049889599"/>
    <n v="1250"/>
    <n v="0.57870697583015496"/>
    <n v="0.1648"/>
    <n v="4680.5285049889599"/>
    <n v="1.28665405401924E-2"/>
    <n v="1.0939195575314101E-2"/>
    <n v="0.15447780343854248"/>
    <n v="602"/>
    <n v="3295"/>
  </r>
  <r>
    <x v="0"/>
    <x v="0"/>
    <x v="1"/>
    <x v="3"/>
    <n v="2841.2453069043199"/>
    <n v="9990.3948759005907"/>
    <n v="1012"/>
    <n v="2119"/>
    <n v="12831.6401828049"/>
    <n v="3131"/>
    <n v="0.77857504836273805"/>
    <n v="0.32321941871606502"/>
    <n v="15962.6401828049"/>
    <n v="4.8126350901653098E-2"/>
    <n v="2.7400497077046899E-2"/>
    <n v="0.31980115990057995"/>
    <n v="3088"/>
    <n v="6568"/>
  </r>
  <r>
    <x v="0"/>
    <x v="1"/>
    <x v="2"/>
    <x v="4"/>
    <n v="8429.7262095432998"/>
    <n v="3031.2736589270999"/>
    <n v="312"/>
    <n v="6384"/>
    <n v="11460.999868470401"/>
    <n v="6696"/>
    <n v="0.26448596926226597"/>
    <n v="4.6594982078853001E-2"/>
    <n v="18156.999868470401"/>
    <n v="4.29856272071086E-2"/>
    <n v="5.8599082857842898E-2"/>
    <n v="4.4835441810867141E-2"/>
    <n v="925"/>
    <n v="19706"/>
  </r>
  <r>
    <x v="0"/>
    <x v="1"/>
    <x v="2"/>
    <x v="5"/>
    <n v="22699.947306493599"/>
    <n v="4410.28970376294"/>
    <n v="489"/>
    <n v="17310"/>
    <n v="27110.237010256598"/>
    <n v="17799"/>
    <n v="0.16267986525143199"/>
    <n v="2.7473453564807002E-2"/>
    <n v="44909.237010256598"/>
    <n v="0.10167965753364699"/>
    <n v="0.15576539363601299"/>
    <n v="2.418781945767998E-2"/>
    <n v="1396"/>
    <n v="56319"/>
  </r>
  <r>
    <x v="0"/>
    <x v="1"/>
    <x v="3"/>
    <x v="6"/>
    <n v="42139.003547214998"/>
    <n v="23994.025300241101"/>
    <n v="2423"/>
    <n v="31869"/>
    <n v="66133.028847456197"/>
    <n v="34292"/>
    <n v="0.36281455300627802"/>
    <n v="7.0657879388778697E-2"/>
    <n v="100425.02884745599"/>
    <n v="0.248038544345006"/>
    <n v="0.30010151573493798"/>
    <n v="6.6017432923130615E-2"/>
    <n v="7945"/>
    <n v="112402"/>
  </r>
  <r>
    <x v="0"/>
    <x v="1"/>
    <x v="3"/>
    <x v="7"/>
    <n v="4732.7660015545898"/>
    <n v="5554.4887750200096"/>
    <n v="583"/>
    <n v="3560"/>
    <n v="10287.2547765746"/>
    <n v="4143"/>
    <n v="0.53993887540029495"/>
    <n v="0.14071928554187699"/>
    <n v="14430.2547765746"/>
    <n v="3.8583378752747498E-2"/>
    <n v="3.6256869814821298E-2"/>
    <n v="0.14690492644881034"/>
    <n v="1488"/>
    <n v="8641"/>
  </r>
  <r>
    <x v="1"/>
    <x v="2"/>
    <x v="4"/>
    <x v="8"/>
    <n v="1512.08390859782"/>
    <n v="2006.61777421938"/>
    <n v="201"/>
    <n v="1142"/>
    <n v="3518.7016828172"/>
    <n v="1343"/>
    <n v="0.570272206938784"/>
    <n v="0.149664929262844"/>
    <n v="4861.7016828172"/>
    <n v="1.3197242869421E-2"/>
    <n v="1.17530717261175E-2"/>
    <n v="0.12014940859099399"/>
    <n v="579"/>
    <n v="4240"/>
  </r>
  <r>
    <x v="1"/>
    <x v="2"/>
    <x v="4"/>
    <x v="9"/>
    <n v="5112.2027876073898"/>
    <n v="14285.4107926333"/>
    <n v="1480"/>
    <n v="3930"/>
    <n v="19397.613580240701"/>
    <n v="5410"/>
    <n v="0.73645197299863097"/>
    <n v="0.27356746765249501"/>
    <n v="24807.613580240701"/>
    <n v="7.2752691356505195E-2"/>
    <n v="4.7344838449959702E-2"/>
    <n v="0.26799682575671691"/>
    <n v="4728"/>
    <n v="12914"/>
  </r>
  <r>
    <x v="1"/>
    <x v="2"/>
    <x v="5"/>
    <x v="0"/>
    <n v="3696.3938844256199"/>
    <n v="13188.175116092199"/>
    <n v="1290"/>
    <n v="2901"/>
    <n v="16884.5690005178"/>
    <n v="4191"/>
    <n v="0.78107857628392796"/>
    <n v="0.30780243378668498"/>
    <n v="21075.5690005178"/>
    <n v="6.3327266114507702E-2"/>
    <n v="3.66769349249133E-2"/>
    <n v="0.30891900409706902"/>
    <n v="4901"/>
    <n v="10964"/>
  </r>
  <r>
    <x v="1"/>
    <x v="2"/>
    <x v="5"/>
    <x v="1"/>
    <n v="1019.38241029065"/>
    <n v="6305.9030904724204"/>
    <n v="605"/>
    <n v="772"/>
    <n v="7325.2855007630696"/>
    <n v="1377"/>
    <n v="0.860840589737497"/>
    <n v="0.43936092955700801"/>
    <n v="8702.2855007630696"/>
    <n v="2.7474216502496401E-2"/>
    <n v="1.2050617845766E-2"/>
    <n v="0.4206604913411196"/>
    <n v="2089"/>
    <n v="2877"/>
  </r>
  <r>
    <x v="1"/>
    <x v="3"/>
    <x v="4"/>
    <x v="10"/>
    <n v="5266.8091198348802"/>
    <n v="5563.0275740592397"/>
    <n v="546"/>
    <n v="3886"/>
    <n v="10829.8366938941"/>
    <n v="4432"/>
    <n v="0.51367603513316895"/>
    <n v="0.123194945848375"/>
    <n v="15261.8366938941"/>
    <n v="4.0618386543941898E-2"/>
    <n v="3.8786011831833903E-2"/>
    <n v="0.10932631352745245"/>
    <n v="2035"/>
    <n v="16579"/>
  </r>
  <r>
    <x v="1"/>
    <x v="3"/>
    <x v="4"/>
    <x v="11"/>
    <n v="5250.3857365579697"/>
    <n v="8867.54280224184"/>
    <n v="847"/>
    <n v="4012"/>
    <n v="14117.928538799801"/>
    <n v="4859"/>
    <n v="0.62810509189584596"/>
    <n v="0.17431570281951"/>
    <n v="18976.928538799799"/>
    <n v="5.2950704133149999E-2"/>
    <n v="4.2522841040361199E-2"/>
    <n v="0.16503267973856209"/>
    <n v="3030"/>
    <n v="15330"/>
  </r>
  <r>
    <x v="1"/>
    <x v="3"/>
    <x v="5"/>
    <x v="12"/>
    <n v="4243.46244461486"/>
    <n v="9478.0669335467901"/>
    <n v="903"/>
    <n v="3155"/>
    <n v="13721.5293781616"/>
    <n v="4058"/>
    <n v="0.69074420732075903"/>
    <n v="0.22252341054706701"/>
    <n v="17779.529378161598"/>
    <n v="5.1463969403200402E-2"/>
    <n v="3.55130045156999E-2"/>
    <n v="0.20643885907935611"/>
    <n v="3655"/>
    <n v="14050"/>
  </r>
  <r>
    <x v="1"/>
    <x v="3"/>
    <x v="5"/>
    <x v="13"/>
    <n v="323.93707704790302"/>
    <n v="1609.56361889512"/>
    <n v="158"/>
    <n v="260"/>
    <n v="1933.50069594302"/>
    <n v="418"/>
    <n v="0.83246084279793298"/>
    <n v="0.37799043062200899"/>
    <n v="2351.5006959430202"/>
    <n v="7.2517878958482402E-3"/>
    <n v="3.6580670003850502E-3"/>
    <n v="0.34606060606060607"/>
    <n v="571"/>
    <n v="1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2FCEF-0852-43B4-8BAA-61235A0444A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5" firstHeaderRow="1" firstDataRow="1" firstDataCol="1"/>
  <pivotFields count="6">
    <pivotField dataField="1" showAll="0"/>
    <pivotField showAll="0">
      <items count="8">
        <item x="2"/>
        <item x="0"/>
        <item x="1"/>
        <item x="3"/>
        <item x="6"/>
        <item x="4"/>
        <item x="5"/>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Items count="1">
    <i/>
  </colItems>
  <dataFields count="1">
    <dataField name="Count of variab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23A68-D0AB-4CDA-893C-BC08E8853AEE}" name="PivotTable11" cacheId="1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H20" firstHeaderRow="0" firstDataRow="1" firstDataCol="4"/>
  <pivotFields count="20">
    <pivotField axis="axisRow" compact="0" outline="0" showAll="0" defaultSubtotal="0">
      <items count="2">
        <item x="0"/>
        <item x="1"/>
      </items>
    </pivotField>
    <pivotField axis="axisRow" compact="0" outline="0" showAll="0" defaultSubtotal="0">
      <items count="4">
        <item x="2"/>
        <item x="0"/>
        <item x="3"/>
        <item x="1"/>
      </items>
    </pivotField>
    <pivotField axis="axisRow" compact="0" outline="0" showAll="0" defaultSubtotal="0">
      <items count="6">
        <item x="0"/>
        <item x="1"/>
        <item x="2"/>
        <item x="3"/>
        <item x="4"/>
        <item x="5"/>
      </items>
    </pivotField>
    <pivotField axis="axisRow" compact="0" outline="0" showAll="0" defaultSubtotal="0">
      <items count="14">
        <item x="12"/>
        <item x="4"/>
        <item x="13"/>
        <item x="5"/>
        <item x="2"/>
        <item x="10"/>
        <item x="8"/>
        <item x="3"/>
        <item x="11"/>
        <item x="9"/>
        <item x="0"/>
        <item x="1"/>
        <item x="6"/>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64" outline="0" showAll="0" defaultSubtotal="0"/>
    <pivotField compact="0" numFmtId="164" outline="0" showAll="0" defaultSubtotal="0"/>
    <pivotField dataField="1" compact="0" outline="0" showAll="0" defaultSubtotal="0"/>
    <pivotField compact="0" numFmtId="164" outline="0" showAll="0" defaultSubtotal="0"/>
    <pivotField compact="0" numFmtId="164" outline="0" showAll="0" defaultSubtotal="0"/>
    <pivotField compact="0" numFmtId="10" outline="0" subtotalTop="0" showAll="0" defaultSubtotal="0"/>
    <pivotField compact="0" outline="0" subtotalTop="0" showAll="0" defaultSubtotal="0"/>
    <pivotField compact="0" outline="0" subtotalTop="0" showAll="0" defaultSubtotal="0"/>
    <pivotField dataField="1" compact="0" outline="0" subtotalTop="0" dragToRow="0" dragToCol="0" dragToPage="0" showAll="0" defaultSubtotal="0"/>
    <pivotField dataField="1" compact="0" outline="0" subtotalTop="0" dragToRow="0" dragToCol="0" dragToPage="0" showAll="0" defaultSubtotal="0"/>
  </pivotFields>
  <rowFields count="4">
    <field x="0"/>
    <field x="1"/>
    <field x="2"/>
    <field x="3"/>
  </rowFields>
  <rowItems count="17">
    <i>
      <x/>
      <x v="1"/>
      <x/>
      <x v="10"/>
    </i>
    <i r="3">
      <x v="11"/>
    </i>
    <i r="2">
      <x v="1"/>
      <x v="4"/>
    </i>
    <i r="3">
      <x v="7"/>
    </i>
    <i r="1">
      <x v="3"/>
      <x v="2"/>
      <x v="1"/>
    </i>
    <i r="3">
      <x v="3"/>
    </i>
    <i r="2">
      <x v="3"/>
      <x v="12"/>
    </i>
    <i r="3">
      <x v="13"/>
    </i>
    <i>
      <x v="1"/>
      <x/>
      <x v="4"/>
      <x v="6"/>
    </i>
    <i r="3">
      <x v="9"/>
    </i>
    <i r="2">
      <x v="5"/>
      <x v="10"/>
    </i>
    <i r="3">
      <x v="11"/>
    </i>
    <i r="1">
      <x v="2"/>
      <x v="4"/>
      <x v="5"/>
    </i>
    <i r="3">
      <x v="8"/>
    </i>
    <i r="2">
      <x v="5"/>
      <x/>
    </i>
    <i r="3">
      <x v="2"/>
    </i>
    <i t="grand">
      <x/>
    </i>
  </rowItems>
  <colFields count="1">
    <field x="-2"/>
  </colFields>
  <colItems count="4">
    <i>
      <x/>
    </i>
    <i i="1">
      <x v="1"/>
    </i>
    <i i="2">
      <x v="2"/>
    </i>
    <i i="3">
      <x v="3"/>
    </i>
  </colItems>
  <dataFields count="4">
    <dataField name="Average of ActiveR_Test" fld="18" subtotal="average" baseField="3" baseItem="10" numFmtId="10"/>
    <dataField name="Sum of ActiveR_OOT" fld="19" baseField="0" baseItem="0" numFmtId="10"/>
    <dataField name="Sum of Test" fld="9" showDataAs="percentOfTotal" baseField="3" baseItem="10" numFmtId="10"/>
    <dataField name="Sum of Sample" fld="12" baseField="0" baseItem="0" numFmtId="41"/>
  </dataFields>
  <formats count="2">
    <format dxfId="12">
      <pivotArea outline="0" fieldPosition="0">
        <references count="1">
          <reference field="4294967294" count="1" selected="0">
            <x v="3"/>
          </reference>
        </references>
      </pivotArea>
    </format>
    <format dxfId="3">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04961-116E-4F4E-9B5D-AE0DF116111A}" name="PivotTable4"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4" firstHeaderRow="0" firstDataRow="1" firstDataCol="4"/>
  <pivotFields count="17">
    <pivotField compact="0" outline="0" showAll="0" defaultSubtotal="0"/>
    <pivotField axis="axisRow" compact="0" outline="0" showAll="0" defaultSubtotal="0">
      <items count="2">
        <item x="0"/>
        <item x="1"/>
      </items>
    </pivotField>
    <pivotField axis="axisRow" compact="0" outline="0" showAll="0" defaultSubtotal="0">
      <items count="2">
        <item x="0"/>
        <item sd="0" x="1"/>
      </items>
    </pivotField>
    <pivotField axis="axisRow" compact="0" outline="0" showAll="0" defaultSubtotal="0">
      <items count="8">
        <item x="0"/>
        <item x="1"/>
        <item sd="0" x="6"/>
        <item x="7"/>
        <item x="2"/>
        <item x="3"/>
        <item x="4"/>
        <item x="5"/>
      </items>
    </pivotField>
    <pivotField axis="axisRow" compact="0" outline="0" showAll="0" defaultSubtotal="0">
      <items count="16">
        <item x="14"/>
        <item x="15"/>
        <item x="4"/>
        <item x="5"/>
        <item x="8"/>
        <item x="6"/>
        <item x="12"/>
        <item x="9"/>
        <item x="7"/>
        <item x="13"/>
        <item x="10"/>
        <item x="2"/>
        <item x="11"/>
        <item x="3"/>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64" outline="0" showAll="0" defaultSubtotal="0"/>
    <pivotField compact="0" numFmtId="164" outline="0" showAll="0" defaultSubtotal="0"/>
    <pivotField compact="0" numFmtId="9" outline="0" showAll="0" defaultSubtotal="0"/>
    <pivotField compact="0" numFmtId="9" outline="0" showAll="0" defaultSubtotal="0"/>
    <pivotField dataField="1" compact="0" outline="0" subtotalTop="0" dragToRow="0" dragToCol="0" dragToPage="0" showAll="0" defaultSubtotal="0"/>
    <pivotField dataField="1" compact="0" outline="0" subtotalTop="0" dragToRow="0" dragToCol="0" dragToPage="0" showAll="0" defaultSubtotal="0"/>
  </pivotFields>
  <rowFields count="4">
    <field x="1"/>
    <field x="2"/>
    <field x="3"/>
    <field x="4"/>
  </rowFields>
  <rowItems count="11">
    <i>
      <x/>
      <x/>
      <x/>
      <x v="14"/>
    </i>
    <i r="3">
      <x v="15"/>
    </i>
    <i r="2">
      <x v="1"/>
      <x v="11"/>
    </i>
    <i r="3">
      <x v="13"/>
    </i>
    <i r="1">
      <x v="1"/>
    </i>
    <i>
      <x v="1"/>
      <x/>
      <x v="6"/>
      <x v="4"/>
    </i>
    <i r="3">
      <x v="7"/>
    </i>
    <i r="2">
      <x v="7"/>
      <x v="10"/>
    </i>
    <i r="3">
      <x v="12"/>
    </i>
    <i r="1">
      <x v="1"/>
    </i>
    <i t="grand">
      <x/>
    </i>
  </rowItems>
  <colFields count="1">
    <field x="-2"/>
  </colFields>
  <colItems count="3">
    <i>
      <x/>
    </i>
    <i i="1">
      <x v="1"/>
    </i>
    <i i="2">
      <x v="2"/>
    </i>
  </colItems>
  <dataFields count="3">
    <dataField name="Sum of Test%" fld="10" showDataAs="percentOfTotal" baseField="4" baseItem="14" numFmtId="10"/>
    <dataField name="Sum of ActiveR_Test" fld="15" baseField="0" baseItem="0" numFmtId="164"/>
    <dataField name="Sum of TotalDev" fld="16" baseField="0" baseItem="0" numFmtId="41"/>
  </dataFields>
  <formats count="5">
    <format dxfId="17">
      <pivotArea outline="0" fieldPosition="0">
        <references count="1">
          <reference field="4294967294" count="1" selected="0">
            <x v="1"/>
          </reference>
        </references>
      </pivotArea>
    </format>
    <format dxfId="16">
      <pivotArea outline="0" fieldPosition="0">
        <references count="1">
          <reference field="4294967294" count="1">
            <x v="0"/>
          </reference>
        </references>
      </pivotArea>
    </format>
    <format dxfId="15">
      <pivotArea outline="0" fieldPosition="0">
        <references count="1">
          <reference field="4294967294" count="1" selected="0">
            <x v="2"/>
          </reference>
        </references>
      </pivotArea>
    </format>
    <format dxfId="14">
      <pivotArea outline="0"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s>
  <conditionalFormats count="2">
    <conditionalFormat priority="2">
      <pivotAreas count="1">
        <pivotArea type="data" outline="0" collapsedLevelsAreSubtotals="1" fieldPosition="0">
          <references count="5">
            <reference field="4294967294" count="1" selected="0">
              <x v="1"/>
            </reference>
            <reference field="1" count="2" selected="0">
              <x v="0"/>
              <x v="1"/>
            </reference>
            <reference field="2" count="2" selected="0">
              <x v="0"/>
              <x v="1"/>
            </reference>
            <reference field="3" count="8" selected="0">
              <x v="0"/>
              <x v="1"/>
              <x v="2"/>
              <x v="3"/>
              <x v="4"/>
              <x v="5"/>
              <x v="6"/>
              <x v="7"/>
            </reference>
            <reference field="4" count="16" selected="0">
              <x v="0"/>
              <x v="1"/>
              <x v="2"/>
              <x v="3"/>
              <x v="4"/>
              <x v="5"/>
              <x v="6"/>
              <x v="7"/>
              <x v="8"/>
              <x v="9"/>
              <x v="10"/>
              <x v="11"/>
              <x v="12"/>
              <x v="13"/>
              <x v="14"/>
              <x v="15"/>
            </reference>
          </references>
        </pivotArea>
      </pivotAreas>
    </conditionalFormat>
    <conditionalFormat type="all" priority="1">
      <pivotAreas count="1">
        <pivotArea type="data" outline="0" collapsedLevelsAreSubtotals="1" fieldPosition="0">
          <references count="5">
            <reference field="4294967294" count="1" selected="0">
              <x v="1"/>
            </reference>
            <reference field="1" count="2" selected="0">
              <x v="0"/>
              <x v="1"/>
            </reference>
            <reference field="2" count="2" selected="0">
              <x v="0"/>
              <x v="1"/>
            </reference>
            <reference field="3" count="8" selected="0">
              <x v="0"/>
              <x v="1"/>
              <x v="2"/>
              <x v="3"/>
              <x v="4"/>
              <x v="5"/>
              <x v="6"/>
              <x v="7"/>
            </reference>
            <reference field="4" count="16" selected="0">
              <x v="0"/>
              <x v="1"/>
              <x v="2"/>
              <x v="3"/>
              <x v="4"/>
              <x v="5"/>
              <x v="6"/>
              <x v="7"/>
              <x v="8"/>
              <x v="9"/>
              <x v="10"/>
              <x v="11"/>
              <x v="12"/>
              <x v="13"/>
              <x v="14"/>
              <x v="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660E26C-92C3-4B51-A08C-8123D1FAE4FC}" autoFormatId="16" applyNumberFormats="0" applyBorderFormats="0" applyFontFormats="0" applyPatternFormats="0" applyAlignmentFormats="0" applyWidthHeightFormats="0">
  <queryTableRefresh nextId="15">
    <queryTableFields count="14">
      <queryTableField id="1" name="Column1" tableColumnId="1"/>
      <queryTableField id="2" name="Feature" tableColumnId="2"/>
      <queryTableField id="3" name="Missing Value" tableColumnId="3"/>
      <queryTableField id="4" name="DType" tableColumnId="4"/>
      <queryTableField id="5" name="Number of Unique" tableColumnId="5"/>
      <queryTableField id="6" name="Min" tableColumnId="6"/>
      <queryTableField id="7" name="Max" tableColumnId="7"/>
      <queryTableField id="8" name="Median" tableColumnId="8"/>
      <queryTableField id="9" name="Mean" tableColumnId="9"/>
      <queryTableField id="10" name="OutlierLower" tableColumnId="10"/>
      <queryTableField id="11" name="OutlierUpper" tableColumnId="11"/>
      <queryTableField id="12" name="null" tableColumnId="12"/>
      <queryTableField id="13" name="nullPct" tableColumnId="13"/>
      <queryTableField id="14" name="uniqueSample" tableColumnId="1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predictor_clusters" connectionId="2" xr16:uid="{C168F035-5C3B-4215-A778-DA6A49F5442D}" autoFormatId="16" applyNumberFormats="0" applyBorderFormats="0" applyFontFormats="0" applyPatternFormats="0"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var_summary2" connectionId="13" xr16:uid="{C94CFB71-83C6-4FAA-BEE4-012B9110364F}"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ar_summary" connectionId="12" xr16:uid="{D31AF315-3AFC-4B63-AA70-3EFD8991B728}"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in_summary" connectionId="1" xr16:uid="{7E4F029E-2776-4CC3-A813-260983AA1904}"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ree_summary_1" connectionId="6" xr16:uid="{0899C9BE-9BDD-443D-AA50-3320D137E16E}"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ree_summary_1_OOT" connectionId="8" xr16:uid="{788E4C65-4991-423F-9D92-0335753D48EE}"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ree_summary_1" connectionId="7" xr16:uid="{48E267A7-C3C6-4CEE-8A9D-AF15A63A5FA4}"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ree_summary_1_OOT" connectionId="9" xr16:uid="{FA57D247-927E-4D20-AF7B-9B31B2E4866B}"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Tree_summary_1" connectionId="10" xr16:uid="{65178C93-D9D5-4A8E-BCC1-BE57408C7D16}"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Tree_summary_1" connectionId="11" xr16:uid="{D22888E4-856F-4D42-A0BD-90E44B8F7B9C}" autoFormatId="16" applyNumberFormats="0" applyBorderFormats="0" applyFontFormats="0" applyPatternFormats="0" applyAlignmentFormats="0" applyWidthHeightFormats="0"/>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90B2B2-AFFB-4B34-BFDE-37B639377101}" name="Table_Prop2" displayName="Table_Prop2" ref="A1:N161" tableType="queryTable" totalsRowShown="0">
  <autoFilter ref="A1:N161" xr:uid="{C990B2B2-AFFB-4B34-BFDE-37B639377101}"/>
  <tableColumns count="14">
    <tableColumn id="1" xr3:uid="{9BB860E7-8188-4B0D-8C67-09AB1D379649}" uniqueName="1" name="Column1" queryTableFieldId="1"/>
    <tableColumn id="2" xr3:uid="{F5F43211-ADC7-47EE-BA39-D9D6BE902833}" uniqueName="2" name="Feature" queryTableFieldId="2" dataDxfId="27"/>
    <tableColumn id="3" xr3:uid="{278F1C3C-E170-4E07-A578-72193B2CCD00}" uniqueName="3" name="Missing Value" queryTableFieldId="3" dataDxfId="26"/>
    <tableColumn id="4" xr3:uid="{87703B8C-1EA6-4DE3-BDDA-FF1DFBE0012E}" uniqueName="4" name="DType" queryTableFieldId="4" dataDxfId="25"/>
    <tableColumn id="5" xr3:uid="{98C005DB-DFA1-4EA1-8834-5D6E3081DAA6}" uniqueName="5" name="Number of Unique" queryTableFieldId="5"/>
    <tableColumn id="6" xr3:uid="{8EEC8826-DC11-4B65-B073-25D83804BB02}" uniqueName="6" name="Min" queryTableFieldId="6" dataDxfId="24"/>
    <tableColumn id="7" xr3:uid="{F4B74F42-CD1F-4CD7-8A38-2447CB1B8AC4}" uniqueName="7" name="Max" queryTableFieldId="7" dataDxfId="23"/>
    <tableColumn id="8" xr3:uid="{4F15A72F-F7E3-464E-BE21-8651D3DEC114}" uniqueName="8" name="Median" queryTableFieldId="8" dataDxfId="22"/>
    <tableColumn id="9" xr3:uid="{05D9C005-D728-4709-B88E-62794D1417D1}" uniqueName="9" name="Mean" queryTableFieldId="9" dataDxfId="21"/>
    <tableColumn id="10" xr3:uid="{76B39D4C-5A8A-4A38-97EE-33483F55A4E5}" uniqueName="10" name="OutlierLower" queryTableFieldId="10" dataDxfId="20"/>
    <tableColumn id="11" xr3:uid="{B62D402B-CF56-4371-ABFF-BEE0B492F68D}" uniqueName="11" name="OutlierUpper" queryTableFieldId="11" dataDxfId="19"/>
    <tableColumn id="12" xr3:uid="{B2ED2A87-4C12-49C5-BE16-57EF9ADC3C53}" uniqueName="12" name="null" queryTableFieldId="12"/>
    <tableColumn id="13" xr3:uid="{5B69BA2B-58F5-41C1-8AC8-19BF7FF071D0}" uniqueName="13" name="nullPct" queryTableFieldId="13"/>
    <tableColumn id="14" xr3:uid="{8FD48854-1C5B-4284-AF40-EEDDFE08BD3F}" uniqueName="14" name="uniqueSample" queryTableFieldId="14"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23-08-16T09:25:17.08" personId="{17EBEBCD-6B26-469C-A1FC-F7C9D6BAA186}" id="{BB01369E-ECAC-4DB9-A161-6BDDDB117355}">
    <text>Fill 0</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queryTable" Target="../queryTables/queryTable7.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3.xml"/><Relationship Id="rId1" Type="http://schemas.openxmlformats.org/officeDocument/2006/relationships/vmlDrawing" Target="../drawings/vmlDrawing2.v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3838-2A55-46CF-BC86-37297422A4DB}">
  <dimension ref="A1:N161"/>
  <sheetViews>
    <sheetView topLeftCell="A147" workbookViewId="0">
      <selection activeCell="E156" sqref="E156"/>
    </sheetView>
  </sheetViews>
  <sheetFormatPr defaultRowHeight="14.5"/>
  <cols>
    <col min="1" max="1" width="10.54296875" bestFit="1" customWidth="1"/>
    <col min="2" max="2" width="19.36328125" bestFit="1" customWidth="1"/>
    <col min="3" max="3" width="14.6328125" bestFit="1" customWidth="1"/>
    <col min="4" max="4" width="13.54296875" bestFit="1" customWidth="1"/>
    <col min="5" max="5" width="18.6328125" bestFit="1" customWidth="1"/>
    <col min="6" max="7" width="17.81640625" bestFit="1" customWidth="1"/>
    <col min="8" max="8" width="9.453125" bestFit="1" customWidth="1"/>
    <col min="9" max="9" width="27.54296875" bestFit="1" customWidth="1"/>
    <col min="10" max="10" width="14" bestFit="1" customWidth="1"/>
    <col min="11" max="11" width="14.08984375" bestFit="1" customWidth="1"/>
    <col min="12" max="12" width="6.81640625" bestFit="1" customWidth="1"/>
    <col min="13" max="13" width="8.81640625" bestFit="1" customWidth="1"/>
    <col min="14" max="14" width="80.7265625" bestFit="1"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0</v>
      </c>
      <c r="B2" t="s">
        <v>14</v>
      </c>
      <c r="C2" t="s">
        <v>15</v>
      </c>
      <c r="D2" t="s">
        <v>16</v>
      </c>
      <c r="E2">
        <v>1</v>
      </c>
      <c r="F2" t="s">
        <v>17</v>
      </c>
      <c r="G2" t="s">
        <v>17</v>
      </c>
      <c r="H2" t="s">
        <v>18</v>
      </c>
      <c r="I2" t="s">
        <v>17</v>
      </c>
      <c r="J2" t="s">
        <v>18</v>
      </c>
      <c r="K2" t="s">
        <v>18</v>
      </c>
      <c r="L2">
        <v>0</v>
      </c>
      <c r="M2">
        <v>0</v>
      </c>
      <c r="N2" t="s">
        <v>19</v>
      </c>
    </row>
    <row r="3" spans="1:14">
      <c r="A3">
        <v>1</v>
      </c>
      <c r="B3" t="s">
        <v>20</v>
      </c>
      <c r="C3" t="s">
        <v>15</v>
      </c>
      <c r="D3" t="s">
        <v>21</v>
      </c>
      <c r="E3">
        <v>380892</v>
      </c>
      <c r="F3" t="s">
        <v>18</v>
      </c>
      <c r="G3" t="s">
        <v>18</v>
      </c>
      <c r="H3" t="s">
        <v>18</v>
      </c>
      <c r="I3" t="s">
        <v>18</v>
      </c>
      <c r="J3" t="s">
        <v>18</v>
      </c>
      <c r="K3" t="s">
        <v>18</v>
      </c>
      <c r="L3">
        <v>0</v>
      </c>
      <c r="M3">
        <v>0</v>
      </c>
      <c r="N3" t="s">
        <v>22</v>
      </c>
    </row>
    <row r="4" spans="1:14">
      <c r="A4">
        <v>2</v>
      </c>
      <c r="B4" t="s">
        <v>23</v>
      </c>
      <c r="C4" t="s">
        <v>15</v>
      </c>
      <c r="D4" t="s">
        <v>21</v>
      </c>
      <c r="E4">
        <v>1</v>
      </c>
      <c r="F4" t="s">
        <v>18</v>
      </c>
      <c r="G4" t="s">
        <v>18</v>
      </c>
      <c r="H4" t="s">
        <v>18</v>
      </c>
      <c r="I4" t="s">
        <v>18</v>
      </c>
      <c r="J4" t="s">
        <v>18</v>
      </c>
      <c r="K4" t="s">
        <v>18</v>
      </c>
      <c r="L4">
        <v>0</v>
      </c>
      <c r="M4">
        <v>0</v>
      </c>
      <c r="N4" t="s">
        <v>24</v>
      </c>
    </row>
    <row r="5" spans="1:14">
      <c r="A5">
        <v>3</v>
      </c>
      <c r="B5" t="s">
        <v>25</v>
      </c>
      <c r="C5" t="s">
        <v>15</v>
      </c>
      <c r="D5" t="s">
        <v>26</v>
      </c>
      <c r="E5">
        <v>2</v>
      </c>
      <c r="F5" t="s">
        <v>27</v>
      </c>
      <c r="G5" t="s">
        <v>28</v>
      </c>
      <c r="H5" t="s">
        <v>27</v>
      </c>
      <c r="I5" t="s">
        <v>27</v>
      </c>
      <c r="J5" t="s">
        <v>27</v>
      </c>
      <c r="K5" t="s">
        <v>27</v>
      </c>
      <c r="L5">
        <v>0</v>
      </c>
      <c r="M5">
        <v>0</v>
      </c>
      <c r="N5" t="s">
        <v>29</v>
      </c>
    </row>
    <row r="6" spans="1:14">
      <c r="A6">
        <v>4</v>
      </c>
      <c r="B6" t="s">
        <v>30</v>
      </c>
      <c r="C6" t="s">
        <v>15</v>
      </c>
      <c r="D6" t="s">
        <v>21</v>
      </c>
      <c r="E6">
        <v>9</v>
      </c>
      <c r="F6" t="s">
        <v>18</v>
      </c>
      <c r="G6" t="s">
        <v>18</v>
      </c>
      <c r="H6" t="s">
        <v>18</v>
      </c>
      <c r="I6" t="s">
        <v>18</v>
      </c>
      <c r="J6" t="s">
        <v>18</v>
      </c>
      <c r="K6" t="s">
        <v>18</v>
      </c>
      <c r="L6">
        <v>0</v>
      </c>
      <c r="M6">
        <v>0</v>
      </c>
      <c r="N6" t="s">
        <v>31</v>
      </c>
    </row>
    <row r="7" spans="1:14">
      <c r="A7">
        <v>5</v>
      </c>
      <c r="B7" t="s">
        <v>32</v>
      </c>
      <c r="C7" t="s">
        <v>15</v>
      </c>
      <c r="D7" t="s">
        <v>21</v>
      </c>
      <c r="E7">
        <v>4</v>
      </c>
      <c r="F7" t="s">
        <v>18</v>
      </c>
      <c r="G7" t="s">
        <v>18</v>
      </c>
      <c r="H7" t="s">
        <v>18</v>
      </c>
      <c r="I7" t="s">
        <v>18</v>
      </c>
      <c r="J7" t="s">
        <v>18</v>
      </c>
      <c r="K7" t="s">
        <v>18</v>
      </c>
      <c r="L7">
        <v>0</v>
      </c>
      <c r="M7">
        <v>0</v>
      </c>
      <c r="N7" t="s">
        <v>33</v>
      </c>
    </row>
    <row r="8" spans="1:14">
      <c r="A8">
        <v>6</v>
      </c>
      <c r="B8" t="s">
        <v>34</v>
      </c>
      <c r="C8" t="s">
        <v>15</v>
      </c>
      <c r="D8" t="s">
        <v>21</v>
      </c>
      <c r="E8">
        <v>7</v>
      </c>
      <c r="F8" t="s">
        <v>18</v>
      </c>
      <c r="G8" t="s">
        <v>18</v>
      </c>
      <c r="H8" t="s">
        <v>18</v>
      </c>
      <c r="I8" t="s">
        <v>18</v>
      </c>
      <c r="J8" t="s">
        <v>18</v>
      </c>
      <c r="K8" t="s">
        <v>18</v>
      </c>
      <c r="L8">
        <v>0</v>
      </c>
      <c r="M8">
        <v>0</v>
      </c>
      <c r="N8" t="s">
        <v>35</v>
      </c>
    </row>
    <row r="9" spans="1:14">
      <c r="A9">
        <v>7</v>
      </c>
      <c r="B9" t="s">
        <v>36</v>
      </c>
      <c r="C9" t="s">
        <v>15</v>
      </c>
      <c r="D9" t="s">
        <v>21</v>
      </c>
      <c r="E9">
        <v>2189</v>
      </c>
      <c r="F9" t="s">
        <v>18</v>
      </c>
      <c r="G9" t="s">
        <v>18</v>
      </c>
      <c r="H9" t="s">
        <v>18</v>
      </c>
      <c r="I9" t="s">
        <v>18</v>
      </c>
      <c r="J9" t="s">
        <v>18</v>
      </c>
      <c r="K9" t="s">
        <v>18</v>
      </c>
      <c r="L9">
        <v>0</v>
      </c>
      <c r="M9">
        <v>0</v>
      </c>
      <c r="N9" t="s">
        <v>37</v>
      </c>
    </row>
    <row r="10" spans="1:14">
      <c r="A10">
        <v>8</v>
      </c>
      <c r="B10" t="s">
        <v>38</v>
      </c>
      <c r="C10" t="s">
        <v>15</v>
      </c>
      <c r="D10" t="s">
        <v>21</v>
      </c>
      <c r="E10">
        <v>2</v>
      </c>
      <c r="F10" t="s">
        <v>18</v>
      </c>
      <c r="G10" t="s">
        <v>18</v>
      </c>
      <c r="H10" t="s">
        <v>18</v>
      </c>
      <c r="I10" t="s">
        <v>18</v>
      </c>
      <c r="J10" t="s">
        <v>18</v>
      </c>
      <c r="K10" t="s">
        <v>18</v>
      </c>
      <c r="L10">
        <v>0</v>
      </c>
      <c r="M10">
        <v>0</v>
      </c>
      <c r="N10" t="s">
        <v>39</v>
      </c>
    </row>
    <row r="11" spans="1:14">
      <c r="A11">
        <v>9</v>
      </c>
      <c r="B11" t="s">
        <v>40</v>
      </c>
      <c r="C11" t="s">
        <v>15</v>
      </c>
      <c r="D11" t="s">
        <v>26</v>
      </c>
      <c r="E11">
        <v>79</v>
      </c>
      <c r="F11" t="s">
        <v>41</v>
      </c>
      <c r="G11" t="s">
        <v>42</v>
      </c>
      <c r="H11" t="s">
        <v>43</v>
      </c>
      <c r="I11" t="s">
        <v>44</v>
      </c>
      <c r="J11" t="s">
        <v>45</v>
      </c>
      <c r="K11" t="s">
        <v>46</v>
      </c>
      <c r="L11">
        <v>0</v>
      </c>
      <c r="M11">
        <v>0</v>
      </c>
      <c r="N11" t="s">
        <v>47</v>
      </c>
    </row>
    <row r="12" spans="1:14">
      <c r="A12">
        <v>10</v>
      </c>
      <c r="B12" t="s">
        <v>48</v>
      </c>
      <c r="C12" t="s">
        <v>49</v>
      </c>
      <c r="D12" t="s">
        <v>21</v>
      </c>
      <c r="E12">
        <v>14</v>
      </c>
      <c r="F12" t="s">
        <v>18</v>
      </c>
      <c r="G12" t="s">
        <v>18</v>
      </c>
      <c r="H12" t="s">
        <v>18</v>
      </c>
      <c r="I12" t="s">
        <v>18</v>
      </c>
      <c r="J12" t="s">
        <v>18</v>
      </c>
      <c r="K12" t="s">
        <v>18</v>
      </c>
      <c r="L12">
        <v>1346</v>
      </c>
      <c r="M12">
        <v>35</v>
      </c>
      <c r="N12" t="s">
        <v>50</v>
      </c>
    </row>
    <row r="13" spans="1:14">
      <c r="A13">
        <v>11</v>
      </c>
      <c r="B13" t="s">
        <v>51</v>
      </c>
      <c r="C13" t="s">
        <v>15</v>
      </c>
      <c r="D13" t="s">
        <v>21</v>
      </c>
      <c r="E13">
        <v>10</v>
      </c>
      <c r="F13" t="s">
        <v>18</v>
      </c>
      <c r="G13" t="s">
        <v>18</v>
      </c>
      <c r="H13" t="s">
        <v>18</v>
      </c>
      <c r="I13" t="s">
        <v>18</v>
      </c>
      <c r="J13" t="s">
        <v>18</v>
      </c>
      <c r="K13" t="s">
        <v>18</v>
      </c>
      <c r="L13">
        <v>0</v>
      </c>
      <c r="M13">
        <v>0</v>
      </c>
      <c r="N13" t="s">
        <v>52</v>
      </c>
    </row>
    <row r="14" spans="1:14">
      <c r="A14">
        <v>12</v>
      </c>
      <c r="B14" t="s">
        <v>53</v>
      </c>
      <c r="C14" t="s">
        <v>15</v>
      </c>
      <c r="D14" t="s">
        <v>26</v>
      </c>
      <c r="E14">
        <v>3</v>
      </c>
      <c r="F14" t="s">
        <v>28</v>
      </c>
      <c r="G14" t="s">
        <v>54</v>
      </c>
      <c r="H14" t="s">
        <v>28</v>
      </c>
      <c r="I14" t="s">
        <v>55</v>
      </c>
      <c r="J14" t="s">
        <v>56</v>
      </c>
      <c r="K14" t="s">
        <v>57</v>
      </c>
      <c r="L14">
        <v>0</v>
      </c>
      <c r="M14">
        <v>0</v>
      </c>
      <c r="N14" t="s">
        <v>58</v>
      </c>
    </row>
    <row r="15" spans="1:14">
      <c r="A15">
        <v>13</v>
      </c>
      <c r="B15" t="s">
        <v>59</v>
      </c>
      <c r="C15" t="s">
        <v>15</v>
      </c>
      <c r="D15" t="s">
        <v>26</v>
      </c>
      <c r="E15">
        <v>80914</v>
      </c>
      <c r="F15" t="s">
        <v>60</v>
      </c>
      <c r="G15" t="s">
        <v>61</v>
      </c>
      <c r="H15" t="s">
        <v>62</v>
      </c>
      <c r="I15" t="s">
        <v>63</v>
      </c>
      <c r="J15" t="s">
        <v>64</v>
      </c>
      <c r="K15" t="s">
        <v>65</v>
      </c>
      <c r="L15">
        <v>0</v>
      </c>
      <c r="M15">
        <v>0</v>
      </c>
      <c r="N15" t="s">
        <v>66</v>
      </c>
    </row>
    <row r="16" spans="1:14">
      <c r="A16">
        <v>14</v>
      </c>
      <c r="B16" t="s">
        <v>67</v>
      </c>
      <c r="C16" t="s">
        <v>15</v>
      </c>
      <c r="D16" t="s">
        <v>26</v>
      </c>
      <c r="E16">
        <v>14804</v>
      </c>
      <c r="F16" t="s">
        <v>68</v>
      </c>
      <c r="G16" t="s">
        <v>69</v>
      </c>
      <c r="H16" t="s">
        <v>27</v>
      </c>
      <c r="I16" t="s">
        <v>70</v>
      </c>
      <c r="J16" t="s">
        <v>27</v>
      </c>
      <c r="K16" t="s">
        <v>27</v>
      </c>
      <c r="L16">
        <v>0</v>
      </c>
      <c r="M16">
        <v>0</v>
      </c>
      <c r="N16" t="s">
        <v>71</v>
      </c>
    </row>
    <row r="17" spans="1:14">
      <c r="A17">
        <v>15</v>
      </c>
      <c r="B17" t="s">
        <v>72</v>
      </c>
      <c r="C17" t="s">
        <v>15</v>
      </c>
      <c r="D17" t="s">
        <v>26</v>
      </c>
      <c r="E17">
        <v>3050</v>
      </c>
      <c r="F17" t="s">
        <v>27</v>
      </c>
      <c r="G17" t="s">
        <v>73</v>
      </c>
      <c r="H17" t="s">
        <v>27</v>
      </c>
      <c r="I17" t="s">
        <v>74</v>
      </c>
      <c r="J17" t="s">
        <v>27</v>
      </c>
      <c r="K17" t="s">
        <v>27</v>
      </c>
      <c r="L17">
        <v>0</v>
      </c>
      <c r="M17">
        <v>0</v>
      </c>
      <c r="N17" t="s">
        <v>75</v>
      </c>
    </row>
    <row r="18" spans="1:14">
      <c r="A18">
        <v>16</v>
      </c>
      <c r="B18" t="s">
        <v>76</v>
      </c>
      <c r="C18" t="s">
        <v>15</v>
      </c>
      <c r="D18" t="s">
        <v>26</v>
      </c>
      <c r="E18">
        <v>2929</v>
      </c>
      <c r="F18" t="s">
        <v>27</v>
      </c>
      <c r="G18" t="s">
        <v>77</v>
      </c>
      <c r="H18" t="s">
        <v>27</v>
      </c>
      <c r="I18" t="s">
        <v>78</v>
      </c>
      <c r="J18" t="s">
        <v>27</v>
      </c>
      <c r="K18" t="s">
        <v>27</v>
      </c>
      <c r="L18">
        <v>0</v>
      </c>
      <c r="M18">
        <v>0</v>
      </c>
      <c r="N18" t="s">
        <v>79</v>
      </c>
    </row>
    <row r="19" spans="1:14">
      <c r="A19">
        <v>17</v>
      </c>
      <c r="B19" t="s">
        <v>80</v>
      </c>
      <c r="C19" t="s">
        <v>15</v>
      </c>
      <c r="D19" t="s">
        <v>26</v>
      </c>
      <c r="E19">
        <v>3380</v>
      </c>
      <c r="F19" t="s">
        <v>27</v>
      </c>
      <c r="G19" t="s">
        <v>81</v>
      </c>
      <c r="H19" t="s">
        <v>27</v>
      </c>
      <c r="I19" t="s">
        <v>82</v>
      </c>
      <c r="J19" t="s">
        <v>27</v>
      </c>
      <c r="K19" t="s">
        <v>27</v>
      </c>
      <c r="L19">
        <v>0</v>
      </c>
      <c r="M19">
        <v>0</v>
      </c>
      <c r="N19" t="s">
        <v>83</v>
      </c>
    </row>
    <row r="20" spans="1:14">
      <c r="A20">
        <v>18</v>
      </c>
      <c r="B20" t="s">
        <v>84</v>
      </c>
      <c r="C20" t="s">
        <v>15</v>
      </c>
      <c r="D20" t="s">
        <v>26</v>
      </c>
      <c r="E20">
        <v>29327</v>
      </c>
      <c r="F20" t="s">
        <v>27</v>
      </c>
      <c r="G20" t="s">
        <v>85</v>
      </c>
      <c r="H20" t="s">
        <v>28</v>
      </c>
      <c r="I20" t="s">
        <v>86</v>
      </c>
      <c r="J20" t="s">
        <v>87</v>
      </c>
      <c r="K20" t="s">
        <v>88</v>
      </c>
      <c r="L20">
        <v>0</v>
      </c>
      <c r="M20">
        <v>0</v>
      </c>
      <c r="N20" t="s">
        <v>89</v>
      </c>
    </row>
    <row r="21" spans="1:14">
      <c r="A21">
        <v>19</v>
      </c>
      <c r="B21" t="s">
        <v>90</v>
      </c>
      <c r="C21" t="s">
        <v>15</v>
      </c>
      <c r="D21" t="s">
        <v>26</v>
      </c>
      <c r="E21">
        <v>2834</v>
      </c>
      <c r="F21" t="s">
        <v>27</v>
      </c>
      <c r="G21" t="s">
        <v>91</v>
      </c>
      <c r="H21" t="s">
        <v>27</v>
      </c>
      <c r="I21" t="s">
        <v>92</v>
      </c>
      <c r="J21" t="s">
        <v>27</v>
      </c>
      <c r="K21" t="s">
        <v>27</v>
      </c>
      <c r="L21">
        <v>0</v>
      </c>
      <c r="M21">
        <v>0</v>
      </c>
      <c r="N21" t="s">
        <v>93</v>
      </c>
    </row>
    <row r="22" spans="1:14">
      <c r="A22">
        <v>20</v>
      </c>
      <c r="B22" t="s">
        <v>94</v>
      </c>
      <c r="C22" t="s">
        <v>15</v>
      </c>
      <c r="D22" t="s">
        <v>26</v>
      </c>
      <c r="E22">
        <v>2492</v>
      </c>
      <c r="F22" t="s">
        <v>27</v>
      </c>
      <c r="G22" t="s">
        <v>95</v>
      </c>
      <c r="H22" t="s">
        <v>27</v>
      </c>
      <c r="I22" t="s">
        <v>96</v>
      </c>
      <c r="J22" t="s">
        <v>27</v>
      </c>
      <c r="K22" t="s">
        <v>27</v>
      </c>
      <c r="L22">
        <v>0</v>
      </c>
      <c r="M22">
        <v>0</v>
      </c>
      <c r="N22" t="s">
        <v>97</v>
      </c>
    </row>
    <row r="23" spans="1:14">
      <c r="A23">
        <v>21</v>
      </c>
      <c r="B23" t="s">
        <v>98</v>
      </c>
      <c r="C23" t="s">
        <v>15</v>
      </c>
      <c r="D23" t="s">
        <v>26</v>
      </c>
      <c r="E23">
        <v>1709</v>
      </c>
      <c r="F23" t="s">
        <v>27</v>
      </c>
      <c r="G23" t="s">
        <v>99</v>
      </c>
      <c r="H23" t="s">
        <v>27</v>
      </c>
      <c r="I23" t="s">
        <v>100</v>
      </c>
      <c r="J23" t="s">
        <v>27</v>
      </c>
      <c r="K23" t="s">
        <v>27</v>
      </c>
      <c r="L23">
        <v>0</v>
      </c>
      <c r="M23">
        <v>0</v>
      </c>
      <c r="N23" t="s">
        <v>101</v>
      </c>
    </row>
    <row r="24" spans="1:14">
      <c r="A24">
        <v>22</v>
      </c>
      <c r="B24" t="s">
        <v>102</v>
      </c>
      <c r="C24" t="s">
        <v>15</v>
      </c>
      <c r="D24" t="s">
        <v>26</v>
      </c>
      <c r="E24">
        <v>703</v>
      </c>
      <c r="F24" t="s">
        <v>27</v>
      </c>
      <c r="G24" t="s">
        <v>103</v>
      </c>
      <c r="H24" t="s">
        <v>27</v>
      </c>
      <c r="I24" t="s">
        <v>104</v>
      </c>
      <c r="J24" t="s">
        <v>27</v>
      </c>
      <c r="K24" t="s">
        <v>27</v>
      </c>
      <c r="L24">
        <v>0</v>
      </c>
      <c r="M24">
        <v>0</v>
      </c>
      <c r="N24" t="s">
        <v>105</v>
      </c>
    </row>
    <row r="25" spans="1:14">
      <c r="A25">
        <v>23</v>
      </c>
      <c r="B25" t="s">
        <v>106</v>
      </c>
      <c r="C25" t="s">
        <v>15</v>
      </c>
      <c r="D25" t="s">
        <v>26</v>
      </c>
      <c r="E25">
        <v>1016</v>
      </c>
      <c r="F25" t="s">
        <v>27</v>
      </c>
      <c r="G25" t="s">
        <v>107</v>
      </c>
      <c r="H25" t="s">
        <v>27</v>
      </c>
      <c r="I25" t="s">
        <v>108</v>
      </c>
      <c r="J25" t="s">
        <v>27</v>
      </c>
      <c r="K25" t="s">
        <v>27</v>
      </c>
      <c r="L25">
        <v>0</v>
      </c>
      <c r="M25">
        <v>0</v>
      </c>
      <c r="N25" t="s">
        <v>109</v>
      </c>
    </row>
    <row r="26" spans="1:14">
      <c r="A26">
        <v>24</v>
      </c>
      <c r="B26" t="s">
        <v>110</v>
      </c>
      <c r="C26" t="s">
        <v>15</v>
      </c>
      <c r="D26" t="s">
        <v>26</v>
      </c>
      <c r="E26">
        <v>805</v>
      </c>
      <c r="F26" t="s">
        <v>27</v>
      </c>
      <c r="G26" t="s">
        <v>111</v>
      </c>
      <c r="H26" t="s">
        <v>27</v>
      </c>
      <c r="I26" t="s">
        <v>112</v>
      </c>
      <c r="J26" t="s">
        <v>27</v>
      </c>
      <c r="K26" t="s">
        <v>27</v>
      </c>
      <c r="L26">
        <v>0</v>
      </c>
      <c r="M26">
        <v>0</v>
      </c>
      <c r="N26" t="s">
        <v>113</v>
      </c>
    </row>
    <row r="27" spans="1:14">
      <c r="A27">
        <v>25</v>
      </c>
      <c r="B27" t="s">
        <v>114</v>
      </c>
      <c r="C27" t="s">
        <v>15</v>
      </c>
      <c r="D27" t="s">
        <v>26</v>
      </c>
      <c r="E27">
        <v>120</v>
      </c>
      <c r="F27" t="s">
        <v>27</v>
      </c>
      <c r="G27" t="s">
        <v>115</v>
      </c>
      <c r="H27" t="s">
        <v>27</v>
      </c>
      <c r="I27" t="s">
        <v>116</v>
      </c>
      <c r="J27" t="s">
        <v>27</v>
      </c>
      <c r="K27" t="s">
        <v>27</v>
      </c>
      <c r="L27">
        <v>0</v>
      </c>
      <c r="M27">
        <v>0</v>
      </c>
      <c r="N27" t="s">
        <v>117</v>
      </c>
    </row>
    <row r="28" spans="1:14">
      <c r="A28">
        <v>26</v>
      </c>
      <c r="B28" t="s">
        <v>118</v>
      </c>
      <c r="C28" t="s">
        <v>15</v>
      </c>
      <c r="D28" t="s">
        <v>26</v>
      </c>
      <c r="E28">
        <v>4161</v>
      </c>
      <c r="F28" t="s">
        <v>27</v>
      </c>
      <c r="G28" t="s">
        <v>119</v>
      </c>
      <c r="H28" t="s">
        <v>27</v>
      </c>
      <c r="I28" t="s">
        <v>120</v>
      </c>
      <c r="J28" t="s">
        <v>27</v>
      </c>
      <c r="K28" t="s">
        <v>27</v>
      </c>
      <c r="L28">
        <v>0</v>
      </c>
      <c r="M28">
        <v>0</v>
      </c>
      <c r="N28" t="s">
        <v>121</v>
      </c>
    </row>
    <row r="29" spans="1:14">
      <c r="A29">
        <v>27</v>
      </c>
      <c r="B29" t="s">
        <v>122</v>
      </c>
      <c r="C29" t="s">
        <v>15</v>
      </c>
      <c r="D29" t="s">
        <v>26</v>
      </c>
      <c r="E29">
        <v>2</v>
      </c>
      <c r="F29" t="s">
        <v>27</v>
      </c>
      <c r="G29" t="s">
        <v>123</v>
      </c>
      <c r="H29" t="s">
        <v>27</v>
      </c>
      <c r="I29" t="s">
        <v>124</v>
      </c>
      <c r="J29" t="s">
        <v>27</v>
      </c>
      <c r="K29" t="s">
        <v>27</v>
      </c>
      <c r="L29">
        <v>0</v>
      </c>
      <c r="M29">
        <v>0</v>
      </c>
      <c r="N29" t="s">
        <v>125</v>
      </c>
    </row>
    <row r="30" spans="1:14">
      <c r="A30">
        <v>28</v>
      </c>
      <c r="B30" t="s">
        <v>126</v>
      </c>
      <c r="C30" t="s">
        <v>15</v>
      </c>
      <c r="D30" t="s">
        <v>26</v>
      </c>
      <c r="E30">
        <v>109173</v>
      </c>
      <c r="F30" t="s">
        <v>60</v>
      </c>
      <c r="G30" t="s">
        <v>127</v>
      </c>
      <c r="H30" t="s">
        <v>128</v>
      </c>
      <c r="I30" t="s">
        <v>129</v>
      </c>
      <c r="J30" t="s">
        <v>130</v>
      </c>
      <c r="K30" t="s">
        <v>131</v>
      </c>
      <c r="L30">
        <v>0</v>
      </c>
      <c r="M30">
        <v>0</v>
      </c>
      <c r="N30" t="s">
        <v>132</v>
      </c>
    </row>
    <row r="31" spans="1:14">
      <c r="A31">
        <v>29</v>
      </c>
      <c r="B31" t="s">
        <v>133</v>
      </c>
      <c r="C31" t="s">
        <v>15</v>
      </c>
      <c r="D31" t="s">
        <v>26</v>
      </c>
      <c r="E31">
        <v>109173</v>
      </c>
      <c r="F31" t="s">
        <v>60</v>
      </c>
      <c r="G31" t="s">
        <v>127</v>
      </c>
      <c r="H31" t="s">
        <v>128</v>
      </c>
      <c r="I31" t="s">
        <v>134</v>
      </c>
      <c r="J31" t="s">
        <v>130</v>
      </c>
      <c r="K31" t="s">
        <v>131</v>
      </c>
      <c r="L31">
        <v>0</v>
      </c>
      <c r="M31">
        <v>0</v>
      </c>
      <c r="N31" t="s">
        <v>132</v>
      </c>
    </row>
    <row r="32" spans="1:14">
      <c r="A32">
        <v>30</v>
      </c>
      <c r="B32" t="s">
        <v>135</v>
      </c>
      <c r="C32" t="s">
        <v>15</v>
      </c>
      <c r="D32" t="s">
        <v>26</v>
      </c>
      <c r="E32">
        <v>2189</v>
      </c>
      <c r="F32" t="s">
        <v>27</v>
      </c>
      <c r="G32" t="s">
        <v>136</v>
      </c>
      <c r="H32" t="s">
        <v>137</v>
      </c>
      <c r="I32" t="s">
        <v>138</v>
      </c>
      <c r="J32" t="s">
        <v>139</v>
      </c>
      <c r="K32" t="s">
        <v>140</v>
      </c>
      <c r="L32">
        <v>0</v>
      </c>
      <c r="M32">
        <v>0</v>
      </c>
      <c r="N32" t="s">
        <v>141</v>
      </c>
    </row>
    <row r="33" spans="1:14">
      <c r="A33">
        <v>31</v>
      </c>
      <c r="B33" t="s">
        <v>142</v>
      </c>
      <c r="C33" t="s">
        <v>15</v>
      </c>
      <c r="D33" t="s">
        <v>26</v>
      </c>
      <c r="E33">
        <v>150</v>
      </c>
      <c r="F33" t="s">
        <v>143</v>
      </c>
      <c r="G33" t="s">
        <v>144</v>
      </c>
      <c r="H33" t="s">
        <v>145</v>
      </c>
      <c r="I33" t="s">
        <v>146</v>
      </c>
      <c r="J33" t="s">
        <v>147</v>
      </c>
      <c r="K33" t="s">
        <v>148</v>
      </c>
      <c r="L33">
        <v>0</v>
      </c>
      <c r="M33">
        <v>0</v>
      </c>
      <c r="N33" t="s">
        <v>149</v>
      </c>
    </row>
    <row r="34" spans="1:14">
      <c r="A34">
        <v>32</v>
      </c>
      <c r="B34" t="s">
        <v>150</v>
      </c>
      <c r="C34" t="s">
        <v>15</v>
      </c>
      <c r="D34" t="s">
        <v>26</v>
      </c>
      <c r="E34">
        <v>2</v>
      </c>
      <c r="F34" t="s">
        <v>27</v>
      </c>
      <c r="G34" t="s">
        <v>28</v>
      </c>
      <c r="H34" t="s">
        <v>27</v>
      </c>
      <c r="I34" t="s">
        <v>151</v>
      </c>
      <c r="J34" t="s">
        <v>27</v>
      </c>
      <c r="K34" t="s">
        <v>27</v>
      </c>
      <c r="L34">
        <v>0</v>
      </c>
      <c r="M34">
        <v>0</v>
      </c>
      <c r="N34" t="s">
        <v>29</v>
      </c>
    </row>
    <row r="35" spans="1:14">
      <c r="A35">
        <v>33</v>
      </c>
      <c r="B35" t="s">
        <v>152</v>
      </c>
      <c r="C35" t="s">
        <v>153</v>
      </c>
      <c r="D35" t="s">
        <v>21</v>
      </c>
      <c r="E35">
        <v>578</v>
      </c>
      <c r="F35" t="s">
        <v>18</v>
      </c>
      <c r="G35" t="s">
        <v>18</v>
      </c>
      <c r="H35" t="s">
        <v>18</v>
      </c>
      <c r="I35" t="s">
        <v>18</v>
      </c>
      <c r="J35" t="s">
        <v>18</v>
      </c>
      <c r="K35" t="s">
        <v>18</v>
      </c>
      <c r="L35">
        <v>2396</v>
      </c>
      <c r="M35">
        <v>63</v>
      </c>
      <c r="N35" t="s">
        <v>154</v>
      </c>
    </row>
    <row r="36" spans="1:14">
      <c r="A36">
        <v>34</v>
      </c>
      <c r="B36" t="s">
        <v>155</v>
      </c>
      <c r="C36" t="s">
        <v>156</v>
      </c>
      <c r="D36" t="s">
        <v>21</v>
      </c>
      <c r="E36">
        <v>7967</v>
      </c>
      <c r="F36" t="s">
        <v>18</v>
      </c>
      <c r="G36" t="s">
        <v>18</v>
      </c>
      <c r="H36" t="s">
        <v>18</v>
      </c>
      <c r="I36" t="s">
        <v>18</v>
      </c>
      <c r="J36" t="s">
        <v>18</v>
      </c>
      <c r="K36" t="s">
        <v>18</v>
      </c>
      <c r="L36">
        <v>10</v>
      </c>
      <c r="M36">
        <v>0</v>
      </c>
      <c r="N36" t="s">
        <v>157</v>
      </c>
    </row>
    <row r="37" spans="1:14">
      <c r="A37">
        <v>35</v>
      </c>
      <c r="B37" t="s">
        <v>158</v>
      </c>
      <c r="C37" t="s">
        <v>15</v>
      </c>
      <c r="D37" t="s">
        <v>21</v>
      </c>
      <c r="E37">
        <v>474</v>
      </c>
      <c r="F37" t="s">
        <v>18</v>
      </c>
      <c r="G37" t="s">
        <v>18</v>
      </c>
      <c r="H37" t="s">
        <v>18</v>
      </c>
      <c r="I37" t="s">
        <v>18</v>
      </c>
      <c r="J37" t="s">
        <v>18</v>
      </c>
      <c r="K37" t="s">
        <v>18</v>
      </c>
      <c r="L37">
        <v>0</v>
      </c>
      <c r="M37">
        <v>0</v>
      </c>
      <c r="N37" t="s">
        <v>159</v>
      </c>
    </row>
    <row r="38" spans="1:14">
      <c r="A38">
        <v>36</v>
      </c>
      <c r="B38" t="s">
        <v>160</v>
      </c>
      <c r="C38" t="s">
        <v>15</v>
      </c>
      <c r="D38" t="s">
        <v>21</v>
      </c>
      <c r="E38">
        <v>35</v>
      </c>
      <c r="F38" t="s">
        <v>18</v>
      </c>
      <c r="G38" t="s">
        <v>18</v>
      </c>
      <c r="H38" t="s">
        <v>18</v>
      </c>
      <c r="I38" t="s">
        <v>18</v>
      </c>
      <c r="J38" t="s">
        <v>18</v>
      </c>
      <c r="K38" t="s">
        <v>18</v>
      </c>
      <c r="L38">
        <v>0</v>
      </c>
      <c r="M38">
        <v>0</v>
      </c>
      <c r="N38" t="s">
        <v>161</v>
      </c>
    </row>
    <row r="39" spans="1:14">
      <c r="A39">
        <v>37</v>
      </c>
      <c r="B39" t="s">
        <v>162</v>
      </c>
      <c r="C39" t="s">
        <v>15</v>
      </c>
      <c r="D39" t="s">
        <v>26</v>
      </c>
      <c r="E39">
        <v>2</v>
      </c>
      <c r="F39" t="s">
        <v>27</v>
      </c>
      <c r="G39" t="s">
        <v>28</v>
      </c>
      <c r="H39" t="s">
        <v>27</v>
      </c>
      <c r="I39" t="s">
        <v>163</v>
      </c>
      <c r="J39" t="s">
        <v>27</v>
      </c>
      <c r="K39" t="s">
        <v>27</v>
      </c>
      <c r="L39">
        <v>0</v>
      </c>
      <c r="M39">
        <v>0</v>
      </c>
      <c r="N39" t="s">
        <v>29</v>
      </c>
    </row>
    <row r="40" spans="1:14">
      <c r="A40">
        <v>38</v>
      </c>
      <c r="B40" t="s">
        <v>164</v>
      </c>
      <c r="C40" t="s">
        <v>165</v>
      </c>
      <c r="D40" t="s">
        <v>26</v>
      </c>
      <c r="E40">
        <v>3526</v>
      </c>
      <c r="F40" t="s">
        <v>27</v>
      </c>
      <c r="G40" t="s">
        <v>166</v>
      </c>
      <c r="H40" t="s">
        <v>27</v>
      </c>
      <c r="I40" t="s">
        <v>167</v>
      </c>
      <c r="J40" t="s">
        <v>168</v>
      </c>
      <c r="K40" t="s">
        <v>169</v>
      </c>
      <c r="L40">
        <v>364786</v>
      </c>
      <c r="M40">
        <v>9577</v>
      </c>
      <c r="N40" t="s">
        <v>170</v>
      </c>
    </row>
    <row r="41" spans="1:14">
      <c r="A41">
        <v>39</v>
      </c>
      <c r="B41" t="s">
        <v>171</v>
      </c>
      <c r="C41" t="s">
        <v>165</v>
      </c>
      <c r="D41" t="s">
        <v>26</v>
      </c>
      <c r="E41">
        <v>3048</v>
      </c>
      <c r="F41" t="s">
        <v>27</v>
      </c>
      <c r="G41" t="s">
        <v>172</v>
      </c>
      <c r="H41" t="s">
        <v>173</v>
      </c>
      <c r="I41" t="s">
        <v>174</v>
      </c>
      <c r="J41" t="s">
        <v>175</v>
      </c>
      <c r="K41" t="s">
        <v>176</v>
      </c>
      <c r="L41">
        <v>364786</v>
      </c>
      <c r="M41">
        <v>9577</v>
      </c>
      <c r="N41" t="s">
        <v>177</v>
      </c>
    </row>
    <row r="42" spans="1:14">
      <c r="A42">
        <v>40</v>
      </c>
      <c r="B42" t="s">
        <v>178</v>
      </c>
      <c r="C42" t="s">
        <v>15</v>
      </c>
      <c r="D42" t="s">
        <v>26</v>
      </c>
      <c r="E42">
        <v>2</v>
      </c>
      <c r="F42" t="s">
        <v>27</v>
      </c>
      <c r="G42" t="s">
        <v>28</v>
      </c>
      <c r="H42" t="s">
        <v>27</v>
      </c>
      <c r="I42" t="s">
        <v>27</v>
      </c>
      <c r="J42" t="s">
        <v>27</v>
      </c>
      <c r="K42" t="s">
        <v>27</v>
      </c>
      <c r="L42">
        <v>0</v>
      </c>
      <c r="M42">
        <v>0</v>
      </c>
      <c r="N42" t="s">
        <v>29</v>
      </c>
    </row>
    <row r="43" spans="1:14">
      <c r="A43">
        <v>41</v>
      </c>
      <c r="B43" t="s">
        <v>179</v>
      </c>
      <c r="C43" t="s">
        <v>180</v>
      </c>
      <c r="D43" t="s">
        <v>26</v>
      </c>
      <c r="E43">
        <v>527</v>
      </c>
      <c r="F43" t="s">
        <v>27</v>
      </c>
      <c r="G43" t="s">
        <v>181</v>
      </c>
      <c r="H43" t="s">
        <v>27</v>
      </c>
      <c r="I43" t="s">
        <v>182</v>
      </c>
      <c r="J43" t="s">
        <v>183</v>
      </c>
      <c r="K43" t="s">
        <v>184</v>
      </c>
      <c r="L43">
        <v>379172</v>
      </c>
      <c r="M43">
        <v>9955</v>
      </c>
      <c r="N43" t="s">
        <v>185</v>
      </c>
    </row>
    <row r="44" spans="1:14">
      <c r="A44">
        <v>42</v>
      </c>
      <c r="B44" t="s">
        <v>186</v>
      </c>
      <c r="C44" t="s">
        <v>180</v>
      </c>
      <c r="D44" t="s">
        <v>26</v>
      </c>
      <c r="E44">
        <v>202</v>
      </c>
      <c r="F44" t="s">
        <v>187</v>
      </c>
      <c r="G44" t="s">
        <v>188</v>
      </c>
      <c r="H44" t="s">
        <v>187</v>
      </c>
      <c r="I44" t="s">
        <v>189</v>
      </c>
      <c r="J44" t="s">
        <v>190</v>
      </c>
      <c r="K44" t="s">
        <v>191</v>
      </c>
      <c r="L44">
        <v>379172</v>
      </c>
      <c r="M44">
        <v>9955</v>
      </c>
      <c r="N44" t="s">
        <v>192</v>
      </c>
    </row>
    <row r="45" spans="1:14">
      <c r="A45">
        <v>43</v>
      </c>
      <c r="B45" t="s">
        <v>193</v>
      </c>
      <c r="C45" t="s">
        <v>15</v>
      </c>
      <c r="D45" t="s">
        <v>26</v>
      </c>
      <c r="E45">
        <v>2</v>
      </c>
      <c r="F45" t="s">
        <v>27</v>
      </c>
      <c r="G45" t="s">
        <v>28</v>
      </c>
      <c r="H45" t="s">
        <v>27</v>
      </c>
      <c r="I45" t="s">
        <v>27</v>
      </c>
      <c r="J45" t="s">
        <v>27</v>
      </c>
      <c r="K45" t="s">
        <v>27</v>
      </c>
      <c r="L45">
        <v>0</v>
      </c>
      <c r="M45">
        <v>0</v>
      </c>
      <c r="N45" t="s">
        <v>29</v>
      </c>
    </row>
    <row r="46" spans="1:14">
      <c r="A46">
        <v>44</v>
      </c>
      <c r="B46" t="s">
        <v>194</v>
      </c>
      <c r="C46" t="s">
        <v>195</v>
      </c>
      <c r="D46" t="s">
        <v>26</v>
      </c>
      <c r="E46">
        <v>95</v>
      </c>
      <c r="F46" t="s">
        <v>27</v>
      </c>
      <c r="G46" t="s">
        <v>196</v>
      </c>
      <c r="H46" t="s">
        <v>27</v>
      </c>
      <c r="I46" t="s">
        <v>197</v>
      </c>
      <c r="J46" t="s">
        <v>27</v>
      </c>
      <c r="K46" t="s">
        <v>27</v>
      </c>
      <c r="L46">
        <v>379719</v>
      </c>
      <c r="M46">
        <v>9969</v>
      </c>
      <c r="N46" t="s">
        <v>198</v>
      </c>
    </row>
    <row r="47" spans="1:14">
      <c r="A47">
        <v>45</v>
      </c>
      <c r="B47" t="s">
        <v>199</v>
      </c>
      <c r="C47" t="s">
        <v>195</v>
      </c>
      <c r="D47" t="s">
        <v>26</v>
      </c>
      <c r="E47">
        <v>2</v>
      </c>
      <c r="F47" t="s">
        <v>196</v>
      </c>
      <c r="G47" t="s">
        <v>196</v>
      </c>
      <c r="H47" t="s">
        <v>196</v>
      </c>
      <c r="I47" t="s">
        <v>196</v>
      </c>
      <c r="J47" t="s">
        <v>196</v>
      </c>
      <c r="K47" t="s">
        <v>196</v>
      </c>
      <c r="L47">
        <v>379719</v>
      </c>
      <c r="M47">
        <v>9969</v>
      </c>
      <c r="N47" t="s">
        <v>200</v>
      </c>
    </row>
    <row r="48" spans="1:14">
      <c r="A48">
        <v>46</v>
      </c>
      <c r="B48" t="s">
        <v>201</v>
      </c>
      <c r="C48" t="s">
        <v>15</v>
      </c>
      <c r="D48" t="s">
        <v>26</v>
      </c>
      <c r="E48">
        <v>1</v>
      </c>
      <c r="F48" t="s">
        <v>27</v>
      </c>
      <c r="G48" t="s">
        <v>27</v>
      </c>
      <c r="H48" t="s">
        <v>27</v>
      </c>
      <c r="I48" t="s">
        <v>27</v>
      </c>
      <c r="J48" t="s">
        <v>27</v>
      </c>
      <c r="K48" t="s">
        <v>27</v>
      </c>
      <c r="L48">
        <v>0</v>
      </c>
      <c r="M48">
        <v>0</v>
      </c>
      <c r="N48" t="s">
        <v>202</v>
      </c>
    </row>
    <row r="49" spans="1:14">
      <c r="A49">
        <v>47</v>
      </c>
      <c r="B49" t="s">
        <v>203</v>
      </c>
      <c r="C49" t="s">
        <v>15</v>
      </c>
      <c r="D49" t="s">
        <v>26</v>
      </c>
      <c r="E49">
        <v>1</v>
      </c>
      <c r="F49" t="s">
        <v>27</v>
      </c>
      <c r="G49" t="s">
        <v>27</v>
      </c>
      <c r="H49" t="s">
        <v>27</v>
      </c>
      <c r="I49" t="s">
        <v>27</v>
      </c>
      <c r="J49" t="s">
        <v>27</v>
      </c>
      <c r="K49" t="s">
        <v>27</v>
      </c>
      <c r="L49">
        <v>0</v>
      </c>
      <c r="M49">
        <v>0</v>
      </c>
      <c r="N49" t="s">
        <v>202</v>
      </c>
    </row>
    <row r="50" spans="1:14">
      <c r="A50">
        <v>48</v>
      </c>
      <c r="B50" t="s">
        <v>204</v>
      </c>
      <c r="C50" t="s">
        <v>15</v>
      </c>
      <c r="D50" t="s">
        <v>26</v>
      </c>
      <c r="E50">
        <v>1</v>
      </c>
      <c r="F50" t="s">
        <v>27</v>
      </c>
      <c r="G50" t="s">
        <v>27</v>
      </c>
      <c r="H50" t="s">
        <v>27</v>
      </c>
      <c r="I50" t="s">
        <v>27</v>
      </c>
      <c r="J50" t="s">
        <v>27</v>
      </c>
      <c r="K50" t="s">
        <v>27</v>
      </c>
      <c r="L50">
        <v>0</v>
      </c>
      <c r="M50">
        <v>0</v>
      </c>
      <c r="N50" t="s">
        <v>202</v>
      </c>
    </row>
    <row r="51" spans="1:14">
      <c r="A51">
        <v>49</v>
      </c>
      <c r="B51" t="s">
        <v>205</v>
      </c>
      <c r="C51" t="s">
        <v>15</v>
      </c>
      <c r="D51" t="s">
        <v>26</v>
      </c>
      <c r="E51">
        <v>1</v>
      </c>
      <c r="F51" t="s">
        <v>27</v>
      </c>
      <c r="G51" t="s">
        <v>27</v>
      </c>
      <c r="H51" t="s">
        <v>27</v>
      </c>
      <c r="I51" t="s">
        <v>27</v>
      </c>
      <c r="J51" t="s">
        <v>27</v>
      </c>
      <c r="K51" t="s">
        <v>27</v>
      </c>
      <c r="L51">
        <v>0</v>
      </c>
      <c r="M51">
        <v>0</v>
      </c>
      <c r="N51" t="s">
        <v>202</v>
      </c>
    </row>
    <row r="52" spans="1:14">
      <c r="A52">
        <v>50</v>
      </c>
      <c r="B52" t="s">
        <v>206</v>
      </c>
      <c r="C52" t="s">
        <v>15</v>
      </c>
      <c r="D52" t="s">
        <v>26</v>
      </c>
      <c r="E52">
        <v>1</v>
      </c>
      <c r="F52" t="s">
        <v>27</v>
      </c>
      <c r="G52" t="s">
        <v>27</v>
      </c>
      <c r="H52" t="s">
        <v>27</v>
      </c>
      <c r="I52" t="s">
        <v>27</v>
      </c>
      <c r="J52" t="s">
        <v>27</v>
      </c>
      <c r="K52" t="s">
        <v>27</v>
      </c>
      <c r="L52">
        <v>0</v>
      </c>
      <c r="M52">
        <v>0</v>
      </c>
      <c r="N52" t="s">
        <v>202</v>
      </c>
    </row>
    <row r="53" spans="1:14">
      <c r="A53">
        <v>51</v>
      </c>
      <c r="B53" t="s">
        <v>207</v>
      </c>
      <c r="C53" t="s">
        <v>15</v>
      </c>
      <c r="D53" t="s">
        <v>26</v>
      </c>
      <c r="E53">
        <v>1</v>
      </c>
      <c r="F53" t="s">
        <v>27</v>
      </c>
      <c r="G53" t="s">
        <v>27</v>
      </c>
      <c r="H53" t="s">
        <v>27</v>
      </c>
      <c r="I53" t="s">
        <v>27</v>
      </c>
      <c r="J53" t="s">
        <v>27</v>
      </c>
      <c r="K53" t="s">
        <v>27</v>
      </c>
      <c r="L53">
        <v>0</v>
      </c>
      <c r="M53">
        <v>0</v>
      </c>
      <c r="N53" t="s">
        <v>202</v>
      </c>
    </row>
    <row r="54" spans="1:14">
      <c r="A54">
        <v>52</v>
      </c>
      <c r="B54" t="s">
        <v>208</v>
      </c>
      <c r="C54" t="s">
        <v>15</v>
      </c>
      <c r="D54" t="s">
        <v>26</v>
      </c>
      <c r="E54">
        <v>1</v>
      </c>
      <c r="F54" t="s">
        <v>27</v>
      </c>
      <c r="G54" t="s">
        <v>27</v>
      </c>
      <c r="H54" t="s">
        <v>27</v>
      </c>
      <c r="I54" t="s">
        <v>27</v>
      </c>
      <c r="J54" t="s">
        <v>27</v>
      </c>
      <c r="K54" t="s">
        <v>27</v>
      </c>
      <c r="L54">
        <v>0</v>
      </c>
      <c r="M54">
        <v>0</v>
      </c>
      <c r="N54" t="s">
        <v>202</v>
      </c>
    </row>
    <row r="55" spans="1:14">
      <c r="A55">
        <v>53</v>
      </c>
      <c r="B55" t="s">
        <v>209</v>
      </c>
      <c r="C55" t="s">
        <v>15</v>
      </c>
      <c r="D55" t="s">
        <v>26</v>
      </c>
      <c r="E55">
        <v>1</v>
      </c>
      <c r="F55" t="s">
        <v>27</v>
      </c>
      <c r="G55" t="s">
        <v>27</v>
      </c>
      <c r="H55" t="s">
        <v>27</v>
      </c>
      <c r="I55" t="s">
        <v>27</v>
      </c>
      <c r="J55" t="s">
        <v>27</v>
      </c>
      <c r="K55" t="s">
        <v>27</v>
      </c>
      <c r="L55">
        <v>0</v>
      </c>
      <c r="M55">
        <v>0</v>
      </c>
      <c r="N55" t="s">
        <v>202</v>
      </c>
    </row>
    <row r="56" spans="1:14">
      <c r="A56">
        <v>54</v>
      </c>
      <c r="B56" t="s">
        <v>210</v>
      </c>
      <c r="C56" t="s">
        <v>15</v>
      </c>
      <c r="D56" t="s">
        <v>26</v>
      </c>
      <c r="E56">
        <v>1</v>
      </c>
      <c r="F56" t="s">
        <v>27</v>
      </c>
      <c r="G56" t="s">
        <v>27</v>
      </c>
      <c r="H56" t="s">
        <v>27</v>
      </c>
      <c r="I56" t="s">
        <v>27</v>
      </c>
      <c r="J56" t="s">
        <v>27</v>
      </c>
      <c r="K56" t="s">
        <v>27</v>
      </c>
      <c r="L56">
        <v>0</v>
      </c>
      <c r="M56">
        <v>0</v>
      </c>
      <c r="N56" t="s">
        <v>202</v>
      </c>
    </row>
    <row r="57" spans="1:14">
      <c r="A57">
        <v>55</v>
      </c>
      <c r="B57" t="s">
        <v>211</v>
      </c>
      <c r="C57" t="s">
        <v>15</v>
      </c>
      <c r="D57" t="s">
        <v>26</v>
      </c>
      <c r="E57">
        <v>1</v>
      </c>
      <c r="F57" t="s">
        <v>27</v>
      </c>
      <c r="G57" t="s">
        <v>27</v>
      </c>
      <c r="H57" t="s">
        <v>27</v>
      </c>
      <c r="I57" t="s">
        <v>27</v>
      </c>
      <c r="J57" t="s">
        <v>27</v>
      </c>
      <c r="K57" t="s">
        <v>27</v>
      </c>
      <c r="L57">
        <v>0</v>
      </c>
      <c r="M57">
        <v>0</v>
      </c>
      <c r="N57" t="s">
        <v>202</v>
      </c>
    </row>
    <row r="58" spans="1:14">
      <c r="A58">
        <v>56</v>
      </c>
      <c r="B58" t="s">
        <v>212</v>
      </c>
      <c r="C58" t="s">
        <v>15</v>
      </c>
      <c r="D58" t="s">
        <v>26</v>
      </c>
      <c r="E58">
        <v>1</v>
      </c>
      <c r="F58" t="s">
        <v>27</v>
      </c>
      <c r="G58" t="s">
        <v>27</v>
      </c>
      <c r="H58" t="s">
        <v>27</v>
      </c>
      <c r="I58" t="s">
        <v>27</v>
      </c>
      <c r="J58" t="s">
        <v>27</v>
      </c>
      <c r="K58" t="s">
        <v>27</v>
      </c>
      <c r="L58">
        <v>0</v>
      </c>
      <c r="M58">
        <v>0</v>
      </c>
      <c r="N58" t="s">
        <v>202</v>
      </c>
    </row>
    <row r="59" spans="1:14">
      <c r="A59">
        <v>57</v>
      </c>
      <c r="B59" t="s">
        <v>213</v>
      </c>
      <c r="C59" t="s">
        <v>15</v>
      </c>
      <c r="D59" t="s">
        <v>26</v>
      </c>
      <c r="E59">
        <v>1</v>
      </c>
      <c r="F59" t="s">
        <v>27</v>
      </c>
      <c r="G59" t="s">
        <v>27</v>
      </c>
      <c r="H59" t="s">
        <v>27</v>
      </c>
      <c r="I59" t="s">
        <v>27</v>
      </c>
      <c r="J59" t="s">
        <v>27</v>
      </c>
      <c r="K59" t="s">
        <v>27</v>
      </c>
      <c r="L59">
        <v>0</v>
      </c>
      <c r="M59">
        <v>0</v>
      </c>
      <c r="N59" t="s">
        <v>202</v>
      </c>
    </row>
    <row r="60" spans="1:14">
      <c r="A60">
        <v>58</v>
      </c>
      <c r="B60" t="s">
        <v>214</v>
      </c>
      <c r="C60" t="s">
        <v>15</v>
      </c>
      <c r="D60" t="s">
        <v>26</v>
      </c>
      <c r="E60">
        <v>1</v>
      </c>
      <c r="F60" t="s">
        <v>27</v>
      </c>
      <c r="G60" t="s">
        <v>27</v>
      </c>
      <c r="H60" t="s">
        <v>27</v>
      </c>
      <c r="I60" t="s">
        <v>27</v>
      </c>
      <c r="J60" t="s">
        <v>27</v>
      </c>
      <c r="K60" t="s">
        <v>27</v>
      </c>
      <c r="L60">
        <v>0</v>
      </c>
      <c r="M60">
        <v>0</v>
      </c>
      <c r="N60" t="s">
        <v>202</v>
      </c>
    </row>
    <row r="61" spans="1:14">
      <c r="A61">
        <v>59</v>
      </c>
      <c r="B61" t="s">
        <v>215</v>
      </c>
      <c r="C61" t="s">
        <v>15</v>
      </c>
      <c r="D61" t="s">
        <v>26</v>
      </c>
      <c r="E61">
        <v>1</v>
      </c>
      <c r="F61" t="s">
        <v>27</v>
      </c>
      <c r="G61" t="s">
        <v>27</v>
      </c>
      <c r="H61" t="s">
        <v>27</v>
      </c>
      <c r="I61" t="s">
        <v>27</v>
      </c>
      <c r="J61" t="s">
        <v>27</v>
      </c>
      <c r="K61" t="s">
        <v>27</v>
      </c>
      <c r="L61">
        <v>0</v>
      </c>
      <c r="M61">
        <v>0</v>
      </c>
      <c r="N61" t="s">
        <v>202</v>
      </c>
    </row>
    <row r="62" spans="1:14">
      <c r="A62">
        <v>60</v>
      </c>
      <c r="B62" t="s">
        <v>216</v>
      </c>
      <c r="C62" t="s">
        <v>15</v>
      </c>
      <c r="D62" t="s">
        <v>26</v>
      </c>
      <c r="E62">
        <v>1</v>
      </c>
      <c r="F62" t="s">
        <v>27</v>
      </c>
      <c r="G62" t="s">
        <v>27</v>
      </c>
      <c r="H62" t="s">
        <v>27</v>
      </c>
      <c r="I62" t="s">
        <v>27</v>
      </c>
      <c r="J62" t="s">
        <v>27</v>
      </c>
      <c r="K62" t="s">
        <v>27</v>
      </c>
      <c r="L62">
        <v>0</v>
      </c>
      <c r="M62">
        <v>0</v>
      </c>
      <c r="N62" t="s">
        <v>202</v>
      </c>
    </row>
    <row r="63" spans="1:14">
      <c r="A63">
        <v>61</v>
      </c>
      <c r="B63" t="s">
        <v>217</v>
      </c>
      <c r="C63" t="s">
        <v>15</v>
      </c>
      <c r="D63" t="s">
        <v>26</v>
      </c>
      <c r="E63">
        <v>1</v>
      </c>
      <c r="F63" t="s">
        <v>27</v>
      </c>
      <c r="G63" t="s">
        <v>27</v>
      </c>
      <c r="H63" t="s">
        <v>27</v>
      </c>
      <c r="I63" t="s">
        <v>27</v>
      </c>
      <c r="J63" t="s">
        <v>27</v>
      </c>
      <c r="K63" t="s">
        <v>27</v>
      </c>
      <c r="L63">
        <v>0</v>
      </c>
      <c r="M63">
        <v>0</v>
      </c>
      <c r="N63" t="s">
        <v>202</v>
      </c>
    </row>
    <row r="64" spans="1:14">
      <c r="A64">
        <v>62</v>
      </c>
      <c r="B64" t="s">
        <v>218</v>
      </c>
      <c r="C64" t="s">
        <v>15</v>
      </c>
      <c r="D64" t="s">
        <v>26</v>
      </c>
      <c r="E64">
        <v>1</v>
      </c>
      <c r="F64" t="s">
        <v>27</v>
      </c>
      <c r="G64" t="s">
        <v>27</v>
      </c>
      <c r="H64" t="s">
        <v>27</v>
      </c>
      <c r="I64" t="s">
        <v>27</v>
      </c>
      <c r="J64" t="s">
        <v>27</v>
      </c>
      <c r="K64" t="s">
        <v>27</v>
      </c>
      <c r="L64">
        <v>0</v>
      </c>
      <c r="M64">
        <v>0</v>
      </c>
      <c r="N64" t="s">
        <v>202</v>
      </c>
    </row>
    <row r="65" spans="1:14">
      <c r="A65">
        <v>63</v>
      </c>
      <c r="B65" t="s">
        <v>219</v>
      </c>
      <c r="C65" t="s">
        <v>15</v>
      </c>
      <c r="D65" t="s">
        <v>26</v>
      </c>
      <c r="E65">
        <v>1</v>
      </c>
      <c r="F65" t="s">
        <v>27</v>
      </c>
      <c r="G65" t="s">
        <v>27</v>
      </c>
      <c r="H65" t="s">
        <v>27</v>
      </c>
      <c r="I65" t="s">
        <v>27</v>
      </c>
      <c r="J65" t="s">
        <v>27</v>
      </c>
      <c r="K65" t="s">
        <v>27</v>
      </c>
      <c r="L65">
        <v>0</v>
      </c>
      <c r="M65">
        <v>0</v>
      </c>
      <c r="N65" t="s">
        <v>202</v>
      </c>
    </row>
    <row r="66" spans="1:14">
      <c r="A66">
        <v>64</v>
      </c>
      <c r="B66" t="s">
        <v>220</v>
      </c>
      <c r="C66" t="s">
        <v>15</v>
      </c>
      <c r="D66" t="s">
        <v>26</v>
      </c>
      <c r="E66">
        <v>57</v>
      </c>
      <c r="F66" t="s">
        <v>27</v>
      </c>
      <c r="G66" t="s">
        <v>221</v>
      </c>
      <c r="H66" t="s">
        <v>27</v>
      </c>
      <c r="I66" t="s">
        <v>222</v>
      </c>
      <c r="J66" t="s">
        <v>27</v>
      </c>
      <c r="K66" t="s">
        <v>27</v>
      </c>
      <c r="L66">
        <v>0</v>
      </c>
      <c r="M66">
        <v>0</v>
      </c>
      <c r="N66" t="s">
        <v>223</v>
      </c>
    </row>
    <row r="67" spans="1:14">
      <c r="A67">
        <v>65</v>
      </c>
      <c r="B67" t="s">
        <v>224</v>
      </c>
      <c r="C67" t="s">
        <v>15</v>
      </c>
      <c r="D67" t="s">
        <v>26</v>
      </c>
      <c r="E67">
        <v>12840</v>
      </c>
      <c r="F67" t="s">
        <v>27</v>
      </c>
      <c r="G67" t="s">
        <v>225</v>
      </c>
      <c r="H67" t="s">
        <v>27</v>
      </c>
      <c r="I67" t="s">
        <v>226</v>
      </c>
      <c r="J67" t="s">
        <v>27</v>
      </c>
      <c r="K67" t="s">
        <v>27</v>
      </c>
      <c r="L67">
        <v>0</v>
      </c>
      <c r="M67">
        <v>0</v>
      </c>
      <c r="N67" t="s">
        <v>227</v>
      </c>
    </row>
    <row r="68" spans="1:14">
      <c r="A68">
        <v>66</v>
      </c>
      <c r="B68" t="s">
        <v>228</v>
      </c>
      <c r="C68" t="s">
        <v>15</v>
      </c>
      <c r="D68" t="s">
        <v>26</v>
      </c>
      <c r="E68">
        <v>23</v>
      </c>
      <c r="F68" t="s">
        <v>27</v>
      </c>
      <c r="G68" t="s">
        <v>229</v>
      </c>
      <c r="H68" t="s">
        <v>27</v>
      </c>
      <c r="I68" t="s">
        <v>230</v>
      </c>
      <c r="J68" t="s">
        <v>27</v>
      </c>
      <c r="K68" t="s">
        <v>27</v>
      </c>
      <c r="L68">
        <v>0</v>
      </c>
      <c r="M68">
        <v>0</v>
      </c>
      <c r="N68" t="s">
        <v>231</v>
      </c>
    </row>
    <row r="69" spans="1:14">
      <c r="A69">
        <v>67</v>
      </c>
      <c r="B69" t="s">
        <v>232</v>
      </c>
      <c r="C69" t="s">
        <v>15</v>
      </c>
      <c r="D69" t="s">
        <v>26</v>
      </c>
      <c r="E69">
        <v>46</v>
      </c>
      <c r="F69" t="s">
        <v>27</v>
      </c>
      <c r="G69" t="s">
        <v>233</v>
      </c>
      <c r="H69" t="s">
        <v>27</v>
      </c>
      <c r="I69" t="s">
        <v>234</v>
      </c>
      <c r="J69" t="s">
        <v>27</v>
      </c>
      <c r="K69" t="s">
        <v>27</v>
      </c>
      <c r="L69">
        <v>0</v>
      </c>
      <c r="M69">
        <v>0</v>
      </c>
      <c r="N69" t="s">
        <v>235</v>
      </c>
    </row>
    <row r="70" spans="1:14">
      <c r="A70">
        <v>68</v>
      </c>
      <c r="B70" t="s">
        <v>236</v>
      </c>
      <c r="C70" t="s">
        <v>15</v>
      </c>
      <c r="D70" t="s">
        <v>26</v>
      </c>
      <c r="E70">
        <v>9267</v>
      </c>
      <c r="F70" t="s">
        <v>27</v>
      </c>
      <c r="G70" t="s">
        <v>237</v>
      </c>
      <c r="H70" t="s">
        <v>27</v>
      </c>
      <c r="I70" t="s">
        <v>238</v>
      </c>
      <c r="J70" t="s">
        <v>27</v>
      </c>
      <c r="K70" t="s">
        <v>27</v>
      </c>
      <c r="L70">
        <v>0</v>
      </c>
      <c r="M70">
        <v>0</v>
      </c>
      <c r="N70" t="s">
        <v>239</v>
      </c>
    </row>
    <row r="71" spans="1:14">
      <c r="A71">
        <v>69</v>
      </c>
      <c r="B71" t="s">
        <v>240</v>
      </c>
      <c r="C71" t="s">
        <v>15</v>
      </c>
      <c r="D71" t="s">
        <v>26</v>
      </c>
      <c r="E71">
        <v>30</v>
      </c>
      <c r="F71" t="s">
        <v>27</v>
      </c>
      <c r="G71" t="s">
        <v>241</v>
      </c>
      <c r="H71" t="s">
        <v>27</v>
      </c>
      <c r="I71" t="s">
        <v>242</v>
      </c>
      <c r="J71" t="s">
        <v>27</v>
      </c>
      <c r="K71" t="s">
        <v>27</v>
      </c>
      <c r="L71">
        <v>0</v>
      </c>
      <c r="M71">
        <v>0</v>
      </c>
      <c r="N71" t="s">
        <v>243</v>
      </c>
    </row>
    <row r="72" spans="1:14">
      <c r="A72">
        <v>70</v>
      </c>
      <c r="B72" t="s">
        <v>244</v>
      </c>
      <c r="C72" t="s">
        <v>15</v>
      </c>
      <c r="D72" t="s">
        <v>26</v>
      </c>
      <c r="E72">
        <v>46</v>
      </c>
      <c r="F72" t="s">
        <v>27</v>
      </c>
      <c r="G72" t="s">
        <v>245</v>
      </c>
      <c r="H72" t="s">
        <v>27</v>
      </c>
      <c r="I72" t="s">
        <v>246</v>
      </c>
      <c r="J72" t="s">
        <v>27</v>
      </c>
      <c r="K72" t="s">
        <v>27</v>
      </c>
      <c r="L72">
        <v>0</v>
      </c>
      <c r="M72">
        <v>0</v>
      </c>
      <c r="N72" t="s">
        <v>247</v>
      </c>
    </row>
    <row r="73" spans="1:14">
      <c r="A73">
        <v>71</v>
      </c>
      <c r="B73" t="s">
        <v>248</v>
      </c>
      <c r="C73" t="s">
        <v>15</v>
      </c>
      <c r="D73" t="s">
        <v>26</v>
      </c>
      <c r="E73">
        <v>4497</v>
      </c>
      <c r="F73" t="s">
        <v>27</v>
      </c>
      <c r="G73" t="s">
        <v>249</v>
      </c>
      <c r="H73" t="s">
        <v>27</v>
      </c>
      <c r="I73" t="s">
        <v>250</v>
      </c>
      <c r="J73" t="s">
        <v>27</v>
      </c>
      <c r="K73" t="s">
        <v>27</v>
      </c>
      <c r="L73">
        <v>0</v>
      </c>
      <c r="M73">
        <v>0</v>
      </c>
      <c r="N73" t="s">
        <v>251</v>
      </c>
    </row>
    <row r="74" spans="1:14">
      <c r="A74">
        <v>72</v>
      </c>
      <c r="B74" t="s">
        <v>252</v>
      </c>
      <c r="C74" t="s">
        <v>15</v>
      </c>
      <c r="D74" t="s">
        <v>26</v>
      </c>
      <c r="E74">
        <v>19</v>
      </c>
      <c r="F74" t="s">
        <v>27</v>
      </c>
      <c r="G74" t="s">
        <v>253</v>
      </c>
      <c r="H74" t="s">
        <v>27</v>
      </c>
      <c r="I74" t="s">
        <v>254</v>
      </c>
      <c r="J74" t="s">
        <v>27</v>
      </c>
      <c r="K74" t="s">
        <v>27</v>
      </c>
      <c r="L74">
        <v>0</v>
      </c>
      <c r="M74">
        <v>0</v>
      </c>
      <c r="N74" t="s">
        <v>255</v>
      </c>
    </row>
    <row r="75" spans="1:14">
      <c r="A75">
        <v>73</v>
      </c>
      <c r="B75" t="s">
        <v>256</v>
      </c>
      <c r="C75" t="s">
        <v>15</v>
      </c>
      <c r="D75" t="s">
        <v>26</v>
      </c>
      <c r="E75">
        <v>75</v>
      </c>
      <c r="F75" t="s">
        <v>27</v>
      </c>
      <c r="G75" t="s">
        <v>257</v>
      </c>
      <c r="H75" t="s">
        <v>27</v>
      </c>
      <c r="I75" t="s">
        <v>258</v>
      </c>
      <c r="J75" t="s">
        <v>27</v>
      </c>
      <c r="K75" t="s">
        <v>27</v>
      </c>
      <c r="L75">
        <v>0</v>
      </c>
      <c r="M75">
        <v>0</v>
      </c>
      <c r="N75" t="s">
        <v>259</v>
      </c>
    </row>
    <row r="76" spans="1:14">
      <c r="A76">
        <v>74</v>
      </c>
      <c r="B76" t="s">
        <v>260</v>
      </c>
      <c r="C76" t="s">
        <v>15</v>
      </c>
      <c r="D76" t="s">
        <v>26</v>
      </c>
      <c r="E76">
        <v>3169</v>
      </c>
      <c r="F76" t="s">
        <v>27</v>
      </c>
      <c r="G76" t="s">
        <v>261</v>
      </c>
      <c r="H76" t="s">
        <v>27</v>
      </c>
      <c r="I76" t="s">
        <v>262</v>
      </c>
      <c r="J76" t="s">
        <v>27</v>
      </c>
      <c r="K76" t="s">
        <v>27</v>
      </c>
      <c r="L76">
        <v>0</v>
      </c>
      <c r="M76">
        <v>0</v>
      </c>
      <c r="N76" t="s">
        <v>263</v>
      </c>
    </row>
    <row r="77" spans="1:14">
      <c r="A77">
        <v>75</v>
      </c>
      <c r="B77" t="s">
        <v>264</v>
      </c>
      <c r="C77" t="s">
        <v>15</v>
      </c>
      <c r="D77" t="s">
        <v>26</v>
      </c>
      <c r="E77">
        <v>24</v>
      </c>
      <c r="F77" t="s">
        <v>27</v>
      </c>
      <c r="G77" t="s">
        <v>265</v>
      </c>
      <c r="H77" t="s">
        <v>27</v>
      </c>
      <c r="I77" t="s">
        <v>266</v>
      </c>
      <c r="J77" t="s">
        <v>27</v>
      </c>
      <c r="K77" t="s">
        <v>27</v>
      </c>
      <c r="L77">
        <v>0</v>
      </c>
      <c r="M77">
        <v>0</v>
      </c>
      <c r="N77" t="s">
        <v>267</v>
      </c>
    </row>
    <row r="78" spans="1:14">
      <c r="A78">
        <v>76</v>
      </c>
      <c r="B78" t="s">
        <v>268</v>
      </c>
      <c r="C78" t="s">
        <v>15</v>
      </c>
      <c r="D78" t="s">
        <v>26</v>
      </c>
      <c r="E78">
        <v>70</v>
      </c>
      <c r="F78" t="s">
        <v>27</v>
      </c>
      <c r="G78" t="s">
        <v>269</v>
      </c>
      <c r="H78" t="s">
        <v>27</v>
      </c>
      <c r="I78" t="s">
        <v>270</v>
      </c>
      <c r="J78" t="s">
        <v>27</v>
      </c>
      <c r="K78" t="s">
        <v>27</v>
      </c>
      <c r="L78">
        <v>0</v>
      </c>
      <c r="M78">
        <v>0</v>
      </c>
      <c r="N78" t="s">
        <v>271</v>
      </c>
    </row>
    <row r="79" spans="1:14">
      <c r="A79">
        <v>77</v>
      </c>
      <c r="B79" t="s">
        <v>272</v>
      </c>
      <c r="C79" t="s">
        <v>15</v>
      </c>
      <c r="D79" t="s">
        <v>26</v>
      </c>
      <c r="E79">
        <v>10877</v>
      </c>
      <c r="F79" t="s">
        <v>27</v>
      </c>
      <c r="G79" t="s">
        <v>273</v>
      </c>
      <c r="H79" t="s">
        <v>27</v>
      </c>
      <c r="I79" t="s">
        <v>274</v>
      </c>
      <c r="J79" t="s">
        <v>27</v>
      </c>
      <c r="K79" t="s">
        <v>27</v>
      </c>
      <c r="L79">
        <v>0</v>
      </c>
      <c r="M79">
        <v>0</v>
      </c>
      <c r="N79" t="s">
        <v>275</v>
      </c>
    </row>
    <row r="80" spans="1:14">
      <c r="A80">
        <v>78</v>
      </c>
      <c r="B80" t="s">
        <v>276</v>
      </c>
      <c r="C80" t="s">
        <v>15</v>
      </c>
      <c r="D80" t="s">
        <v>26</v>
      </c>
      <c r="E80">
        <v>23</v>
      </c>
      <c r="F80" t="s">
        <v>27</v>
      </c>
      <c r="G80" t="s">
        <v>277</v>
      </c>
      <c r="H80" t="s">
        <v>27</v>
      </c>
      <c r="I80" t="s">
        <v>278</v>
      </c>
      <c r="J80" t="s">
        <v>27</v>
      </c>
      <c r="K80" t="s">
        <v>27</v>
      </c>
      <c r="L80">
        <v>0</v>
      </c>
      <c r="M80">
        <v>0</v>
      </c>
      <c r="N80" t="s">
        <v>279</v>
      </c>
    </row>
    <row r="81" spans="1:14">
      <c r="A81">
        <v>79</v>
      </c>
      <c r="B81" t="s">
        <v>280</v>
      </c>
      <c r="C81" t="s">
        <v>15</v>
      </c>
      <c r="D81" t="s">
        <v>26</v>
      </c>
      <c r="E81">
        <v>38</v>
      </c>
      <c r="F81" t="s">
        <v>27</v>
      </c>
      <c r="G81" t="s">
        <v>281</v>
      </c>
      <c r="H81" t="s">
        <v>27</v>
      </c>
      <c r="I81" t="s">
        <v>266</v>
      </c>
      <c r="J81" t="s">
        <v>27</v>
      </c>
      <c r="K81" t="s">
        <v>27</v>
      </c>
      <c r="L81">
        <v>0</v>
      </c>
      <c r="M81">
        <v>0</v>
      </c>
      <c r="N81" t="s">
        <v>282</v>
      </c>
    </row>
    <row r="82" spans="1:14">
      <c r="A82">
        <v>80</v>
      </c>
      <c r="B82" t="s">
        <v>283</v>
      </c>
      <c r="C82" t="s">
        <v>15</v>
      </c>
      <c r="D82" t="s">
        <v>26</v>
      </c>
      <c r="E82">
        <v>1560</v>
      </c>
      <c r="F82" t="s">
        <v>27</v>
      </c>
      <c r="G82" t="s">
        <v>172</v>
      </c>
      <c r="H82" t="s">
        <v>27</v>
      </c>
      <c r="I82" t="s">
        <v>284</v>
      </c>
      <c r="J82" t="s">
        <v>27</v>
      </c>
      <c r="K82" t="s">
        <v>27</v>
      </c>
      <c r="L82">
        <v>0</v>
      </c>
      <c r="M82">
        <v>0</v>
      </c>
      <c r="N82" t="s">
        <v>285</v>
      </c>
    </row>
    <row r="83" spans="1:14">
      <c r="A83">
        <v>81</v>
      </c>
      <c r="B83" t="s">
        <v>286</v>
      </c>
      <c r="C83" t="s">
        <v>15</v>
      </c>
      <c r="D83" t="s">
        <v>26</v>
      </c>
      <c r="E83">
        <v>13</v>
      </c>
      <c r="F83" t="s">
        <v>27</v>
      </c>
      <c r="G83" t="s">
        <v>287</v>
      </c>
      <c r="H83" t="s">
        <v>27</v>
      </c>
      <c r="I83" t="s">
        <v>288</v>
      </c>
      <c r="J83" t="s">
        <v>27</v>
      </c>
      <c r="K83" t="s">
        <v>27</v>
      </c>
      <c r="L83">
        <v>0</v>
      </c>
      <c r="M83">
        <v>0</v>
      </c>
      <c r="N83" t="s">
        <v>289</v>
      </c>
    </row>
    <row r="84" spans="1:14">
      <c r="A84">
        <v>82</v>
      </c>
      <c r="B84" t="s">
        <v>290</v>
      </c>
      <c r="C84" t="s">
        <v>15</v>
      </c>
      <c r="D84" t="s">
        <v>26</v>
      </c>
      <c r="E84">
        <v>74</v>
      </c>
      <c r="F84" t="s">
        <v>27</v>
      </c>
      <c r="G84" t="s">
        <v>291</v>
      </c>
      <c r="H84" t="s">
        <v>27</v>
      </c>
      <c r="I84" t="s">
        <v>292</v>
      </c>
      <c r="J84" t="s">
        <v>27</v>
      </c>
      <c r="K84" t="s">
        <v>27</v>
      </c>
      <c r="L84">
        <v>0</v>
      </c>
      <c r="M84">
        <v>0</v>
      </c>
      <c r="N84" t="s">
        <v>293</v>
      </c>
    </row>
    <row r="85" spans="1:14">
      <c r="A85">
        <v>83</v>
      </c>
      <c r="B85" t="s">
        <v>294</v>
      </c>
      <c r="C85" t="s">
        <v>15</v>
      </c>
      <c r="D85" t="s">
        <v>26</v>
      </c>
      <c r="E85">
        <v>15551</v>
      </c>
      <c r="F85" t="s">
        <v>27</v>
      </c>
      <c r="G85" t="s">
        <v>295</v>
      </c>
      <c r="H85" t="s">
        <v>27</v>
      </c>
      <c r="I85" t="s">
        <v>296</v>
      </c>
      <c r="J85" t="s">
        <v>27</v>
      </c>
      <c r="K85" t="s">
        <v>27</v>
      </c>
      <c r="L85">
        <v>0</v>
      </c>
      <c r="M85">
        <v>0</v>
      </c>
      <c r="N85" t="s">
        <v>297</v>
      </c>
    </row>
    <row r="86" spans="1:14">
      <c r="A86">
        <v>84</v>
      </c>
      <c r="B86" t="s">
        <v>298</v>
      </c>
      <c r="C86" t="s">
        <v>15</v>
      </c>
      <c r="D86" t="s">
        <v>26</v>
      </c>
      <c r="E86">
        <v>29</v>
      </c>
      <c r="F86" t="s">
        <v>27</v>
      </c>
      <c r="G86" t="s">
        <v>299</v>
      </c>
      <c r="H86" t="s">
        <v>27</v>
      </c>
      <c r="I86" t="s">
        <v>300</v>
      </c>
      <c r="J86" t="s">
        <v>27</v>
      </c>
      <c r="K86" t="s">
        <v>27</v>
      </c>
      <c r="L86">
        <v>0</v>
      </c>
      <c r="M86">
        <v>0</v>
      </c>
      <c r="N86" t="s">
        <v>301</v>
      </c>
    </row>
    <row r="87" spans="1:14">
      <c r="A87">
        <v>85</v>
      </c>
      <c r="B87" t="s">
        <v>302</v>
      </c>
      <c r="C87" t="s">
        <v>15</v>
      </c>
      <c r="D87" t="s">
        <v>26</v>
      </c>
      <c r="E87">
        <v>57</v>
      </c>
      <c r="F87" t="s">
        <v>27</v>
      </c>
      <c r="G87" t="s">
        <v>303</v>
      </c>
      <c r="H87" t="s">
        <v>27</v>
      </c>
      <c r="I87" t="s">
        <v>222</v>
      </c>
      <c r="J87" t="s">
        <v>27</v>
      </c>
      <c r="K87" t="s">
        <v>27</v>
      </c>
      <c r="L87">
        <v>0</v>
      </c>
      <c r="M87">
        <v>0</v>
      </c>
      <c r="N87" t="s">
        <v>304</v>
      </c>
    </row>
    <row r="88" spans="1:14">
      <c r="A88">
        <v>86</v>
      </c>
      <c r="B88" t="s">
        <v>305</v>
      </c>
      <c r="C88" t="s">
        <v>15</v>
      </c>
      <c r="D88" t="s">
        <v>26</v>
      </c>
      <c r="E88">
        <v>11172</v>
      </c>
      <c r="F88" t="s">
        <v>27</v>
      </c>
      <c r="G88" t="s">
        <v>306</v>
      </c>
      <c r="H88" t="s">
        <v>27</v>
      </c>
      <c r="I88" t="s">
        <v>307</v>
      </c>
      <c r="J88" t="s">
        <v>27</v>
      </c>
      <c r="K88" t="s">
        <v>27</v>
      </c>
      <c r="L88">
        <v>0</v>
      </c>
      <c r="M88">
        <v>0</v>
      </c>
      <c r="N88" t="s">
        <v>308</v>
      </c>
    </row>
    <row r="89" spans="1:14">
      <c r="A89">
        <v>87</v>
      </c>
      <c r="B89" t="s">
        <v>309</v>
      </c>
      <c r="C89" t="s">
        <v>15</v>
      </c>
      <c r="D89" t="s">
        <v>26</v>
      </c>
      <c r="E89">
        <v>29</v>
      </c>
      <c r="F89" t="s">
        <v>27</v>
      </c>
      <c r="G89" t="s">
        <v>299</v>
      </c>
      <c r="H89" t="s">
        <v>27</v>
      </c>
      <c r="I89" t="s">
        <v>234</v>
      </c>
      <c r="J89" t="s">
        <v>27</v>
      </c>
      <c r="K89" t="s">
        <v>27</v>
      </c>
      <c r="L89">
        <v>0</v>
      </c>
      <c r="M89">
        <v>0</v>
      </c>
      <c r="N89" t="s">
        <v>310</v>
      </c>
    </row>
    <row r="90" spans="1:14">
      <c r="A90">
        <v>88</v>
      </c>
      <c r="B90" t="s">
        <v>311</v>
      </c>
      <c r="C90" t="s">
        <v>15</v>
      </c>
      <c r="D90" t="s">
        <v>26</v>
      </c>
      <c r="E90">
        <v>51</v>
      </c>
      <c r="F90" t="s">
        <v>27</v>
      </c>
      <c r="G90" t="s">
        <v>312</v>
      </c>
      <c r="H90" t="s">
        <v>27</v>
      </c>
      <c r="I90" t="s">
        <v>313</v>
      </c>
      <c r="J90" t="s">
        <v>27</v>
      </c>
      <c r="K90" t="s">
        <v>27</v>
      </c>
      <c r="L90">
        <v>0</v>
      </c>
      <c r="M90">
        <v>0</v>
      </c>
      <c r="N90" t="s">
        <v>314</v>
      </c>
    </row>
    <row r="91" spans="1:14">
      <c r="A91">
        <v>89</v>
      </c>
      <c r="B91" t="s">
        <v>315</v>
      </c>
      <c r="C91" t="s">
        <v>15</v>
      </c>
      <c r="D91" t="s">
        <v>26</v>
      </c>
      <c r="E91">
        <v>5252</v>
      </c>
      <c r="F91" t="s">
        <v>27</v>
      </c>
      <c r="G91" t="s">
        <v>316</v>
      </c>
      <c r="H91" t="s">
        <v>27</v>
      </c>
      <c r="I91" t="s">
        <v>317</v>
      </c>
      <c r="J91" t="s">
        <v>27</v>
      </c>
      <c r="K91" t="s">
        <v>27</v>
      </c>
      <c r="L91">
        <v>0</v>
      </c>
      <c r="M91">
        <v>0</v>
      </c>
      <c r="N91" t="s">
        <v>318</v>
      </c>
    </row>
    <row r="92" spans="1:14">
      <c r="A92">
        <v>90</v>
      </c>
      <c r="B92" t="s">
        <v>319</v>
      </c>
      <c r="C92" t="s">
        <v>15</v>
      </c>
      <c r="D92" t="s">
        <v>26</v>
      </c>
      <c r="E92">
        <v>25</v>
      </c>
      <c r="F92" t="s">
        <v>27</v>
      </c>
      <c r="G92" t="s">
        <v>320</v>
      </c>
      <c r="H92" t="s">
        <v>27</v>
      </c>
      <c r="I92" t="s">
        <v>321</v>
      </c>
      <c r="J92" t="s">
        <v>27</v>
      </c>
      <c r="K92" t="s">
        <v>27</v>
      </c>
      <c r="L92">
        <v>0</v>
      </c>
      <c r="M92">
        <v>0</v>
      </c>
      <c r="N92" t="s">
        <v>322</v>
      </c>
    </row>
    <row r="93" spans="1:14">
      <c r="A93">
        <v>91</v>
      </c>
      <c r="B93" t="s">
        <v>323</v>
      </c>
      <c r="C93" t="s">
        <v>15</v>
      </c>
      <c r="D93" t="s">
        <v>26</v>
      </c>
      <c r="E93">
        <v>77</v>
      </c>
      <c r="F93" t="s">
        <v>27</v>
      </c>
      <c r="G93" t="s">
        <v>324</v>
      </c>
      <c r="H93" t="s">
        <v>27</v>
      </c>
      <c r="I93" t="s">
        <v>325</v>
      </c>
      <c r="J93" t="s">
        <v>27</v>
      </c>
      <c r="K93" t="s">
        <v>27</v>
      </c>
      <c r="L93">
        <v>0</v>
      </c>
      <c r="M93">
        <v>0</v>
      </c>
      <c r="N93" t="s">
        <v>326</v>
      </c>
    </row>
    <row r="94" spans="1:14">
      <c r="A94">
        <v>92</v>
      </c>
      <c r="B94" t="s">
        <v>327</v>
      </c>
      <c r="C94" t="s">
        <v>15</v>
      </c>
      <c r="D94" t="s">
        <v>26</v>
      </c>
      <c r="E94">
        <v>3804</v>
      </c>
      <c r="F94" t="s">
        <v>27</v>
      </c>
      <c r="G94" t="s">
        <v>328</v>
      </c>
      <c r="H94" t="s">
        <v>27</v>
      </c>
      <c r="I94" t="s">
        <v>329</v>
      </c>
      <c r="J94" t="s">
        <v>27</v>
      </c>
      <c r="K94" t="s">
        <v>27</v>
      </c>
      <c r="L94">
        <v>0</v>
      </c>
      <c r="M94">
        <v>0</v>
      </c>
      <c r="N94" t="s">
        <v>330</v>
      </c>
    </row>
    <row r="95" spans="1:14">
      <c r="A95">
        <v>93</v>
      </c>
      <c r="B95" t="s">
        <v>331</v>
      </c>
      <c r="C95" t="s">
        <v>15</v>
      </c>
      <c r="D95" t="s">
        <v>26</v>
      </c>
      <c r="E95">
        <v>28</v>
      </c>
      <c r="F95" t="s">
        <v>27</v>
      </c>
      <c r="G95" t="s">
        <v>265</v>
      </c>
      <c r="H95" t="s">
        <v>27</v>
      </c>
      <c r="I95" t="s">
        <v>332</v>
      </c>
      <c r="J95" t="s">
        <v>27</v>
      </c>
      <c r="K95" t="s">
        <v>27</v>
      </c>
      <c r="L95">
        <v>0</v>
      </c>
      <c r="M95">
        <v>0</v>
      </c>
      <c r="N95" t="s">
        <v>333</v>
      </c>
    </row>
    <row r="96" spans="1:14">
      <c r="A96">
        <v>94</v>
      </c>
      <c r="B96" t="s">
        <v>334</v>
      </c>
      <c r="C96" t="s">
        <v>15</v>
      </c>
      <c r="D96" t="s">
        <v>26</v>
      </c>
      <c r="E96">
        <v>104</v>
      </c>
      <c r="F96" t="s">
        <v>27</v>
      </c>
      <c r="G96" t="s">
        <v>335</v>
      </c>
      <c r="H96" t="s">
        <v>27</v>
      </c>
      <c r="I96" t="s">
        <v>336</v>
      </c>
      <c r="J96" t="s">
        <v>27</v>
      </c>
      <c r="K96" t="s">
        <v>27</v>
      </c>
      <c r="L96">
        <v>0</v>
      </c>
      <c r="M96">
        <v>0</v>
      </c>
      <c r="N96" t="s">
        <v>337</v>
      </c>
    </row>
    <row r="97" spans="1:14">
      <c r="A97">
        <v>95</v>
      </c>
      <c r="B97" t="s">
        <v>338</v>
      </c>
      <c r="C97" t="s">
        <v>15</v>
      </c>
      <c r="D97" t="s">
        <v>26</v>
      </c>
      <c r="E97">
        <v>13524</v>
      </c>
      <c r="F97" t="s">
        <v>27</v>
      </c>
      <c r="G97" t="s">
        <v>339</v>
      </c>
      <c r="H97" t="s">
        <v>27</v>
      </c>
      <c r="I97" t="s">
        <v>340</v>
      </c>
      <c r="J97" t="s">
        <v>27</v>
      </c>
      <c r="K97" t="s">
        <v>27</v>
      </c>
      <c r="L97">
        <v>0</v>
      </c>
      <c r="M97">
        <v>0</v>
      </c>
      <c r="N97" t="s">
        <v>341</v>
      </c>
    </row>
    <row r="98" spans="1:14">
      <c r="A98">
        <v>96</v>
      </c>
      <c r="B98" t="s">
        <v>342</v>
      </c>
      <c r="C98" t="s">
        <v>15</v>
      </c>
      <c r="D98" t="s">
        <v>26</v>
      </c>
      <c r="E98">
        <v>29</v>
      </c>
      <c r="F98" t="s">
        <v>27</v>
      </c>
      <c r="G98" t="s">
        <v>299</v>
      </c>
      <c r="H98" t="s">
        <v>27</v>
      </c>
      <c r="I98" t="s">
        <v>242</v>
      </c>
      <c r="J98" t="s">
        <v>27</v>
      </c>
      <c r="K98" t="s">
        <v>27</v>
      </c>
      <c r="L98">
        <v>0</v>
      </c>
      <c r="M98">
        <v>0</v>
      </c>
      <c r="N98" t="s">
        <v>343</v>
      </c>
    </row>
    <row r="99" spans="1:14">
      <c r="A99">
        <v>97</v>
      </c>
      <c r="B99" t="s">
        <v>344</v>
      </c>
      <c r="C99" t="s">
        <v>15</v>
      </c>
      <c r="D99" t="s">
        <v>26</v>
      </c>
      <c r="E99">
        <v>47</v>
      </c>
      <c r="F99" t="s">
        <v>27</v>
      </c>
      <c r="G99" t="s">
        <v>257</v>
      </c>
      <c r="H99" t="s">
        <v>27</v>
      </c>
      <c r="I99" t="s">
        <v>332</v>
      </c>
      <c r="J99" t="s">
        <v>27</v>
      </c>
      <c r="K99" t="s">
        <v>27</v>
      </c>
      <c r="L99">
        <v>0</v>
      </c>
      <c r="M99">
        <v>0</v>
      </c>
      <c r="N99" t="s">
        <v>345</v>
      </c>
    </row>
    <row r="100" spans="1:14">
      <c r="A100">
        <v>98</v>
      </c>
      <c r="B100" t="s">
        <v>346</v>
      </c>
      <c r="C100" t="s">
        <v>15</v>
      </c>
      <c r="D100" t="s">
        <v>26</v>
      </c>
      <c r="E100">
        <v>2735</v>
      </c>
      <c r="F100" t="s">
        <v>27</v>
      </c>
      <c r="G100" t="s">
        <v>172</v>
      </c>
      <c r="H100" t="s">
        <v>27</v>
      </c>
      <c r="I100" t="s">
        <v>347</v>
      </c>
      <c r="J100" t="s">
        <v>27</v>
      </c>
      <c r="K100" t="s">
        <v>27</v>
      </c>
      <c r="L100">
        <v>0</v>
      </c>
      <c r="M100">
        <v>0</v>
      </c>
      <c r="N100" t="s">
        <v>348</v>
      </c>
    </row>
    <row r="101" spans="1:14">
      <c r="A101">
        <v>99</v>
      </c>
      <c r="B101" t="s">
        <v>349</v>
      </c>
      <c r="C101" t="s">
        <v>15</v>
      </c>
      <c r="D101" t="s">
        <v>26</v>
      </c>
      <c r="E101">
        <v>13</v>
      </c>
      <c r="F101" t="s">
        <v>27</v>
      </c>
      <c r="G101" t="s">
        <v>350</v>
      </c>
      <c r="H101" t="s">
        <v>27</v>
      </c>
      <c r="I101" t="s">
        <v>288</v>
      </c>
      <c r="J101" t="s">
        <v>27</v>
      </c>
      <c r="K101" t="s">
        <v>27</v>
      </c>
      <c r="L101">
        <v>0</v>
      </c>
      <c r="M101">
        <v>0</v>
      </c>
      <c r="N101" t="s">
        <v>351</v>
      </c>
    </row>
    <row r="102" spans="1:14">
      <c r="A102">
        <v>100</v>
      </c>
      <c r="B102" t="s">
        <v>352</v>
      </c>
      <c r="C102" t="s">
        <v>15</v>
      </c>
      <c r="D102" t="s">
        <v>26</v>
      </c>
      <c r="E102">
        <v>105</v>
      </c>
      <c r="F102" t="s">
        <v>27</v>
      </c>
      <c r="G102" t="s">
        <v>353</v>
      </c>
      <c r="H102" t="s">
        <v>27</v>
      </c>
      <c r="I102" t="s">
        <v>354</v>
      </c>
      <c r="J102" t="s">
        <v>27</v>
      </c>
      <c r="K102" t="s">
        <v>27</v>
      </c>
      <c r="L102">
        <v>0</v>
      </c>
      <c r="M102">
        <v>0</v>
      </c>
      <c r="N102" t="s">
        <v>355</v>
      </c>
    </row>
    <row r="103" spans="1:14">
      <c r="A103">
        <v>101</v>
      </c>
      <c r="B103" t="s">
        <v>356</v>
      </c>
      <c r="C103" t="s">
        <v>15</v>
      </c>
      <c r="D103" t="s">
        <v>26</v>
      </c>
      <c r="E103">
        <v>19065</v>
      </c>
      <c r="F103" t="s">
        <v>27</v>
      </c>
      <c r="G103" t="s">
        <v>357</v>
      </c>
      <c r="H103" t="s">
        <v>27</v>
      </c>
      <c r="I103" t="s">
        <v>358</v>
      </c>
      <c r="J103" t="s">
        <v>27</v>
      </c>
      <c r="K103" t="s">
        <v>27</v>
      </c>
      <c r="L103">
        <v>0</v>
      </c>
      <c r="M103">
        <v>0</v>
      </c>
      <c r="N103" t="s">
        <v>359</v>
      </c>
    </row>
    <row r="104" spans="1:14">
      <c r="A104">
        <v>102</v>
      </c>
      <c r="B104" t="s">
        <v>360</v>
      </c>
      <c r="C104" t="s">
        <v>15</v>
      </c>
      <c r="D104" t="s">
        <v>26</v>
      </c>
      <c r="E104">
        <v>32</v>
      </c>
      <c r="F104" t="s">
        <v>27</v>
      </c>
      <c r="G104" t="s">
        <v>143</v>
      </c>
      <c r="H104" t="s">
        <v>27</v>
      </c>
      <c r="I104" t="s">
        <v>361</v>
      </c>
      <c r="J104" t="s">
        <v>27</v>
      </c>
      <c r="K104" t="s">
        <v>27</v>
      </c>
      <c r="L104">
        <v>0</v>
      </c>
      <c r="M104">
        <v>0</v>
      </c>
      <c r="N104" t="s">
        <v>362</v>
      </c>
    </row>
    <row r="105" spans="1:14">
      <c r="A105">
        <v>103</v>
      </c>
      <c r="B105" t="s">
        <v>363</v>
      </c>
      <c r="C105" t="s">
        <v>15</v>
      </c>
      <c r="D105" t="s">
        <v>26</v>
      </c>
      <c r="E105">
        <v>68</v>
      </c>
      <c r="F105" t="s">
        <v>27</v>
      </c>
      <c r="G105" t="s">
        <v>364</v>
      </c>
      <c r="H105" t="s">
        <v>27</v>
      </c>
      <c r="I105" t="s">
        <v>365</v>
      </c>
      <c r="J105" t="s">
        <v>27</v>
      </c>
      <c r="K105" t="s">
        <v>27</v>
      </c>
      <c r="L105">
        <v>0</v>
      </c>
      <c r="M105">
        <v>0</v>
      </c>
      <c r="N105" t="s">
        <v>366</v>
      </c>
    </row>
    <row r="106" spans="1:14">
      <c r="A106">
        <v>104</v>
      </c>
      <c r="B106" t="s">
        <v>367</v>
      </c>
      <c r="C106" t="s">
        <v>15</v>
      </c>
      <c r="D106" t="s">
        <v>26</v>
      </c>
      <c r="E106">
        <v>13745</v>
      </c>
      <c r="F106" t="s">
        <v>27</v>
      </c>
      <c r="G106" t="s">
        <v>368</v>
      </c>
      <c r="H106" t="s">
        <v>27</v>
      </c>
      <c r="I106" t="s">
        <v>369</v>
      </c>
      <c r="J106" t="s">
        <v>27</v>
      </c>
      <c r="K106" t="s">
        <v>27</v>
      </c>
      <c r="L106">
        <v>0</v>
      </c>
      <c r="M106">
        <v>0</v>
      </c>
      <c r="N106" t="s">
        <v>370</v>
      </c>
    </row>
    <row r="107" spans="1:14">
      <c r="A107">
        <v>105</v>
      </c>
      <c r="B107" t="s">
        <v>371</v>
      </c>
      <c r="C107" t="s">
        <v>15</v>
      </c>
      <c r="D107" t="s">
        <v>26</v>
      </c>
      <c r="E107">
        <v>32</v>
      </c>
      <c r="F107" t="s">
        <v>27</v>
      </c>
      <c r="G107" t="s">
        <v>143</v>
      </c>
      <c r="H107" t="s">
        <v>27</v>
      </c>
      <c r="I107" t="s">
        <v>372</v>
      </c>
      <c r="J107" t="s">
        <v>27</v>
      </c>
      <c r="K107" t="s">
        <v>27</v>
      </c>
      <c r="L107">
        <v>0</v>
      </c>
      <c r="M107">
        <v>0</v>
      </c>
      <c r="N107" t="s">
        <v>373</v>
      </c>
    </row>
    <row r="108" spans="1:14">
      <c r="A108">
        <v>106</v>
      </c>
      <c r="B108" t="s">
        <v>374</v>
      </c>
      <c r="C108" t="s">
        <v>15</v>
      </c>
      <c r="D108" t="s">
        <v>26</v>
      </c>
      <c r="E108">
        <v>67</v>
      </c>
      <c r="F108" t="s">
        <v>27</v>
      </c>
      <c r="G108" t="s">
        <v>375</v>
      </c>
      <c r="H108" t="s">
        <v>27</v>
      </c>
      <c r="I108" t="s">
        <v>376</v>
      </c>
      <c r="J108" t="s">
        <v>27</v>
      </c>
      <c r="K108" t="s">
        <v>27</v>
      </c>
      <c r="L108">
        <v>0</v>
      </c>
      <c r="M108">
        <v>0</v>
      </c>
      <c r="N108" t="s">
        <v>377</v>
      </c>
    </row>
    <row r="109" spans="1:14">
      <c r="A109">
        <v>107</v>
      </c>
      <c r="B109" t="s">
        <v>378</v>
      </c>
      <c r="C109" t="s">
        <v>15</v>
      </c>
      <c r="D109" t="s">
        <v>26</v>
      </c>
      <c r="E109">
        <v>6732</v>
      </c>
      <c r="F109" t="s">
        <v>27</v>
      </c>
      <c r="G109" t="s">
        <v>379</v>
      </c>
      <c r="H109" t="s">
        <v>27</v>
      </c>
      <c r="I109" t="s">
        <v>380</v>
      </c>
      <c r="J109" t="s">
        <v>27</v>
      </c>
      <c r="K109" t="s">
        <v>27</v>
      </c>
      <c r="L109">
        <v>0</v>
      </c>
      <c r="M109">
        <v>0</v>
      </c>
      <c r="N109" t="s">
        <v>381</v>
      </c>
    </row>
    <row r="110" spans="1:14">
      <c r="A110">
        <v>108</v>
      </c>
      <c r="B110" t="s">
        <v>382</v>
      </c>
      <c r="C110" t="s">
        <v>15</v>
      </c>
      <c r="D110" t="s">
        <v>26</v>
      </c>
      <c r="E110">
        <v>29</v>
      </c>
      <c r="F110" t="s">
        <v>27</v>
      </c>
      <c r="G110" t="s">
        <v>143</v>
      </c>
      <c r="H110" t="s">
        <v>27</v>
      </c>
      <c r="I110" t="s">
        <v>151</v>
      </c>
      <c r="J110" t="s">
        <v>27</v>
      </c>
      <c r="K110" t="s">
        <v>27</v>
      </c>
      <c r="L110">
        <v>0</v>
      </c>
      <c r="M110">
        <v>0</v>
      </c>
      <c r="N110" t="s">
        <v>383</v>
      </c>
    </row>
    <row r="111" spans="1:14">
      <c r="A111">
        <v>109</v>
      </c>
      <c r="B111" t="s">
        <v>384</v>
      </c>
      <c r="C111" t="s">
        <v>15</v>
      </c>
      <c r="D111" t="s">
        <v>26</v>
      </c>
      <c r="E111">
        <v>88</v>
      </c>
      <c r="F111" t="s">
        <v>27</v>
      </c>
      <c r="G111" t="s">
        <v>385</v>
      </c>
      <c r="H111" t="s">
        <v>27</v>
      </c>
      <c r="I111" t="s">
        <v>246</v>
      </c>
      <c r="J111" t="s">
        <v>27</v>
      </c>
      <c r="K111" t="s">
        <v>27</v>
      </c>
      <c r="L111">
        <v>0</v>
      </c>
      <c r="M111">
        <v>0</v>
      </c>
      <c r="N111" t="s">
        <v>386</v>
      </c>
    </row>
    <row r="112" spans="1:14">
      <c r="A112">
        <v>110</v>
      </c>
      <c r="B112" t="s">
        <v>387</v>
      </c>
      <c r="C112" t="s">
        <v>15</v>
      </c>
      <c r="D112" t="s">
        <v>26</v>
      </c>
      <c r="E112">
        <v>4164</v>
      </c>
      <c r="F112" t="s">
        <v>27</v>
      </c>
      <c r="G112" t="s">
        <v>388</v>
      </c>
      <c r="H112" t="s">
        <v>27</v>
      </c>
      <c r="I112" t="s">
        <v>389</v>
      </c>
      <c r="J112" t="s">
        <v>27</v>
      </c>
      <c r="K112" t="s">
        <v>27</v>
      </c>
      <c r="L112">
        <v>0</v>
      </c>
      <c r="M112">
        <v>0</v>
      </c>
      <c r="N112" t="s">
        <v>390</v>
      </c>
    </row>
    <row r="113" spans="1:14">
      <c r="A113">
        <v>111</v>
      </c>
      <c r="B113" t="s">
        <v>391</v>
      </c>
      <c r="C113" t="s">
        <v>15</v>
      </c>
      <c r="D113" t="s">
        <v>26</v>
      </c>
      <c r="E113">
        <v>30</v>
      </c>
      <c r="F113" t="s">
        <v>27</v>
      </c>
      <c r="G113" t="s">
        <v>241</v>
      </c>
      <c r="H113" t="s">
        <v>27</v>
      </c>
      <c r="I113" t="s">
        <v>163</v>
      </c>
      <c r="J113" t="s">
        <v>27</v>
      </c>
      <c r="K113" t="s">
        <v>27</v>
      </c>
      <c r="L113">
        <v>0</v>
      </c>
      <c r="M113">
        <v>0</v>
      </c>
      <c r="N113" t="s">
        <v>392</v>
      </c>
    </row>
    <row r="114" spans="1:14">
      <c r="A114">
        <v>112</v>
      </c>
      <c r="B114" t="s">
        <v>393</v>
      </c>
      <c r="C114" t="s">
        <v>15</v>
      </c>
      <c r="D114" t="s">
        <v>26</v>
      </c>
      <c r="E114">
        <v>126</v>
      </c>
      <c r="F114" t="s">
        <v>27</v>
      </c>
      <c r="G114" t="s">
        <v>394</v>
      </c>
      <c r="H114" t="s">
        <v>27</v>
      </c>
      <c r="I114" t="s">
        <v>395</v>
      </c>
      <c r="J114" t="s">
        <v>27</v>
      </c>
      <c r="K114" t="s">
        <v>27</v>
      </c>
      <c r="L114">
        <v>0</v>
      </c>
      <c r="M114">
        <v>0</v>
      </c>
      <c r="N114" t="s">
        <v>396</v>
      </c>
    </row>
    <row r="115" spans="1:14">
      <c r="A115">
        <v>113</v>
      </c>
      <c r="B115" t="s">
        <v>397</v>
      </c>
      <c r="C115" t="s">
        <v>15</v>
      </c>
      <c r="D115" t="s">
        <v>26</v>
      </c>
      <c r="E115">
        <v>17884</v>
      </c>
      <c r="F115" t="s">
        <v>27</v>
      </c>
      <c r="G115" t="s">
        <v>398</v>
      </c>
      <c r="H115" t="s">
        <v>27</v>
      </c>
      <c r="I115" t="s">
        <v>399</v>
      </c>
      <c r="J115" t="s">
        <v>27</v>
      </c>
      <c r="K115" t="s">
        <v>27</v>
      </c>
      <c r="L115">
        <v>0</v>
      </c>
      <c r="M115">
        <v>0</v>
      </c>
      <c r="N115" t="s">
        <v>400</v>
      </c>
    </row>
    <row r="116" spans="1:14">
      <c r="A116">
        <v>114</v>
      </c>
      <c r="B116" t="s">
        <v>401</v>
      </c>
      <c r="C116" t="s">
        <v>15</v>
      </c>
      <c r="D116" t="s">
        <v>26</v>
      </c>
      <c r="E116">
        <v>32</v>
      </c>
      <c r="F116" t="s">
        <v>27</v>
      </c>
      <c r="G116" t="s">
        <v>143</v>
      </c>
      <c r="H116" t="s">
        <v>27</v>
      </c>
      <c r="I116" t="s">
        <v>372</v>
      </c>
      <c r="J116" t="s">
        <v>27</v>
      </c>
      <c r="K116" t="s">
        <v>27</v>
      </c>
      <c r="L116">
        <v>0</v>
      </c>
      <c r="M116">
        <v>0</v>
      </c>
      <c r="N116" t="s">
        <v>402</v>
      </c>
    </row>
    <row r="117" spans="1:14">
      <c r="A117">
        <v>115</v>
      </c>
      <c r="B117" t="s">
        <v>403</v>
      </c>
      <c r="C117" t="s">
        <v>15</v>
      </c>
      <c r="D117" t="s">
        <v>26</v>
      </c>
      <c r="E117">
        <v>56</v>
      </c>
      <c r="F117" t="s">
        <v>27</v>
      </c>
      <c r="G117" t="s">
        <v>404</v>
      </c>
      <c r="H117" t="s">
        <v>27</v>
      </c>
      <c r="I117" t="s">
        <v>258</v>
      </c>
      <c r="J117" t="s">
        <v>27</v>
      </c>
      <c r="K117" t="s">
        <v>27</v>
      </c>
      <c r="L117">
        <v>0</v>
      </c>
      <c r="M117">
        <v>0</v>
      </c>
      <c r="N117" t="s">
        <v>405</v>
      </c>
    </row>
    <row r="118" spans="1:14">
      <c r="A118">
        <v>116</v>
      </c>
      <c r="B118" t="s">
        <v>406</v>
      </c>
      <c r="C118" t="s">
        <v>15</v>
      </c>
      <c r="D118" t="s">
        <v>26</v>
      </c>
      <c r="E118">
        <v>4007</v>
      </c>
      <c r="F118" t="s">
        <v>27</v>
      </c>
      <c r="G118" t="s">
        <v>172</v>
      </c>
      <c r="H118" t="s">
        <v>27</v>
      </c>
      <c r="I118" t="s">
        <v>407</v>
      </c>
      <c r="J118" t="s">
        <v>27</v>
      </c>
      <c r="K118" t="s">
        <v>27</v>
      </c>
      <c r="L118">
        <v>0</v>
      </c>
      <c r="M118">
        <v>0</v>
      </c>
      <c r="N118" t="s">
        <v>408</v>
      </c>
    </row>
    <row r="119" spans="1:14">
      <c r="A119">
        <v>117</v>
      </c>
      <c r="B119" t="s">
        <v>409</v>
      </c>
      <c r="C119" t="s">
        <v>15</v>
      </c>
      <c r="D119" t="s">
        <v>26</v>
      </c>
      <c r="E119">
        <v>17</v>
      </c>
      <c r="F119" t="s">
        <v>27</v>
      </c>
      <c r="G119" t="s">
        <v>320</v>
      </c>
      <c r="H119" t="s">
        <v>27</v>
      </c>
      <c r="I119" t="s">
        <v>266</v>
      </c>
      <c r="J119" t="s">
        <v>27</v>
      </c>
      <c r="K119" t="s">
        <v>27</v>
      </c>
      <c r="L119">
        <v>0</v>
      </c>
      <c r="M119">
        <v>0</v>
      </c>
      <c r="N119" t="s">
        <v>410</v>
      </c>
    </row>
    <row r="120" spans="1:14">
      <c r="A120">
        <v>118</v>
      </c>
      <c r="B120" t="s">
        <v>411</v>
      </c>
      <c r="C120" t="s">
        <v>15</v>
      </c>
      <c r="D120" t="s">
        <v>26</v>
      </c>
      <c r="E120">
        <v>111</v>
      </c>
      <c r="F120" t="s">
        <v>27</v>
      </c>
      <c r="G120" t="s">
        <v>412</v>
      </c>
      <c r="H120" t="s">
        <v>27</v>
      </c>
      <c r="I120" t="s">
        <v>413</v>
      </c>
      <c r="J120" t="s">
        <v>27</v>
      </c>
      <c r="K120" t="s">
        <v>27</v>
      </c>
      <c r="L120">
        <v>0</v>
      </c>
      <c r="M120">
        <v>0</v>
      </c>
      <c r="N120" t="s">
        <v>414</v>
      </c>
    </row>
    <row r="121" spans="1:14">
      <c r="A121">
        <v>119</v>
      </c>
      <c r="B121" t="s">
        <v>415</v>
      </c>
      <c r="C121" t="s">
        <v>15</v>
      </c>
      <c r="D121" t="s">
        <v>26</v>
      </c>
      <c r="E121">
        <v>20878</v>
      </c>
      <c r="F121" t="s">
        <v>27</v>
      </c>
      <c r="G121" t="s">
        <v>416</v>
      </c>
      <c r="H121" t="s">
        <v>27</v>
      </c>
      <c r="I121" t="s">
        <v>417</v>
      </c>
      <c r="J121" t="s">
        <v>27</v>
      </c>
      <c r="K121" t="s">
        <v>27</v>
      </c>
      <c r="L121">
        <v>0</v>
      </c>
      <c r="M121">
        <v>0</v>
      </c>
      <c r="N121" t="s">
        <v>418</v>
      </c>
    </row>
    <row r="122" spans="1:14">
      <c r="A122">
        <v>120</v>
      </c>
      <c r="B122" t="s">
        <v>419</v>
      </c>
      <c r="C122" t="s">
        <v>15</v>
      </c>
      <c r="D122" t="s">
        <v>26</v>
      </c>
      <c r="E122">
        <v>32</v>
      </c>
      <c r="F122" t="s">
        <v>27</v>
      </c>
      <c r="G122" t="s">
        <v>143</v>
      </c>
      <c r="H122" t="s">
        <v>27</v>
      </c>
      <c r="I122" t="s">
        <v>420</v>
      </c>
      <c r="J122" t="s">
        <v>27</v>
      </c>
      <c r="K122" t="s">
        <v>27</v>
      </c>
      <c r="L122">
        <v>0</v>
      </c>
      <c r="M122">
        <v>0</v>
      </c>
      <c r="N122" t="s">
        <v>421</v>
      </c>
    </row>
    <row r="123" spans="1:14">
      <c r="A123">
        <v>121</v>
      </c>
      <c r="B123" t="s">
        <v>422</v>
      </c>
      <c r="C123" t="s">
        <v>15</v>
      </c>
      <c r="D123" t="s">
        <v>26</v>
      </c>
      <c r="E123">
        <v>73</v>
      </c>
      <c r="F123" t="s">
        <v>27</v>
      </c>
      <c r="G123" t="s">
        <v>423</v>
      </c>
      <c r="H123" t="s">
        <v>27</v>
      </c>
      <c r="I123" t="s">
        <v>292</v>
      </c>
      <c r="J123" t="s">
        <v>27</v>
      </c>
      <c r="K123" t="s">
        <v>27</v>
      </c>
      <c r="L123">
        <v>0</v>
      </c>
      <c r="M123">
        <v>0</v>
      </c>
      <c r="N123" t="s">
        <v>424</v>
      </c>
    </row>
    <row r="124" spans="1:14">
      <c r="A124">
        <v>122</v>
      </c>
      <c r="B124" t="s">
        <v>425</v>
      </c>
      <c r="C124" t="s">
        <v>15</v>
      </c>
      <c r="D124" t="s">
        <v>26</v>
      </c>
      <c r="E124">
        <v>14281</v>
      </c>
      <c r="F124" t="s">
        <v>27</v>
      </c>
      <c r="G124" t="s">
        <v>426</v>
      </c>
      <c r="H124" t="s">
        <v>27</v>
      </c>
      <c r="I124" t="s">
        <v>427</v>
      </c>
      <c r="J124" t="s">
        <v>27</v>
      </c>
      <c r="K124" t="s">
        <v>27</v>
      </c>
      <c r="L124">
        <v>0</v>
      </c>
      <c r="M124">
        <v>0</v>
      </c>
      <c r="N124" t="s">
        <v>428</v>
      </c>
    </row>
    <row r="125" spans="1:14">
      <c r="A125">
        <v>123</v>
      </c>
      <c r="B125" t="s">
        <v>429</v>
      </c>
      <c r="C125" t="s">
        <v>15</v>
      </c>
      <c r="D125" t="s">
        <v>26</v>
      </c>
      <c r="E125">
        <v>32</v>
      </c>
      <c r="F125" t="s">
        <v>27</v>
      </c>
      <c r="G125" t="s">
        <v>143</v>
      </c>
      <c r="H125" t="s">
        <v>27</v>
      </c>
      <c r="I125" t="s">
        <v>430</v>
      </c>
      <c r="J125" t="s">
        <v>27</v>
      </c>
      <c r="K125" t="s">
        <v>27</v>
      </c>
      <c r="L125">
        <v>0</v>
      </c>
      <c r="M125">
        <v>0</v>
      </c>
      <c r="N125" t="s">
        <v>431</v>
      </c>
    </row>
    <row r="126" spans="1:14">
      <c r="A126">
        <v>124</v>
      </c>
      <c r="B126" t="s">
        <v>432</v>
      </c>
      <c r="C126" t="s">
        <v>15</v>
      </c>
      <c r="D126" t="s">
        <v>26</v>
      </c>
      <c r="E126">
        <v>82</v>
      </c>
      <c r="F126" t="s">
        <v>27</v>
      </c>
      <c r="G126" t="s">
        <v>433</v>
      </c>
      <c r="H126" t="s">
        <v>27</v>
      </c>
      <c r="I126" t="s">
        <v>234</v>
      </c>
      <c r="J126" t="s">
        <v>27</v>
      </c>
      <c r="K126" t="s">
        <v>27</v>
      </c>
      <c r="L126">
        <v>0</v>
      </c>
      <c r="M126">
        <v>0</v>
      </c>
      <c r="N126" t="s">
        <v>434</v>
      </c>
    </row>
    <row r="127" spans="1:14">
      <c r="A127">
        <v>125</v>
      </c>
      <c r="B127" t="s">
        <v>435</v>
      </c>
      <c r="C127" t="s">
        <v>15</v>
      </c>
      <c r="D127" t="s">
        <v>26</v>
      </c>
      <c r="E127">
        <v>7589</v>
      </c>
      <c r="F127" t="s">
        <v>27</v>
      </c>
      <c r="G127" t="s">
        <v>436</v>
      </c>
      <c r="H127" t="s">
        <v>27</v>
      </c>
      <c r="I127" t="s">
        <v>437</v>
      </c>
      <c r="J127" t="s">
        <v>27</v>
      </c>
      <c r="K127" t="s">
        <v>27</v>
      </c>
      <c r="L127">
        <v>0</v>
      </c>
      <c r="M127">
        <v>0</v>
      </c>
      <c r="N127" t="s">
        <v>438</v>
      </c>
    </row>
    <row r="128" spans="1:14">
      <c r="A128">
        <v>126</v>
      </c>
      <c r="B128" t="s">
        <v>439</v>
      </c>
      <c r="C128" t="s">
        <v>15</v>
      </c>
      <c r="D128" t="s">
        <v>26</v>
      </c>
      <c r="E128">
        <v>31</v>
      </c>
      <c r="F128" t="s">
        <v>27</v>
      </c>
      <c r="G128" t="s">
        <v>143</v>
      </c>
      <c r="H128" t="s">
        <v>27</v>
      </c>
      <c r="I128" t="s">
        <v>270</v>
      </c>
      <c r="J128" t="s">
        <v>27</v>
      </c>
      <c r="K128" t="s">
        <v>27</v>
      </c>
      <c r="L128">
        <v>0</v>
      </c>
      <c r="M128">
        <v>0</v>
      </c>
      <c r="N128" t="s">
        <v>440</v>
      </c>
    </row>
    <row r="129" spans="1:14">
      <c r="A129">
        <v>127</v>
      </c>
      <c r="B129" t="s">
        <v>441</v>
      </c>
      <c r="C129" t="s">
        <v>15</v>
      </c>
      <c r="D129" t="s">
        <v>26</v>
      </c>
      <c r="E129">
        <v>111</v>
      </c>
      <c r="F129" t="s">
        <v>27</v>
      </c>
      <c r="G129" t="s">
        <v>442</v>
      </c>
      <c r="H129" t="s">
        <v>27</v>
      </c>
      <c r="I129" t="s">
        <v>278</v>
      </c>
      <c r="J129" t="s">
        <v>27</v>
      </c>
      <c r="K129" t="s">
        <v>27</v>
      </c>
      <c r="L129">
        <v>0</v>
      </c>
      <c r="M129">
        <v>0</v>
      </c>
      <c r="N129" t="s">
        <v>443</v>
      </c>
    </row>
    <row r="130" spans="1:14">
      <c r="A130">
        <v>128</v>
      </c>
      <c r="B130" t="s">
        <v>444</v>
      </c>
      <c r="C130" t="s">
        <v>15</v>
      </c>
      <c r="D130" t="s">
        <v>26</v>
      </c>
      <c r="E130">
        <v>4026</v>
      </c>
      <c r="F130" t="s">
        <v>27</v>
      </c>
      <c r="G130" t="s">
        <v>445</v>
      </c>
      <c r="H130" t="s">
        <v>27</v>
      </c>
      <c r="I130" t="s">
        <v>446</v>
      </c>
      <c r="J130" t="s">
        <v>27</v>
      </c>
      <c r="K130" t="s">
        <v>27</v>
      </c>
      <c r="L130">
        <v>0</v>
      </c>
      <c r="M130">
        <v>0</v>
      </c>
      <c r="N130" t="s">
        <v>447</v>
      </c>
    </row>
    <row r="131" spans="1:14">
      <c r="A131">
        <v>129</v>
      </c>
      <c r="B131" t="s">
        <v>448</v>
      </c>
      <c r="C131" t="s">
        <v>15</v>
      </c>
      <c r="D131" t="s">
        <v>26</v>
      </c>
      <c r="E131">
        <v>32</v>
      </c>
      <c r="F131" t="s">
        <v>27</v>
      </c>
      <c r="G131" t="s">
        <v>143</v>
      </c>
      <c r="H131" t="s">
        <v>27</v>
      </c>
      <c r="I131" t="s">
        <v>163</v>
      </c>
      <c r="J131" t="s">
        <v>27</v>
      </c>
      <c r="K131" t="s">
        <v>27</v>
      </c>
      <c r="L131">
        <v>0</v>
      </c>
      <c r="M131">
        <v>0</v>
      </c>
      <c r="N131" t="s">
        <v>449</v>
      </c>
    </row>
    <row r="132" spans="1:14">
      <c r="A132">
        <v>130</v>
      </c>
      <c r="B132" t="s">
        <v>450</v>
      </c>
      <c r="C132" t="s">
        <v>15</v>
      </c>
      <c r="D132" t="s">
        <v>26</v>
      </c>
      <c r="E132">
        <v>138</v>
      </c>
      <c r="F132" t="s">
        <v>27</v>
      </c>
      <c r="G132" t="s">
        <v>451</v>
      </c>
      <c r="H132" t="s">
        <v>27</v>
      </c>
      <c r="I132" t="s">
        <v>452</v>
      </c>
      <c r="J132" t="s">
        <v>27</v>
      </c>
      <c r="K132" t="s">
        <v>27</v>
      </c>
      <c r="L132">
        <v>0</v>
      </c>
      <c r="M132">
        <v>0</v>
      </c>
      <c r="N132" t="s">
        <v>453</v>
      </c>
    </row>
    <row r="133" spans="1:14">
      <c r="A133">
        <v>131</v>
      </c>
      <c r="B133" t="s">
        <v>454</v>
      </c>
      <c r="C133" t="s">
        <v>15</v>
      </c>
      <c r="D133" t="s">
        <v>26</v>
      </c>
      <c r="E133">
        <v>20027</v>
      </c>
      <c r="F133" t="s">
        <v>27</v>
      </c>
      <c r="G133" t="s">
        <v>455</v>
      </c>
      <c r="H133" t="s">
        <v>27</v>
      </c>
      <c r="I133" t="s">
        <v>456</v>
      </c>
      <c r="J133" t="s">
        <v>27</v>
      </c>
      <c r="K133" t="s">
        <v>27</v>
      </c>
      <c r="L133">
        <v>0</v>
      </c>
      <c r="M133">
        <v>0</v>
      </c>
      <c r="N133" t="s">
        <v>457</v>
      </c>
    </row>
    <row r="134" spans="1:14">
      <c r="A134">
        <v>132</v>
      </c>
      <c r="B134" t="s">
        <v>458</v>
      </c>
      <c r="C134" t="s">
        <v>15</v>
      </c>
      <c r="D134" t="s">
        <v>26</v>
      </c>
      <c r="E134">
        <v>32</v>
      </c>
      <c r="F134" t="s">
        <v>27</v>
      </c>
      <c r="G134" t="s">
        <v>143</v>
      </c>
      <c r="H134" t="s">
        <v>27</v>
      </c>
      <c r="I134" t="s">
        <v>459</v>
      </c>
      <c r="J134" t="s">
        <v>27</v>
      </c>
      <c r="K134" t="s">
        <v>27</v>
      </c>
      <c r="L134">
        <v>0</v>
      </c>
      <c r="M134">
        <v>0</v>
      </c>
      <c r="N134" t="s">
        <v>460</v>
      </c>
    </row>
    <row r="135" spans="1:14">
      <c r="A135">
        <v>133</v>
      </c>
      <c r="B135" t="s">
        <v>461</v>
      </c>
      <c r="C135" t="s">
        <v>15</v>
      </c>
      <c r="D135" t="s">
        <v>26</v>
      </c>
      <c r="E135">
        <v>54</v>
      </c>
      <c r="F135" t="s">
        <v>27</v>
      </c>
      <c r="G135" t="s">
        <v>462</v>
      </c>
      <c r="H135" t="s">
        <v>27</v>
      </c>
      <c r="I135" t="s">
        <v>254</v>
      </c>
      <c r="J135" t="s">
        <v>27</v>
      </c>
      <c r="K135" t="s">
        <v>27</v>
      </c>
      <c r="L135">
        <v>0</v>
      </c>
      <c r="M135">
        <v>0</v>
      </c>
      <c r="N135" t="s">
        <v>463</v>
      </c>
    </row>
    <row r="136" spans="1:14">
      <c r="A136">
        <v>134</v>
      </c>
      <c r="B136" t="s">
        <v>464</v>
      </c>
      <c r="C136" t="s">
        <v>15</v>
      </c>
      <c r="D136" t="s">
        <v>26</v>
      </c>
      <c r="E136">
        <v>4985</v>
      </c>
      <c r="F136" t="s">
        <v>27</v>
      </c>
      <c r="G136" t="s">
        <v>465</v>
      </c>
      <c r="H136" t="s">
        <v>27</v>
      </c>
      <c r="I136" t="s">
        <v>466</v>
      </c>
      <c r="J136" t="s">
        <v>27</v>
      </c>
      <c r="K136" t="s">
        <v>27</v>
      </c>
      <c r="L136">
        <v>0</v>
      </c>
      <c r="M136">
        <v>0</v>
      </c>
      <c r="N136" t="s">
        <v>467</v>
      </c>
    </row>
    <row r="137" spans="1:14">
      <c r="A137">
        <v>135</v>
      </c>
      <c r="B137" t="s">
        <v>468</v>
      </c>
      <c r="C137" t="s">
        <v>15</v>
      </c>
      <c r="D137" t="s">
        <v>26</v>
      </c>
      <c r="E137">
        <v>18</v>
      </c>
      <c r="F137" t="s">
        <v>27</v>
      </c>
      <c r="G137" t="s">
        <v>253</v>
      </c>
      <c r="H137" t="s">
        <v>27</v>
      </c>
      <c r="I137" t="s">
        <v>332</v>
      </c>
      <c r="J137" t="s">
        <v>27</v>
      </c>
      <c r="K137" t="s">
        <v>27</v>
      </c>
      <c r="L137">
        <v>0</v>
      </c>
      <c r="M137">
        <v>0</v>
      </c>
      <c r="N137" t="s">
        <v>469</v>
      </c>
    </row>
    <row r="138" spans="1:14">
      <c r="A138">
        <v>136</v>
      </c>
      <c r="B138" t="s">
        <v>470</v>
      </c>
      <c r="C138" t="s">
        <v>15</v>
      </c>
      <c r="D138" t="s">
        <v>26</v>
      </c>
      <c r="E138">
        <v>127</v>
      </c>
      <c r="F138" t="s">
        <v>27</v>
      </c>
      <c r="G138" t="s">
        <v>471</v>
      </c>
      <c r="H138" t="s">
        <v>27</v>
      </c>
      <c r="I138" t="s">
        <v>472</v>
      </c>
      <c r="J138" t="s">
        <v>27</v>
      </c>
      <c r="K138" t="s">
        <v>27</v>
      </c>
      <c r="L138">
        <v>0</v>
      </c>
      <c r="M138">
        <v>0</v>
      </c>
      <c r="N138" t="s">
        <v>473</v>
      </c>
    </row>
    <row r="139" spans="1:14">
      <c r="A139">
        <v>137</v>
      </c>
      <c r="B139" t="s">
        <v>474</v>
      </c>
      <c r="C139" t="s">
        <v>15</v>
      </c>
      <c r="D139" t="s">
        <v>26</v>
      </c>
      <c r="E139">
        <v>21915</v>
      </c>
      <c r="F139" t="s">
        <v>27</v>
      </c>
      <c r="G139" t="s">
        <v>475</v>
      </c>
      <c r="H139" t="s">
        <v>27</v>
      </c>
      <c r="I139" t="s">
        <v>476</v>
      </c>
      <c r="J139" t="s">
        <v>27</v>
      </c>
      <c r="K139" t="s">
        <v>27</v>
      </c>
      <c r="L139">
        <v>0</v>
      </c>
      <c r="M139">
        <v>0</v>
      </c>
      <c r="N139" t="s">
        <v>477</v>
      </c>
    </row>
    <row r="140" spans="1:14">
      <c r="A140">
        <v>138</v>
      </c>
      <c r="B140" t="s">
        <v>478</v>
      </c>
      <c r="C140" t="s">
        <v>15</v>
      </c>
      <c r="D140" t="s">
        <v>26</v>
      </c>
      <c r="E140">
        <v>31</v>
      </c>
      <c r="F140" t="s">
        <v>27</v>
      </c>
      <c r="G140" t="s">
        <v>241</v>
      </c>
      <c r="H140" t="s">
        <v>27</v>
      </c>
      <c r="I140" t="s">
        <v>479</v>
      </c>
      <c r="J140" t="s">
        <v>27</v>
      </c>
      <c r="K140" t="s">
        <v>27</v>
      </c>
      <c r="L140">
        <v>0</v>
      </c>
      <c r="M140">
        <v>0</v>
      </c>
      <c r="N140" t="s">
        <v>480</v>
      </c>
    </row>
    <row r="141" spans="1:14">
      <c r="A141">
        <v>139</v>
      </c>
      <c r="B141" t="s">
        <v>481</v>
      </c>
      <c r="C141" t="s">
        <v>15</v>
      </c>
      <c r="D141" t="s">
        <v>26</v>
      </c>
      <c r="E141">
        <v>77</v>
      </c>
      <c r="F141" t="s">
        <v>27</v>
      </c>
      <c r="G141" t="s">
        <v>482</v>
      </c>
      <c r="H141" t="s">
        <v>27</v>
      </c>
      <c r="I141" t="s">
        <v>292</v>
      </c>
      <c r="J141" t="s">
        <v>27</v>
      </c>
      <c r="K141" t="s">
        <v>27</v>
      </c>
      <c r="L141">
        <v>0</v>
      </c>
      <c r="M141">
        <v>0</v>
      </c>
      <c r="N141" t="s">
        <v>483</v>
      </c>
    </row>
    <row r="142" spans="1:14">
      <c r="A142">
        <v>140</v>
      </c>
      <c r="B142" t="s">
        <v>484</v>
      </c>
      <c r="C142" t="s">
        <v>15</v>
      </c>
      <c r="D142" t="s">
        <v>26</v>
      </c>
      <c r="E142">
        <v>14410</v>
      </c>
      <c r="F142" t="s">
        <v>27</v>
      </c>
      <c r="G142" t="s">
        <v>485</v>
      </c>
      <c r="H142" t="s">
        <v>27</v>
      </c>
      <c r="I142" t="s">
        <v>486</v>
      </c>
      <c r="J142" t="s">
        <v>27</v>
      </c>
      <c r="K142" t="s">
        <v>27</v>
      </c>
      <c r="L142">
        <v>0</v>
      </c>
      <c r="M142">
        <v>0</v>
      </c>
      <c r="N142" t="s">
        <v>487</v>
      </c>
    </row>
    <row r="143" spans="1:14">
      <c r="A143">
        <v>141</v>
      </c>
      <c r="B143" t="s">
        <v>488</v>
      </c>
      <c r="C143" t="s">
        <v>15</v>
      </c>
      <c r="D143" t="s">
        <v>26</v>
      </c>
      <c r="E143">
        <v>31</v>
      </c>
      <c r="F143" t="s">
        <v>27</v>
      </c>
      <c r="G143" t="s">
        <v>241</v>
      </c>
      <c r="H143" t="s">
        <v>27</v>
      </c>
      <c r="I143" t="s">
        <v>430</v>
      </c>
      <c r="J143" t="s">
        <v>27</v>
      </c>
      <c r="K143" t="s">
        <v>27</v>
      </c>
      <c r="L143">
        <v>0</v>
      </c>
      <c r="M143">
        <v>0</v>
      </c>
      <c r="N143" t="s">
        <v>489</v>
      </c>
    </row>
    <row r="144" spans="1:14">
      <c r="A144">
        <v>142</v>
      </c>
      <c r="B144" t="s">
        <v>490</v>
      </c>
      <c r="C144" t="s">
        <v>15</v>
      </c>
      <c r="D144" t="s">
        <v>26</v>
      </c>
      <c r="E144">
        <v>84</v>
      </c>
      <c r="F144" t="s">
        <v>27</v>
      </c>
      <c r="G144" t="s">
        <v>491</v>
      </c>
      <c r="H144" t="s">
        <v>27</v>
      </c>
      <c r="I144" t="s">
        <v>492</v>
      </c>
      <c r="J144" t="s">
        <v>27</v>
      </c>
      <c r="K144" t="s">
        <v>27</v>
      </c>
      <c r="L144">
        <v>0</v>
      </c>
      <c r="M144">
        <v>0</v>
      </c>
      <c r="N144" t="s">
        <v>493</v>
      </c>
    </row>
    <row r="145" spans="1:14">
      <c r="A145">
        <v>143</v>
      </c>
      <c r="B145" t="s">
        <v>494</v>
      </c>
      <c r="C145" t="s">
        <v>15</v>
      </c>
      <c r="D145" t="s">
        <v>26</v>
      </c>
      <c r="E145">
        <v>7864</v>
      </c>
      <c r="F145" t="s">
        <v>27</v>
      </c>
      <c r="G145" t="s">
        <v>495</v>
      </c>
      <c r="H145" t="s">
        <v>27</v>
      </c>
      <c r="I145" t="s">
        <v>496</v>
      </c>
      <c r="J145" t="s">
        <v>27</v>
      </c>
      <c r="K145" t="s">
        <v>27</v>
      </c>
      <c r="L145">
        <v>0</v>
      </c>
      <c r="M145">
        <v>0</v>
      </c>
      <c r="N145" t="s">
        <v>497</v>
      </c>
    </row>
    <row r="146" spans="1:14">
      <c r="A146">
        <v>144</v>
      </c>
      <c r="B146" t="s">
        <v>498</v>
      </c>
      <c r="C146" t="s">
        <v>15</v>
      </c>
      <c r="D146" t="s">
        <v>26</v>
      </c>
      <c r="E146">
        <v>31</v>
      </c>
      <c r="F146" t="s">
        <v>27</v>
      </c>
      <c r="G146" t="s">
        <v>241</v>
      </c>
      <c r="H146" t="s">
        <v>27</v>
      </c>
      <c r="I146" t="s">
        <v>242</v>
      </c>
      <c r="J146" t="s">
        <v>27</v>
      </c>
      <c r="K146" t="s">
        <v>27</v>
      </c>
      <c r="L146">
        <v>0</v>
      </c>
      <c r="M146">
        <v>0</v>
      </c>
      <c r="N146" t="s">
        <v>499</v>
      </c>
    </row>
    <row r="147" spans="1:14">
      <c r="A147">
        <v>145</v>
      </c>
      <c r="B147" t="s">
        <v>500</v>
      </c>
      <c r="C147" t="s">
        <v>15</v>
      </c>
      <c r="D147" t="s">
        <v>26</v>
      </c>
      <c r="E147">
        <v>106</v>
      </c>
      <c r="F147" t="s">
        <v>27</v>
      </c>
      <c r="G147" t="s">
        <v>501</v>
      </c>
      <c r="H147" t="s">
        <v>27</v>
      </c>
      <c r="I147" t="s">
        <v>278</v>
      </c>
      <c r="J147" t="s">
        <v>27</v>
      </c>
      <c r="K147" t="s">
        <v>27</v>
      </c>
      <c r="L147">
        <v>0</v>
      </c>
      <c r="M147">
        <v>0</v>
      </c>
      <c r="N147" t="s">
        <v>502</v>
      </c>
    </row>
    <row r="148" spans="1:14">
      <c r="A148">
        <v>146</v>
      </c>
      <c r="B148" t="s">
        <v>503</v>
      </c>
      <c r="C148" t="s">
        <v>15</v>
      </c>
      <c r="D148" t="s">
        <v>26</v>
      </c>
      <c r="E148">
        <v>4104</v>
      </c>
      <c r="F148" t="s">
        <v>27</v>
      </c>
      <c r="G148" t="s">
        <v>504</v>
      </c>
      <c r="H148" t="s">
        <v>27</v>
      </c>
      <c r="I148" t="s">
        <v>505</v>
      </c>
      <c r="J148" t="s">
        <v>27</v>
      </c>
      <c r="K148" t="s">
        <v>27</v>
      </c>
      <c r="L148">
        <v>0</v>
      </c>
      <c r="M148">
        <v>0</v>
      </c>
      <c r="N148" t="s">
        <v>506</v>
      </c>
    </row>
    <row r="149" spans="1:14">
      <c r="A149">
        <v>147</v>
      </c>
      <c r="B149" t="s">
        <v>507</v>
      </c>
      <c r="C149" t="s">
        <v>15</v>
      </c>
      <c r="D149" t="s">
        <v>26</v>
      </c>
      <c r="E149">
        <v>31</v>
      </c>
      <c r="F149" t="s">
        <v>27</v>
      </c>
      <c r="G149" t="s">
        <v>241</v>
      </c>
      <c r="H149" t="s">
        <v>27</v>
      </c>
      <c r="I149" t="s">
        <v>258</v>
      </c>
      <c r="J149" t="s">
        <v>27</v>
      </c>
      <c r="K149" t="s">
        <v>27</v>
      </c>
      <c r="L149">
        <v>0</v>
      </c>
      <c r="M149">
        <v>0</v>
      </c>
      <c r="N149" t="s">
        <v>508</v>
      </c>
    </row>
    <row r="150" spans="1:14">
      <c r="A150">
        <v>148</v>
      </c>
      <c r="B150" t="s">
        <v>509</v>
      </c>
      <c r="C150" t="s">
        <v>15</v>
      </c>
      <c r="D150" t="s">
        <v>26</v>
      </c>
      <c r="E150">
        <v>164</v>
      </c>
      <c r="F150" t="s">
        <v>27</v>
      </c>
      <c r="G150" t="s">
        <v>510</v>
      </c>
      <c r="H150" t="s">
        <v>27</v>
      </c>
      <c r="I150" t="s">
        <v>420</v>
      </c>
      <c r="J150" t="s">
        <v>27</v>
      </c>
      <c r="K150" t="s">
        <v>27</v>
      </c>
      <c r="L150">
        <v>0</v>
      </c>
      <c r="M150">
        <v>0</v>
      </c>
      <c r="N150" t="s">
        <v>511</v>
      </c>
    </row>
    <row r="151" spans="1:14">
      <c r="A151">
        <v>149</v>
      </c>
      <c r="B151" t="s">
        <v>512</v>
      </c>
      <c r="C151" t="s">
        <v>15</v>
      </c>
      <c r="D151" t="s">
        <v>26</v>
      </c>
      <c r="E151">
        <v>20477</v>
      </c>
      <c r="F151" t="s">
        <v>27</v>
      </c>
      <c r="G151" t="s">
        <v>513</v>
      </c>
      <c r="H151" t="s">
        <v>27</v>
      </c>
      <c r="I151" t="s">
        <v>514</v>
      </c>
      <c r="J151" t="s">
        <v>27</v>
      </c>
      <c r="K151" t="s">
        <v>27</v>
      </c>
      <c r="L151">
        <v>0</v>
      </c>
      <c r="M151">
        <v>0</v>
      </c>
      <c r="N151" t="s">
        <v>515</v>
      </c>
    </row>
    <row r="152" spans="1:14">
      <c r="A152">
        <v>150</v>
      </c>
      <c r="B152" t="s">
        <v>516</v>
      </c>
      <c r="C152" t="s">
        <v>15</v>
      </c>
      <c r="D152" t="s">
        <v>26</v>
      </c>
      <c r="E152">
        <v>31</v>
      </c>
      <c r="F152" t="s">
        <v>27</v>
      </c>
      <c r="G152" t="s">
        <v>241</v>
      </c>
      <c r="H152" t="s">
        <v>27</v>
      </c>
      <c r="I152" t="s">
        <v>300</v>
      </c>
      <c r="J152" t="s">
        <v>27</v>
      </c>
      <c r="K152" t="s">
        <v>27</v>
      </c>
      <c r="L152">
        <v>0</v>
      </c>
      <c r="M152">
        <v>0</v>
      </c>
      <c r="N152" t="s">
        <v>517</v>
      </c>
    </row>
    <row r="153" spans="1:14">
      <c r="A153">
        <v>151</v>
      </c>
      <c r="B153" t="s">
        <v>518</v>
      </c>
      <c r="C153" t="s">
        <v>15</v>
      </c>
      <c r="D153" t="s">
        <v>26</v>
      </c>
      <c r="E153">
        <v>59</v>
      </c>
      <c r="F153" t="s">
        <v>27</v>
      </c>
      <c r="G153" t="s">
        <v>519</v>
      </c>
      <c r="H153" t="s">
        <v>27</v>
      </c>
      <c r="I153" t="s">
        <v>325</v>
      </c>
      <c r="J153" t="s">
        <v>27</v>
      </c>
      <c r="K153" t="s">
        <v>27</v>
      </c>
      <c r="L153">
        <v>0</v>
      </c>
      <c r="M153">
        <v>0</v>
      </c>
      <c r="N153" t="s">
        <v>520</v>
      </c>
    </row>
    <row r="154" spans="1:14">
      <c r="A154">
        <v>152</v>
      </c>
      <c r="B154" t="s">
        <v>521</v>
      </c>
      <c r="C154" t="s">
        <v>15</v>
      </c>
      <c r="D154" t="s">
        <v>26</v>
      </c>
      <c r="E154">
        <v>5555</v>
      </c>
      <c r="F154" t="s">
        <v>27</v>
      </c>
      <c r="G154" t="s">
        <v>522</v>
      </c>
      <c r="H154" t="s">
        <v>27</v>
      </c>
      <c r="I154" t="s">
        <v>523</v>
      </c>
      <c r="J154" t="s">
        <v>27</v>
      </c>
      <c r="K154" t="s">
        <v>27</v>
      </c>
      <c r="L154">
        <v>0</v>
      </c>
      <c r="M154">
        <v>0</v>
      </c>
      <c r="N154" t="s">
        <v>524</v>
      </c>
    </row>
    <row r="155" spans="1:14">
      <c r="A155">
        <v>153</v>
      </c>
      <c r="B155" t="s">
        <v>525</v>
      </c>
      <c r="C155" t="s">
        <v>15</v>
      </c>
      <c r="D155" t="s">
        <v>26</v>
      </c>
      <c r="E155">
        <v>18</v>
      </c>
      <c r="F155" t="s">
        <v>27</v>
      </c>
      <c r="G155" t="s">
        <v>526</v>
      </c>
      <c r="H155" t="s">
        <v>27</v>
      </c>
      <c r="I155" t="s">
        <v>332</v>
      </c>
      <c r="J155" t="s">
        <v>27</v>
      </c>
      <c r="K155" t="s">
        <v>27</v>
      </c>
      <c r="L155">
        <v>0</v>
      </c>
      <c r="M155">
        <v>0</v>
      </c>
      <c r="N155" t="s">
        <v>527</v>
      </c>
    </row>
    <row r="156" spans="1:14">
      <c r="A156">
        <v>154</v>
      </c>
      <c r="B156" t="s">
        <v>528</v>
      </c>
      <c r="C156" t="s">
        <v>529</v>
      </c>
      <c r="D156" t="s">
        <v>21</v>
      </c>
      <c r="E156">
        <v>1240</v>
      </c>
      <c r="F156" t="s">
        <v>18</v>
      </c>
      <c r="G156" t="s">
        <v>18</v>
      </c>
      <c r="H156" t="s">
        <v>18</v>
      </c>
      <c r="I156" t="s">
        <v>18</v>
      </c>
      <c r="J156" t="s">
        <v>18</v>
      </c>
      <c r="K156" t="s">
        <v>18</v>
      </c>
      <c r="L156">
        <v>293785</v>
      </c>
      <c r="M156">
        <v>7713</v>
      </c>
      <c r="N156" t="s">
        <v>530</v>
      </c>
    </row>
    <row r="157" spans="1:14">
      <c r="A157">
        <v>155</v>
      </c>
      <c r="B157" t="s">
        <v>531</v>
      </c>
      <c r="C157" t="s">
        <v>529</v>
      </c>
      <c r="D157" t="s">
        <v>16</v>
      </c>
      <c r="E157">
        <v>33</v>
      </c>
      <c r="F157" t="s">
        <v>532</v>
      </c>
      <c r="G157" t="s">
        <v>533</v>
      </c>
      <c r="H157" t="s">
        <v>18</v>
      </c>
      <c r="I157" t="s">
        <v>534</v>
      </c>
      <c r="J157" t="s">
        <v>18</v>
      </c>
      <c r="K157" t="s">
        <v>18</v>
      </c>
      <c r="L157">
        <v>293785</v>
      </c>
      <c r="M157">
        <v>7713</v>
      </c>
      <c r="N157" t="s">
        <v>535</v>
      </c>
    </row>
    <row r="158" spans="1:14">
      <c r="A158">
        <v>156</v>
      </c>
      <c r="B158" t="s">
        <v>536</v>
      </c>
      <c r="C158" t="s">
        <v>529</v>
      </c>
      <c r="D158" t="s">
        <v>21</v>
      </c>
      <c r="E158">
        <v>99</v>
      </c>
      <c r="F158" t="s">
        <v>18</v>
      </c>
      <c r="G158" t="s">
        <v>18</v>
      </c>
      <c r="H158" t="s">
        <v>18</v>
      </c>
      <c r="I158" t="s">
        <v>18</v>
      </c>
      <c r="J158" t="s">
        <v>18</v>
      </c>
      <c r="K158" t="s">
        <v>18</v>
      </c>
      <c r="L158">
        <v>293785</v>
      </c>
      <c r="M158">
        <v>7713</v>
      </c>
      <c r="N158" t="s">
        <v>537</v>
      </c>
    </row>
    <row r="159" spans="1:14">
      <c r="A159">
        <v>157</v>
      </c>
      <c r="B159" t="s">
        <v>538</v>
      </c>
      <c r="C159" t="s">
        <v>529</v>
      </c>
      <c r="D159" t="s">
        <v>26</v>
      </c>
      <c r="E159">
        <v>80</v>
      </c>
      <c r="F159" t="s">
        <v>27</v>
      </c>
      <c r="G159" t="s">
        <v>539</v>
      </c>
      <c r="H159" t="s">
        <v>28</v>
      </c>
      <c r="I159" t="s">
        <v>540</v>
      </c>
      <c r="J159" t="s">
        <v>541</v>
      </c>
      <c r="K159" t="s">
        <v>542</v>
      </c>
      <c r="L159">
        <v>293785</v>
      </c>
      <c r="M159">
        <v>7713</v>
      </c>
      <c r="N159" t="s">
        <v>543</v>
      </c>
    </row>
    <row r="160" spans="1:14">
      <c r="A160">
        <v>158</v>
      </c>
      <c r="B160" t="s">
        <v>544</v>
      </c>
      <c r="C160" t="s">
        <v>529</v>
      </c>
      <c r="D160" t="s">
        <v>26</v>
      </c>
      <c r="E160">
        <v>33</v>
      </c>
      <c r="F160" t="s">
        <v>28</v>
      </c>
      <c r="G160" t="s">
        <v>545</v>
      </c>
      <c r="H160" t="s">
        <v>28</v>
      </c>
      <c r="I160" t="s">
        <v>546</v>
      </c>
      <c r="J160" t="s">
        <v>56</v>
      </c>
      <c r="K160" t="s">
        <v>57</v>
      </c>
      <c r="L160">
        <v>293785</v>
      </c>
      <c r="M160">
        <v>7713</v>
      </c>
      <c r="N160" t="s">
        <v>547</v>
      </c>
    </row>
    <row r="161" spans="1:14">
      <c r="A161">
        <v>159</v>
      </c>
      <c r="B161" t="s">
        <v>548</v>
      </c>
      <c r="C161" t="s">
        <v>529</v>
      </c>
      <c r="D161" t="s">
        <v>21</v>
      </c>
      <c r="E161">
        <v>3</v>
      </c>
      <c r="F161" t="s">
        <v>18</v>
      </c>
      <c r="G161" t="s">
        <v>18</v>
      </c>
      <c r="H161" t="s">
        <v>18</v>
      </c>
      <c r="I161" t="s">
        <v>18</v>
      </c>
      <c r="J161" t="s">
        <v>18</v>
      </c>
      <c r="K161" t="s">
        <v>18</v>
      </c>
      <c r="L161">
        <v>293785</v>
      </c>
      <c r="M161">
        <v>7713</v>
      </c>
      <c r="N161" t="s">
        <v>549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01B80-79DD-4134-B0F4-1C8FC7E51BAB}">
  <sheetPr>
    <tabColor rgb="FF92D050"/>
  </sheetPr>
  <dimension ref="B2:B25"/>
  <sheetViews>
    <sheetView showGridLines="0" topLeftCell="A7" zoomScale="130" zoomScaleNormal="130" workbookViewId="0">
      <selection activeCell="B24" sqref="B24:G25"/>
    </sheetView>
  </sheetViews>
  <sheetFormatPr defaultRowHeight="14.5"/>
  <sheetData>
    <row r="2" spans="2:2">
      <c r="B2" s="3" t="s">
        <v>852</v>
      </c>
    </row>
    <row r="3" spans="2:2">
      <c r="B3" s="3" t="s">
        <v>718</v>
      </c>
    </row>
    <row r="4" spans="2:2">
      <c r="B4" s="27"/>
    </row>
    <row r="5" spans="2:2">
      <c r="B5" s="3" t="s">
        <v>853</v>
      </c>
    </row>
    <row r="6" spans="2:2">
      <c r="B6" s="3" t="s">
        <v>718</v>
      </c>
    </row>
    <row r="7" spans="2:2">
      <c r="B7" s="3" t="s">
        <v>854</v>
      </c>
    </row>
    <row r="8" spans="2:2">
      <c r="B8" s="27"/>
    </row>
    <row r="9" spans="2:2">
      <c r="B9" s="27"/>
    </row>
    <row r="10" spans="2:2">
      <c r="B10" s="3" t="s">
        <v>722</v>
      </c>
    </row>
    <row r="11" spans="2:2">
      <c r="B11" s="3" t="s">
        <v>855</v>
      </c>
    </row>
    <row r="12" spans="2:2">
      <c r="B12" s="3" t="s">
        <v>856</v>
      </c>
    </row>
    <row r="13" spans="2:2">
      <c r="B13" s="3" t="s">
        <v>718</v>
      </c>
    </row>
    <row r="14" spans="2:2">
      <c r="B14" s="27"/>
    </row>
    <row r="15" spans="2:2">
      <c r="B15" s="3" t="s">
        <v>725</v>
      </c>
    </row>
    <row r="16" spans="2:2">
      <c r="B16" s="3" t="s">
        <v>726</v>
      </c>
    </row>
    <row r="17" spans="2:2">
      <c r="B17" s="27"/>
    </row>
    <row r="18" spans="2:2">
      <c r="B18" s="3" t="s">
        <v>857</v>
      </c>
    </row>
    <row r="19" spans="2:2">
      <c r="B19" s="3" t="s">
        <v>858</v>
      </c>
    </row>
    <row r="20" spans="2:2">
      <c r="B20" s="27"/>
    </row>
    <row r="21" spans="2:2">
      <c r="B21" s="3" t="s">
        <v>859</v>
      </c>
    </row>
    <row r="22" spans="2:2">
      <c r="B22" s="3" t="s">
        <v>860</v>
      </c>
    </row>
    <row r="23" spans="2:2">
      <c r="B23" s="3" t="s">
        <v>861</v>
      </c>
    </row>
    <row r="24" spans="2:2">
      <c r="B24" s="3"/>
    </row>
    <row r="25" spans="2:2">
      <c r="B25" s="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D7B5-7907-4984-903C-351002303E04}">
  <sheetPr>
    <tabColor theme="1" tint="0.499984740745262"/>
  </sheetPr>
  <dimension ref="A1:O17"/>
  <sheetViews>
    <sheetView topLeftCell="G1" workbookViewId="0">
      <selection activeCell="L1" sqref="L1"/>
    </sheetView>
  </sheetViews>
  <sheetFormatPr defaultRowHeight="14.5"/>
  <cols>
    <col min="1" max="1" width="8" bestFit="1" customWidth="1"/>
    <col min="2" max="2" width="21.6328125" bestFit="1" customWidth="1"/>
    <col min="3" max="4" width="37.54296875" bestFit="1" customWidth="1"/>
    <col min="5" max="5" width="22.7265625" bestFit="1" customWidth="1"/>
    <col min="6" max="7" width="11.81640625" bestFit="1" customWidth="1"/>
    <col min="8" max="8" width="9.90625" bestFit="1" customWidth="1"/>
    <col min="9" max="9" width="13" bestFit="1" customWidth="1"/>
    <col min="10" max="11" width="13" customWidth="1"/>
    <col min="12" max="12" width="16.54296875" customWidth="1"/>
    <col min="13" max="13" width="13.7265625" bestFit="1" customWidth="1"/>
    <col min="14" max="14" width="14.90625" customWidth="1"/>
    <col min="15" max="15" width="13.7265625" bestFit="1" customWidth="1"/>
  </cols>
  <sheetData>
    <row r="1" spans="1:15">
      <c r="A1" t="s">
        <v>774</v>
      </c>
      <c r="B1">
        <v>0</v>
      </c>
      <c r="C1">
        <v>1</v>
      </c>
      <c r="D1">
        <v>2</v>
      </c>
      <c r="E1">
        <v>3</v>
      </c>
      <c r="F1" t="s">
        <v>742</v>
      </c>
      <c r="G1" t="s">
        <v>743</v>
      </c>
      <c r="H1" t="s">
        <v>745</v>
      </c>
      <c r="I1" t="s">
        <v>744</v>
      </c>
      <c r="J1" t="s">
        <v>686</v>
      </c>
      <c r="K1" t="s">
        <v>687</v>
      </c>
      <c r="L1" t="s">
        <v>775</v>
      </c>
      <c r="M1" t="s">
        <v>776</v>
      </c>
      <c r="N1" t="s">
        <v>772</v>
      </c>
      <c r="O1" t="s">
        <v>773</v>
      </c>
    </row>
    <row r="2" spans="1:15">
      <c r="A2">
        <v>0</v>
      </c>
      <c r="B2" t="s">
        <v>746</v>
      </c>
      <c r="C2" t="s">
        <v>747</v>
      </c>
      <c r="D2" t="s">
        <v>748</v>
      </c>
      <c r="E2" t="s">
        <v>749</v>
      </c>
      <c r="F2">
        <v>26682.900912931898</v>
      </c>
      <c r="G2">
        <v>25646.282914332802</v>
      </c>
      <c r="H2">
        <v>2590</v>
      </c>
      <c r="I2">
        <v>20134</v>
      </c>
      <c r="J2">
        <v>52329.1838272647</v>
      </c>
      <c r="K2">
        <v>22724</v>
      </c>
      <c r="L2" s="2">
        <f>J2/SUM($J$2:$J$17)</f>
        <v>0.19626584188687457</v>
      </c>
      <c r="M2" s="2">
        <f>K2/SUM($K$2:$K$17)</f>
        <v>0.19886582420275142</v>
      </c>
      <c r="N2" s="22">
        <v>0.49009522103363101</v>
      </c>
      <c r="O2" s="22">
        <v>0.11397641260341489</v>
      </c>
    </row>
    <row r="3" spans="1:15">
      <c r="A3">
        <v>1</v>
      </c>
      <c r="E3" t="s">
        <v>750</v>
      </c>
      <c r="F3">
        <v>4303.49274210978</v>
      </c>
      <c r="G3">
        <v>10336.216236989399</v>
      </c>
      <c r="H3">
        <v>1032</v>
      </c>
      <c r="I3">
        <v>3314</v>
      </c>
      <c r="J3">
        <v>14639.708979099179</v>
      </c>
      <c r="K3">
        <v>4346</v>
      </c>
      <c r="L3" s="2">
        <f t="shared" ref="L3:L17" si="0">J3/SUM($J$2:$J$17)</f>
        <v>5.4907693902626772E-2</v>
      </c>
      <c r="M3" s="2">
        <f t="shared" ref="M3:M17" si="1">K3/SUM($K$2:$K$17)</f>
        <v>3.8033395176252316E-2</v>
      </c>
      <c r="N3" s="22">
        <v>0.7060397342424094</v>
      </c>
      <c r="O3" s="22">
        <v>0.23745973308789692</v>
      </c>
    </row>
    <row r="4" spans="1:15">
      <c r="A4">
        <v>2</v>
      </c>
      <c r="D4" t="s">
        <v>751</v>
      </c>
      <c r="E4" t="s">
        <v>752</v>
      </c>
      <c r="F4">
        <v>1901.7145187533699</v>
      </c>
      <c r="G4">
        <v>3236.2048358686402</v>
      </c>
      <c r="H4">
        <v>337</v>
      </c>
      <c r="I4">
        <v>1397</v>
      </c>
      <c r="J4">
        <v>5137.9193546220104</v>
      </c>
      <c r="K4">
        <v>1734</v>
      </c>
      <c r="L4" s="2">
        <f t="shared" si="0"/>
        <v>1.9270280824757631E-2</v>
      </c>
      <c r="M4" s="2">
        <f t="shared" si="1"/>
        <v>1.5174852102075823E-2</v>
      </c>
      <c r="N4" s="22">
        <v>0.62986680259147887</v>
      </c>
      <c r="O4" s="22">
        <v>0.19434832756632064</v>
      </c>
    </row>
    <row r="5" spans="1:15">
      <c r="A5">
        <v>3</v>
      </c>
      <c r="E5" t="s">
        <v>753</v>
      </c>
      <c r="F5">
        <v>3627.30240995039</v>
      </c>
      <c r="G5">
        <v>13704.772457965601</v>
      </c>
      <c r="H5">
        <v>1400</v>
      </c>
      <c r="I5">
        <v>2706</v>
      </c>
      <c r="J5">
        <v>17332.074867915991</v>
      </c>
      <c r="K5">
        <v>4106</v>
      </c>
      <c r="L5" s="2">
        <f t="shared" si="0"/>
        <v>6.5005681663727999E-2</v>
      </c>
      <c r="M5" s="2">
        <f t="shared" si="1"/>
        <v>3.5933069625792E-2</v>
      </c>
      <c r="N5" s="22">
        <v>0.7907173585624756</v>
      </c>
      <c r="O5" s="22">
        <v>0.34096444227959083</v>
      </c>
    </row>
    <row r="6" spans="1:15">
      <c r="A6">
        <v>4</v>
      </c>
      <c r="C6" t="s">
        <v>754</v>
      </c>
      <c r="D6" t="s">
        <v>749</v>
      </c>
      <c r="E6" t="s">
        <v>755</v>
      </c>
      <c r="F6">
        <v>3522.5325511149999</v>
      </c>
      <c r="G6">
        <v>11010.7813610885</v>
      </c>
      <c r="H6">
        <v>1051</v>
      </c>
      <c r="I6">
        <v>2721</v>
      </c>
      <c r="J6">
        <v>14533.313912203501</v>
      </c>
      <c r="K6">
        <v>3772</v>
      </c>
      <c r="L6" s="2">
        <f t="shared" si="0"/>
        <v>5.4508648554512422E-2</v>
      </c>
      <c r="M6" s="2">
        <f t="shared" si="1"/>
        <v>3.301011656806805E-2</v>
      </c>
      <c r="N6" s="22">
        <v>0.75762358314182154</v>
      </c>
      <c r="O6" s="22">
        <v>0.27863202545068927</v>
      </c>
    </row>
    <row r="7" spans="1:15">
      <c r="A7">
        <v>5</v>
      </c>
      <c r="E7" t="s">
        <v>756</v>
      </c>
      <c r="F7">
        <v>596.33871002001001</v>
      </c>
      <c r="G7">
        <v>3236.2048358686402</v>
      </c>
      <c r="H7">
        <v>338</v>
      </c>
      <c r="I7">
        <v>484</v>
      </c>
      <c r="J7">
        <v>3832.5435458886504</v>
      </c>
      <c r="K7">
        <v>822</v>
      </c>
      <c r="L7" s="2">
        <f t="shared" si="0"/>
        <v>1.4374338191187906E-2</v>
      </c>
      <c r="M7" s="2">
        <f t="shared" si="1"/>
        <v>7.1936150103266002E-3</v>
      </c>
      <c r="N7" s="22">
        <v>0.84440132176456784</v>
      </c>
      <c r="O7" s="22">
        <v>0.41119221411192214</v>
      </c>
    </row>
    <row r="8" spans="1:15">
      <c r="A8">
        <v>6</v>
      </c>
      <c r="D8" t="s">
        <v>750</v>
      </c>
      <c r="E8" t="s">
        <v>757</v>
      </c>
      <c r="F8">
        <v>654.67003683108896</v>
      </c>
      <c r="G8">
        <v>4670.7230744595099</v>
      </c>
      <c r="H8">
        <v>436</v>
      </c>
      <c r="I8">
        <v>539</v>
      </c>
      <c r="J8">
        <v>5325.3931112905993</v>
      </c>
      <c r="K8">
        <v>975</v>
      </c>
      <c r="L8" s="2">
        <f t="shared" si="0"/>
        <v>1.9973419914518949E-2</v>
      </c>
      <c r="M8" s="2">
        <f t="shared" si="1"/>
        <v>8.532572548745055E-3</v>
      </c>
      <c r="N8" s="22">
        <v>0.87706634549793239</v>
      </c>
      <c r="O8" s="22">
        <v>0.44717948717948719</v>
      </c>
    </row>
    <row r="9" spans="1:15">
      <c r="A9">
        <v>7</v>
      </c>
      <c r="E9" t="s">
        <v>758</v>
      </c>
      <c r="F9">
        <v>517.05341144184501</v>
      </c>
      <c r="G9">
        <v>2057.8505684547699</v>
      </c>
      <c r="H9">
        <v>212</v>
      </c>
      <c r="I9">
        <v>348</v>
      </c>
      <c r="J9">
        <v>2574.9039798966151</v>
      </c>
      <c r="K9">
        <v>560</v>
      </c>
      <c r="L9" s="2">
        <f t="shared" si="0"/>
        <v>9.6574351142271406E-3</v>
      </c>
      <c r="M9" s="2">
        <f t="shared" si="1"/>
        <v>4.9007596177407502E-3</v>
      </c>
      <c r="N9" s="22">
        <v>0.79919507077595753</v>
      </c>
      <c r="O9" s="22">
        <v>0.37857142857142856</v>
      </c>
    </row>
    <row r="10" spans="1:15">
      <c r="A10">
        <v>8</v>
      </c>
      <c r="B10" t="s">
        <v>759</v>
      </c>
      <c r="C10" t="s">
        <v>747</v>
      </c>
      <c r="D10" t="s">
        <v>760</v>
      </c>
      <c r="E10" t="s">
        <v>761</v>
      </c>
      <c r="F10">
        <v>8667.58210527751</v>
      </c>
      <c r="G10">
        <v>10613.7272057643</v>
      </c>
      <c r="H10">
        <v>1053</v>
      </c>
      <c r="I10">
        <v>6535</v>
      </c>
      <c r="J10">
        <v>19281.309311041812</v>
      </c>
      <c r="K10">
        <v>7588</v>
      </c>
      <c r="L10" s="2">
        <f t="shared" si="0"/>
        <v>7.2316480553269544E-2</v>
      </c>
      <c r="M10" s="2">
        <f t="shared" si="1"/>
        <v>6.6405292820387166E-2</v>
      </c>
      <c r="N10" s="22">
        <v>0.55046714071881753</v>
      </c>
      <c r="O10" s="22">
        <v>0.13877174486030575</v>
      </c>
    </row>
    <row r="11" spans="1:15">
      <c r="A11">
        <v>9</v>
      </c>
      <c r="E11" t="s">
        <v>762</v>
      </c>
      <c r="F11">
        <v>844.38842985741405</v>
      </c>
      <c r="G11">
        <v>2203.0101521216998</v>
      </c>
      <c r="H11">
        <v>200</v>
      </c>
      <c r="I11">
        <v>596</v>
      </c>
      <c r="J11">
        <v>3047.3985819791137</v>
      </c>
      <c r="K11">
        <v>796</v>
      </c>
      <c r="L11" s="2">
        <f t="shared" si="0"/>
        <v>1.1429573414163868E-2</v>
      </c>
      <c r="M11" s="2">
        <f t="shared" si="1"/>
        <v>6.9660797423600658E-3</v>
      </c>
      <c r="N11" s="22">
        <v>0.7229150020444548</v>
      </c>
      <c r="O11" s="22">
        <v>0.25125628140703515</v>
      </c>
    </row>
    <row r="12" spans="1:15">
      <c r="A12">
        <v>10</v>
      </c>
      <c r="D12" t="s">
        <v>763</v>
      </c>
      <c r="E12" t="s">
        <v>764</v>
      </c>
      <c r="F12">
        <v>31129.673516053401</v>
      </c>
      <c r="G12">
        <v>7441.56336269026</v>
      </c>
      <c r="H12">
        <v>801</v>
      </c>
      <c r="I12">
        <v>23694</v>
      </c>
      <c r="J12">
        <v>38571.236878743657</v>
      </c>
      <c r="K12">
        <v>24495</v>
      </c>
      <c r="L12" s="2">
        <f t="shared" si="0"/>
        <v>0.14466528474079568</v>
      </c>
      <c r="M12" s="2">
        <f t="shared" si="1"/>
        <v>0.21436447649385654</v>
      </c>
      <c r="N12" s="22">
        <v>0.19293037934158794</v>
      </c>
      <c r="O12" s="22">
        <v>3.270055113288426E-2</v>
      </c>
    </row>
    <row r="13" spans="1:15">
      <c r="A13">
        <v>11</v>
      </c>
      <c r="E13" t="s">
        <v>765</v>
      </c>
      <c r="F13">
        <v>46871.769548779703</v>
      </c>
      <c r="G13">
        <v>29548.514075262599</v>
      </c>
      <c r="H13">
        <v>3006</v>
      </c>
      <c r="I13">
        <v>35429</v>
      </c>
      <c r="J13">
        <v>76420.283624042306</v>
      </c>
      <c r="K13">
        <v>38435</v>
      </c>
      <c r="L13" s="2">
        <f t="shared" si="0"/>
        <v>0.28662192309775214</v>
      </c>
      <c r="M13" s="2">
        <f t="shared" si="1"/>
        <v>0.33635838554976022</v>
      </c>
      <c r="N13" s="22">
        <v>0.38665800065110528</v>
      </c>
      <c r="O13" s="22">
        <v>7.8209964875764273E-2</v>
      </c>
    </row>
    <row r="14" spans="1:15">
      <c r="A14">
        <v>12</v>
      </c>
      <c r="C14" t="s">
        <v>754</v>
      </c>
      <c r="D14" t="s">
        <v>766</v>
      </c>
      <c r="E14" t="s">
        <v>767</v>
      </c>
      <c r="F14">
        <v>1704.6339194305101</v>
      </c>
      <c r="G14">
        <v>4551.1798879102598</v>
      </c>
      <c r="H14">
        <v>416</v>
      </c>
      <c r="I14">
        <v>1262</v>
      </c>
      <c r="J14">
        <v>6255.8138073407699</v>
      </c>
      <c r="K14">
        <v>1678</v>
      </c>
      <c r="L14" s="2">
        <f t="shared" si="0"/>
        <v>2.3463055866458159E-2</v>
      </c>
      <c r="M14" s="2">
        <f t="shared" si="1"/>
        <v>1.4684776140301746E-2</v>
      </c>
      <c r="N14" s="22">
        <v>0.7275120436880268</v>
      </c>
      <c r="O14" s="22">
        <v>0.24791418355184744</v>
      </c>
    </row>
    <row r="15" spans="1:15">
      <c r="A15">
        <v>13</v>
      </c>
      <c r="E15" t="s">
        <v>768</v>
      </c>
      <c r="F15">
        <v>1964.0101104933599</v>
      </c>
      <c r="G15">
        <v>3445.4054123298001</v>
      </c>
      <c r="H15">
        <v>345</v>
      </c>
      <c r="I15">
        <v>1474</v>
      </c>
      <c r="J15">
        <v>5409.4155228231602</v>
      </c>
      <c r="K15">
        <v>1819</v>
      </c>
      <c r="L15" s="2">
        <f t="shared" si="0"/>
        <v>2.0288554379280305E-2</v>
      </c>
      <c r="M15" s="2">
        <f t="shared" si="1"/>
        <v>1.5918717401197185E-2</v>
      </c>
      <c r="N15" s="22">
        <v>0.63692748279238343</v>
      </c>
      <c r="O15" s="22">
        <v>0.18966465090709181</v>
      </c>
    </row>
    <row r="16" spans="1:15">
      <c r="A16">
        <v>14</v>
      </c>
      <c r="D16" t="s">
        <v>769</v>
      </c>
      <c r="E16" t="s">
        <v>770</v>
      </c>
      <c r="F16">
        <v>60.596621056164103</v>
      </c>
      <c r="G16">
        <v>123.812586068855</v>
      </c>
      <c r="H16">
        <v>10</v>
      </c>
      <c r="I16">
        <v>42</v>
      </c>
      <c r="J16">
        <v>184.40920712501909</v>
      </c>
      <c r="K16">
        <v>52</v>
      </c>
      <c r="L16" s="2">
        <f t="shared" si="0"/>
        <v>6.9164518994896688E-4</v>
      </c>
      <c r="M16" s="2">
        <f t="shared" si="1"/>
        <v>4.5507053593306964E-4</v>
      </c>
      <c r="N16" s="22">
        <v>0.67140132534118546</v>
      </c>
      <c r="O16" s="22">
        <v>0.19230769230769232</v>
      </c>
    </row>
    <row r="17" spans="1:15">
      <c r="A17">
        <v>15</v>
      </c>
      <c r="E17" t="s">
        <v>771</v>
      </c>
      <c r="F17">
        <v>263.34045599173999</v>
      </c>
      <c r="G17">
        <v>1485.7510328262599</v>
      </c>
      <c r="H17">
        <v>148</v>
      </c>
      <c r="I17">
        <v>218</v>
      </c>
      <c r="J17">
        <v>1749.091488818</v>
      </c>
      <c r="K17">
        <v>366</v>
      </c>
      <c r="L17" s="2">
        <f t="shared" si="0"/>
        <v>6.5601427058981053E-3</v>
      </c>
      <c r="M17" s="2">
        <f t="shared" si="1"/>
        <v>3.2029964644519899E-3</v>
      </c>
      <c r="N17" s="22">
        <v>0.84944157714145641</v>
      </c>
      <c r="O17" s="22">
        <v>0.40437158469945356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7B80-0619-48FD-860A-E8A9A13EBF4C}">
  <sheetPr>
    <tabColor rgb="FF92D050"/>
  </sheetPr>
  <dimension ref="A1:T18"/>
  <sheetViews>
    <sheetView topLeftCell="B1" workbookViewId="0">
      <selection activeCell="S1" sqref="S1:T17"/>
    </sheetView>
  </sheetViews>
  <sheetFormatPr defaultRowHeight="14.5"/>
  <cols>
    <col min="1" max="1" width="2.81640625" bestFit="1" customWidth="1"/>
    <col min="2" max="2" width="22.1796875" bestFit="1" customWidth="1"/>
    <col min="3" max="3" width="22.6328125" bestFit="1" customWidth="1"/>
    <col min="4" max="4" width="22.1796875" bestFit="1" customWidth="1"/>
    <col min="5" max="5" width="15.453125" bestFit="1" customWidth="1"/>
    <col min="6" max="7" width="11.81640625" bestFit="1" customWidth="1"/>
    <col min="8" max="8" width="9.90625" bestFit="1" customWidth="1"/>
    <col min="9" max="9" width="13" bestFit="1" customWidth="1"/>
    <col min="10" max="10" width="11.81640625" bestFit="1" customWidth="1"/>
    <col min="11" max="11" width="5.81640625" bestFit="1" customWidth="1"/>
    <col min="12" max="12" width="14.54296875" bestFit="1" customWidth="1"/>
    <col min="13" max="13" width="13.7265625" bestFit="1" customWidth="1"/>
    <col min="14" max="14" width="13.7265625" customWidth="1"/>
    <col min="15" max="15" width="11.81640625" bestFit="1" customWidth="1"/>
    <col min="16" max="16" width="12.7265625" bestFit="1" customWidth="1"/>
    <col min="17" max="17" width="11.90625" bestFit="1" customWidth="1"/>
    <col min="18" max="18" width="11.90625" customWidth="1"/>
    <col min="19" max="19" width="9.6328125" bestFit="1" customWidth="1"/>
    <col min="20" max="20" width="12.6328125" bestFit="1" customWidth="1"/>
    <col min="21" max="21" width="13.08984375" customWidth="1"/>
    <col min="22" max="22" width="15.36328125" customWidth="1"/>
  </cols>
  <sheetData>
    <row r="1" spans="1:20">
      <c r="B1">
        <v>0</v>
      </c>
      <c r="C1">
        <v>1</v>
      </c>
      <c r="D1">
        <v>2</v>
      </c>
      <c r="E1">
        <v>3</v>
      </c>
      <c r="F1" t="s">
        <v>742</v>
      </c>
      <c r="G1" t="s">
        <v>743</v>
      </c>
      <c r="H1" t="s">
        <v>745</v>
      </c>
      <c r="I1" t="s">
        <v>744</v>
      </c>
      <c r="J1" t="s">
        <v>686</v>
      </c>
      <c r="K1" t="s">
        <v>687</v>
      </c>
      <c r="L1" t="s">
        <v>772</v>
      </c>
      <c r="M1" t="s">
        <v>773</v>
      </c>
      <c r="N1" t="s">
        <v>849</v>
      </c>
      <c r="O1" t="s">
        <v>827</v>
      </c>
      <c r="P1" t="s">
        <v>828</v>
      </c>
      <c r="Q1" t="s">
        <v>829</v>
      </c>
      <c r="R1" t="s">
        <v>850</v>
      </c>
      <c r="S1" t="s">
        <v>847</v>
      </c>
      <c r="T1" t="s">
        <v>848</v>
      </c>
    </row>
    <row r="2" spans="1:20">
      <c r="A2">
        <v>0</v>
      </c>
      <c r="B2" t="s">
        <v>830</v>
      </c>
      <c r="C2" t="s">
        <v>746</v>
      </c>
      <c r="D2" t="s">
        <v>748</v>
      </c>
      <c r="E2" t="s">
        <v>749</v>
      </c>
      <c r="F2">
        <v>21475.5557670198</v>
      </c>
      <c r="G2">
        <v>16825.703506804399</v>
      </c>
      <c r="H2">
        <v>1695</v>
      </c>
      <c r="I2">
        <v>16200</v>
      </c>
      <c r="J2">
        <v>38301.259273824202</v>
      </c>
      <c r="K2">
        <v>17895</v>
      </c>
      <c r="L2" s="2">
        <v>0.43929896368455501</v>
      </c>
      <c r="M2" s="2">
        <v>9.4719195305951298E-2</v>
      </c>
      <c r="N2" s="50">
        <f>S2/SUM(S2:T2)</f>
        <v>8.7966284074605453E-2</v>
      </c>
      <c r="O2">
        <v>56196.259273824202</v>
      </c>
      <c r="P2" s="2">
        <v>0.143652706709885</v>
      </c>
      <c r="Q2" s="2">
        <v>0.156605523856197</v>
      </c>
      <c r="R2" s="2">
        <f>SUM(S2:T2)/SUM($S$2:$T$17)</f>
        <v>0.14428102714843144</v>
      </c>
      <c r="S2">
        <v>4905</v>
      </c>
      <c r="T2">
        <v>50855</v>
      </c>
    </row>
    <row r="3" spans="1:20">
      <c r="A3">
        <v>1</v>
      </c>
      <c r="E3" t="s">
        <v>750</v>
      </c>
      <c r="F3">
        <v>3123.8407639792399</v>
      </c>
      <c r="G3">
        <v>6216.2457005604801</v>
      </c>
      <c r="H3">
        <v>625</v>
      </c>
      <c r="I3">
        <v>2349</v>
      </c>
      <c r="J3">
        <v>9340.0864645397196</v>
      </c>
      <c r="K3">
        <v>2974</v>
      </c>
      <c r="L3" s="2">
        <v>0.66554477029317405</v>
      </c>
      <c r="M3" s="2">
        <v>0.21015467383994599</v>
      </c>
      <c r="N3" s="50">
        <v>0.20202020202020202</v>
      </c>
      <c r="O3">
        <v>12314.0864645397</v>
      </c>
      <c r="P3" s="2">
        <v>3.5030929190687503E-2</v>
      </c>
      <c r="Q3" s="2">
        <v>2.6026534112787401E-2</v>
      </c>
      <c r="R3" s="2">
        <f t="shared" ref="R3:R17" si="0">SUM(S3:T3)/SUM($S$2:$T$17)</f>
        <v>2.254261672376497E-2</v>
      </c>
      <c r="S3">
        <v>1760</v>
      </c>
      <c r="T3">
        <v>6952</v>
      </c>
    </row>
    <row r="4" spans="1:20">
      <c r="A4">
        <v>2</v>
      </c>
      <c r="D4" t="s">
        <v>751</v>
      </c>
      <c r="E4" t="s">
        <v>831</v>
      </c>
      <c r="F4">
        <v>1445.2577283676501</v>
      </c>
      <c r="G4">
        <v>1985.2707766213</v>
      </c>
      <c r="H4">
        <v>206</v>
      </c>
      <c r="I4">
        <v>1044</v>
      </c>
      <c r="J4">
        <v>3430.5285049889599</v>
      </c>
      <c r="K4">
        <v>1250</v>
      </c>
      <c r="L4" s="2">
        <v>0.57870697583015496</v>
      </c>
      <c r="M4" s="2">
        <v>0.1648</v>
      </c>
      <c r="N4" s="50">
        <v>0.15447780343854248</v>
      </c>
      <c r="O4">
        <v>4680.5285049889599</v>
      </c>
      <c r="P4" s="2">
        <v>1.28665405401924E-2</v>
      </c>
      <c r="Q4" s="2">
        <v>1.0939195575314101E-2</v>
      </c>
      <c r="R4" s="2">
        <f t="shared" si="0"/>
        <v>1.0083629174989908E-2</v>
      </c>
      <c r="S4">
        <v>602</v>
      </c>
      <c r="T4">
        <v>3295</v>
      </c>
    </row>
    <row r="5" spans="1:20">
      <c r="A5">
        <v>3</v>
      </c>
      <c r="E5" t="s">
        <v>832</v>
      </c>
      <c r="F5">
        <v>2841.2453069043199</v>
      </c>
      <c r="G5">
        <v>9990.3948759005907</v>
      </c>
      <c r="H5">
        <v>1012</v>
      </c>
      <c r="I5">
        <v>2119</v>
      </c>
      <c r="J5">
        <v>12831.6401828049</v>
      </c>
      <c r="K5">
        <v>3131</v>
      </c>
      <c r="L5" s="2">
        <v>0.77857504836273805</v>
      </c>
      <c r="M5" s="2">
        <v>0.32321941871606502</v>
      </c>
      <c r="N5" s="50">
        <v>0.31980115990057995</v>
      </c>
      <c r="O5">
        <v>15962.6401828049</v>
      </c>
      <c r="P5" s="2">
        <v>4.8126350901653098E-2</v>
      </c>
      <c r="Q5" s="2">
        <v>2.7400497077046899E-2</v>
      </c>
      <c r="R5" s="2">
        <f t="shared" si="0"/>
        <v>2.498525104277715E-2</v>
      </c>
      <c r="S5">
        <v>3088</v>
      </c>
      <c r="T5">
        <v>6568</v>
      </c>
    </row>
    <row r="6" spans="1:20">
      <c r="A6">
        <v>4</v>
      </c>
      <c r="C6" t="s">
        <v>759</v>
      </c>
      <c r="D6" t="s">
        <v>764</v>
      </c>
      <c r="E6" t="s">
        <v>833</v>
      </c>
      <c r="F6">
        <v>8429.7262095432998</v>
      </c>
      <c r="G6">
        <v>3031.2736589270999</v>
      </c>
      <c r="H6">
        <v>312</v>
      </c>
      <c r="I6">
        <v>6384</v>
      </c>
      <c r="J6">
        <v>11460.999868470401</v>
      </c>
      <c r="K6">
        <v>6696</v>
      </c>
      <c r="L6" s="2">
        <v>0.26448596926226597</v>
      </c>
      <c r="M6" s="2">
        <v>4.6594982078853001E-2</v>
      </c>
      <c r="N6" s="50">
        <v>4.4835441810867141E-2</v>
      </c>
      <c r="O6">
        <v>18156.999868470401</v>
      </c>
      <c r="P6" s="2">
        <v>4.29856272071086E-2</v>
      </c>
      <c r="Q6" s="2">
        <v>5.8599082857842898E-2</v>
      </c>
      <c r="R6" s="2">
        <f t="shared" si="0"/>
        <v>5.3383462537648654E-2</v>
      </c>
      <c r="S6">
        <v>925</v>
      </c>
      <c r="T6">
        <v>19706</v>
      </c>
    </row>
    <row r="7" spans="1:20">
      <c r="A7">
        <v>5</v>
      </c>
      <c r="E7" t="s">
        <v>834</v>
      </c>
      <c r="F7">
        <v>22699.947306493599</v>
      </c>
      <c r="G7">
        <v>4410.28970376294</v>
      </c>
      <c r="H7">
        <v>489</v>
      </c>
      <c r="I7">
        <v>17310</v>
      </c>
      <c r="J7">
        <v>27110.237010256598</v>
      </c>
      <c r="K7">
        <v>17799</v>
      </c>
      <c r="L7" s="2">
        <v>0.16267986525143199</v>
      </c>
      <c r="M7" s="2">
        <v>2.7473453564807002E-2</v>
      </c>
      <c r="N7" s="50">
        <v>2.418781945767998E-2</v>
      </c>
      <c r="O7">
        <v>44909.237010256598</v>
      </c>
      <c r="P7" s="2">
        <v>0.10167965753364699</v>
      </c>
      <c r="Q7" s="2">
        <v>0.15576539363601299</v>
      </c>
      <c r="R7" s="2">
        <f t="shared" si="0"/>
        <v>0.14933966072223315</v>
      </c>
      <c r="S7">
        <v>1396</v>
      </c>
      <c r="T7">
        <v>56319</v>
      </c>
    </row>
    <row r="8" spans="1:20">
      <c r="A8">
        <v>6</v>
      </c>
      <c r="D8" t="s">
        <v>765</v>
      </c>
      <c r="E8" t="s">
        <v>835</v>
      </c>
      <c r="F8">
        <v>42139.003547214998</v>
      </c>
      <c r="G8">
        <v>23994.025300241101</v>
      </c>
      <c r="H8">
        <v>2423</v>
      </c>
      <c r="I8">
        <v>31869</v>
      </c>
      <c r="J8">
        <v>66133.028847456197</v>
      </c>
      <c r="K8">
        <v>34292</v>
      </c>
      <c r="L8" s="2">
        <v>0.36281455300627802</v>
      </c>
      <c r="M8" s="2">
        <v>7.0657879388778697E-2</v>
      </c>
      <c r="N8" s="50">
        <v>6.6017432923130615E-2</v>
      </c>
      <c r="O8">
        <v>100425.02884745599</v>
      </c>
      <c r="P8" s="2">
        <v>0.248038544345006</v>
      </c>
      <c r="Q8" s="2">
        <v>0.30010151573493798</v>
      </c>
      <c r="R8" s="2">
        <f t="shared" si="0"/>
        <v>0.31140223770143971</v>
      </c>
      <c r="S8">
        <v>7945</v>
      </c>
      <c r="T8">
        <v>112402</v>
      </c>
    </row>
    <row r="9" spans="1:20">
      <c r="A9">
        <v>7</v>
      </c>
      <c r="E9" t="s">
        <v>836</v>
      </c>
      <c r="F9">
        <v>4732.7660015545898</v>
      </c>
      <c r="G9">
        <v>5554.4887750200096</v>
      </c>
      <c r="H9">
        <v>583</v>
      </c>
      <c r="I9">
        <v>3560</v>
      </c>
      <c r="J9">
        <v>10287.2547765746</v>
      </c>
      <c r="K9">
        <v>4143</v>
      </c>
      <c r="L9" s="2">
        <v>0.53993887540029495</v>
      </c>
      <c r="M9" s="2">
        <v>0.14071928554187699</v>
      </c>
      <c r="N9" s="50">
        <v>0.14690492644881034</v>
      </c>
      <c r="O9">
        <v>14430.2547765746</v>
      </c>
      <c r="P9" s="2">
        <v>3.8583378752747498E-2</v>
      </c>
      <c r="Q9" s="2">
        <v>3.6256869814821298E-2</v>
      </c>
      <c r="R9" s="2">
        <f t="shared" si="0"/>
        <v>2.6209155738638128E-2</v>
      </c>
      <c r="S9">
        <v>1488</v>
      </c>
      <c r="T9">
        <v>8641</v>
      </c>
    </row>
    <row r="10" spans="1:20">
      <c r="A10">
        <v>8</v>
      </c>
      <c r="B10" t="s">
        <v>837</v>
      </c>
      <c r="C10" t="s">
        <v>838</v>
      </c>
      <c r="D10" t="s">
        <v>839</v>
      </c>
      <c r="E10" t="s">
        <v>840</v>
      </c>
      <c r="F10">
        <v>1512.08390859782</v>
      </c>
      <c r="G10">
        <v>2006.61777421938</v>
      </c>
      <c r="H10">
        <v>201</v>
      </c>
      <c r="I10">
        <v>1142</v>
      </c>
      <c r="J10">
        <v>3518.7016828172</v>
      </c>
      <c r="K10">
        <v>1343</v>
      </c>
      <c r="L10" s="2">
        <v>0.570272206938784</v>
      </c>
      <c r="M10" s="2">
        <v>0.149664929262844</v>
      </c>
      <c r="N10" s="50">
        <v>0.12014940859099399</v>
      </c>
      <c r="O10">
        <v>4861.7016828172</v>
      </c>
      <c r="P10" s="2">
        <v>1.3197242869421E-2</v>
      </c>
      <c r="Q10" s="2">
        <v>1.17530717261175E-2</v>
      </c>
      <c r="R10" s="2">
        <f t="shared" si="0"/>
        <v>1.2469337694194603E-2</v>
      </c>
      <c r="S10">
        <v>579</v>
      </c>
      <c r="T10">
        <v>4240</v>
      </c>
    </row>
    <row r="11" spans="1:20">
      <c r="A11">
        <v>9</v>
      </c>
      <c r="E11" t="s">
        <v>841</v>
      </c>
      <c r="F11">
        <v>5112.2027876073898</v>
      </c>
      <c r="G11">
        <v>14285.4107926333</v>
      </c>
      <c r="H11">
        <v>1480</v>
      </c>
      <c r="I11">
        <v>3930</v>
      </c>
      <c r="J11">
        <v>19397.613580240701</v>
      </c>
      <c r="K11">
        <v>5410</v>
      </c>
      <c r="L11" s="2">
        <v>0.73645197299863097</v>
      </c>
      <c r="M11" s="2">
        <v>0.27356746765249501</v>
      </c>
      <c r="N11" s="50">
        <v>0.26799682575671691</v>
      </c>
      <c r="O11">
        <v>24807.613580240701</v>
      </c>
      <c r="P11" s="2">
        <v>7.2752691356505195E-2</v>
      </c>
      <c r="Q11" s="2">
        <v>4.7344838449959702E-2</v>
      </c>
      <c r="R11" s="2">
        <f t="shared" si="0"/>
        <v>4.5649316372895037E-2</v>
      </c>
      <c r="S11">
        <v>4728</v>
      </c>
      <c r="T11">
        <v>12914</v>
      </c>
    </row>
    <row r="12" spans="1:20">
      <c r="A12">
        <v>10</v>
      </c>
      <c r="D12" t="s">
        <v>842</v>
      </c>
      <c r="E12" t="s">
        <v>749</v>
      </c>
      <c r="F12">
        <v>3696.3938844256199</v>
      </c>
      <c r="G12">
        <v>13188.175116092199</v>
      </c>
      <c r="H12">
        <v>1290</v>
      </c>
      <c r="I12">
        <v>2901</v>
      </c>
      <c r="J12">
        <v>16884.5690005178</v>
      </c>
      <c r="K12">
        <v>4191</v>
      </c>
      <c r="L12" s="2">
        <v>0.78107857628392796</v>
      </c>
      <c r="M12" s="2">
        <v>0.30780243378668498</v>
      </c>
      <c r="N12" s="50">
        <v>0.30891900409706902</v>
      </c>
      <c r="O12">
        <v>21075.5690005178</v>
      </c>
      <c r="P12" s="2">
        <v>6.3327266114507702E-2</v>
      </c>
      <c r="Q12" s="2">
        <v>3.66769349249133E-2</v>
      </c>
      <c r="R12" s="2">
        <f t="shared" si="0"/>
        <v>4.1051264270262997E-2</v>
      </c>
      <c r="S12">
        <v>4901</v>
      </c>
      <c r="T12">
        <v>10964</v>
      </c>
    </row>
    <row r="13" spans="1:20">
      <c r="A13">
        <v>11</v>
      </c>
      <c r="E13" t="s">
        <v>750</v>
      </c>
      <c r="F13">
        <v>1019.38241029065</v>
      </c>
      <c r="G13">
        <v>6305.9030904724204</v>
      </c>
      <c r="H13">
        <v>605</v>
      </c>
      <c r="I13">
        <v>772</v>
      </c>
      <c r="J13">
        <v>7325.2855007630696</v>
      </c>
      <c r="K13">
        <v>1377</v>
      </c>
      <c r="L13" s="2">
        <v>0.860840589737497</v>
      </c>
      <c r="M13" s="2">
        <v>0.43936092955700801</v>
      </c>
      <c r="N13" s="50">
        <v>0.4206604913411196</v>
      </c>
      <c r="O13">
        <v>8702.2855007630696</v>
      </c>
      <c r="P13" s="2">
        <v>2.7474216502496401E-2</v>
      </c>
      <c r="Q13" s="2">
        <v>1.2050617845766E-2</v>
      </c>
      <c r="R13" s="2">
        <f t="shared" si="0"/>
        <v>1.2849705538362814E-2</v>
      </c>
      <c r="S13">
        <v>2089</v>
      </c>
      <c r="T13">
        <v>2877</v>
      </c>
    </row>
    <row r="14" spans="1:20">
      <c r="A14">
        <v>12</v>
      </c>
      <c r="C14" t="s">
        <v>843</v>
      </c>
      <c r="D14" t="s">
        <v>839</v>
      </c>
      <c r="E14" t="s">
        <v>844</v>
      </c>
      <c r="F14">
        <v>5266.8091198348802</v>
      </c>
      <c r="G14">
        <v>5563.0275740592397</v>
      </c>
      <c r="H14">
        <v>546</v>
      </c>
      <c r="I14">
        <v>3886</v>
      </c>
      <c r="J14">
        <v>10829.8366938941</v>
      </c>
      <c r="K14">
        <v>4432</v>
      </c>
      <c r="L14" s="2">
        <v>0.51367603513316895</v>
      </c>
      <c r="M14" s="2">
        <v>0.123194945848375</v>
      </c>
      <c r="N14" s="50">
        <v>0.10932631352745245</v>
      </c>
      <c r="O14">
        <v>15261.8366938941</v>
      </c>
      <c r="P14" s="2">
        <v>4.0618386543941898E-2</v>
      </c>
      <c r="Q14" s="2">
        <v>3.8786011831833903E-2</v>
      </c>
      <c r="R14" s="2">
        <f t="shared" si="0"/>
        <v>4.8164401709844026E-2</v>
      </c>
      <c r="S14">
        <v>2035</v>
      </c>
      <c r="T14">
        <v>16579</v>
      </c>
    </row>
    <row r="15" spans="1:20">
      <c r="A15">
        <v>13</v>
      </c>
      <c r="E15" t="s">
        <v>845</v>
      </c>
      <c r="F15">
        <v>5250.3857365579697</v>
      </c>
      <c r="G15">
        <v>8867.54280224184</v>
      </c>
      <c r="H15">
        <v>847</v>
      </c>
      <c r="I15">
        <v>4012</v>
      </c>
      <c r="J15">
        <v>14117.928538799801</v>
      </c>
      <c r="K15">
        <v>4859</v>
      </c>
      <c r="L15" s="2">
        <v>0.62810509189584596</v>
      </c>
      <c r="M15" s="2">
        <v>0.17431570281951</v>
      </c>
      <c r="N15" s="50">
        <v>0.16503267973856209</v>
      </c>
      <c r="O15">
        <v>18976.928538799799</v>
      </c>
      <c r="P15" s="2">
        <v>5.2950704133149999E-2</v>
      </c>
      <c r="Q15" s="2">
        <v>4.2522841040361199E-2</v>
      </c>
      <c r="R15" s="2">
        <f t="shared" si="0"/>
        <v>4.7507167475703035E-2</v>
      </c>
      <c r="S15">
        <v>3030</v>
      </c>
      <c r="T15">
        <v>15330</v>
      </c>
    </row>
    <row r="16" spans="1:20">
      <c r="A16">
        <v>14</v>
      </c>
      <c r="D16" t="s">
        <v>842</v>
      </c>
      <c r="E16" t="s">
        <v>766</v>
      </c>
      <c r="F16">
        <v>4243.46244461486</v>
      </c>
      <c r="G16">
        <v>9478.0669335467901</v>
      </c>
      <c r="H16">
        <v>903</v>
      </c>
      <c r="I16">
        <v>3155</v>
      </c>
      <c r="J16">
        <v>13721.5293781616</v>
      </c>
      <c r="K16">
        <v>4058</v>
      </c>
      <c r="L16" s="2">
        <v>0.69074420732075903</v>
      </c>
      <c r="M16" s="2">
        <v>0.22252341054706701</v>
      </c>
      <c r="N16" s="50">
        <v>0.20643885907935611</v>
      </c>
      <c r="O16">
        <v>17779.529378161598</v>
      </c>
      <c r="P16" s="2">
        <v>5.1463969403200402E-2</v>
      </c>
      <c r="Q16" s="2">
        <v>3.55130045156999E-2</v>
      </c>
      <c r="R16" s="2">
        <f t="shared" si="0"/>
        <v>4.5812331163252847E-2</v>
      </c>
      <c r="S16">
        <v>3655</v>
      </c>
      <c r="T16">
        <v>14050</v>
      </c>
    </row>
    <row r="17" spans="1:20">
      <c r="A17">
        <v>15</v>
      </c>
      <c r="E17" t="s">
        <v>769</v>
      </c>
      <c r="F17">
        <v>323.93707704790302</v>
      </c>
      <c r="G17">
        <v>1609.56361889512</v>
      </c>
      <c r="H17">
        <v>158</v>
      </c>
      <c r="I17">
        <v>260</v>
      </c>
      <c r="J17">
        <v>1933.50069594302</v>
      </c>
      <c r="K17">
        <v>418</v>
      </c>
      <c r="L17" s="2">
        <v>0.83246084279793298</v>
      </c>
      <c r="M17" s="2">
        <v>0.37799043062200899</v>
      </c>
      <c r="N17" s="50">
        <v>0.34606060606060607</v>
      </c>
      <c r="O17">
        <v>2351.5006959430202</v>
      </c>
      <c r="P17" s="2">
        <v>7.2517878958482402E-3</v>
      </c>
      <c r="Q17" s="2">
        <v>3.6580670003850502E-3</v>
      </c>
      <c r="R17" s="2">
        <f t="shared" si="0"/>
        <v>4.2694349855615472E-3</v>
      </c>
      <c r="S17">
        <v>571</v>
      </c>
      <c r="T17">
        <v>1079</v>
      </c>
    </row>
    <row r="18" spans="1:20">
      <c r="S18" s="2">
        <f>SUM(S2:S17)/SUM(T2:T17)</f>
        <v>0.12748161308862185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3834-D367-47E8-9625-987E34B19D96}">
  <sheetPr>
    <tabColor rgb="FF92D050"/>
  </sheetPr>
  <dimension ref="A3:K20"/>
  <sheetViews>
    <sheetView tabSelected="1" topLeftCell="E2" workbookViewId="0">
      <selection activeCell="I11" sqref="I11"/>
    </sheetView>
  </sheetViews>
  <sheetFormatPr defaultRowHeight="14.5"/>
  <cols>
    <col min="1" max="1" width="25.453125" bestFit="1" customWidth="1"/>
    <col min="2" max="2" width="21.6328125" bestFit="1" customWidth="1"/>
    <col min="3" max="3" width="22.1796875" bestFit="1" customWidth="1"/>
    <col min="4" max="4" width="22.6328125" bestFit="1" customWidth="1"/>
    <col min="5" max="5" width="21.1796875" bestFit="1" customWidth="1"/>
    <col min="6" max="6" width="18.1796875" bestFit="1" customWidth="1"/>
    <col min="7" max="7" width="10.6328125" bestFit="1" customWidth="1"/>
    <col min="8" max="8" width="13.26953125" bestFit="1" customWidth="1"/>
  </cols>
  <sheetData>
    <row r="3" spans="1:11">
      <c r="A3" s="23" t="s">
        <v>777</v>
      </c>
      <c r="B3" s="23" t="s">
        <v>778</v>
      </c>
      <c r="C3" s="23" t="s">
        <v>779</v>
      </c>
      <c r="D3" s="23" t="s">
        <v>780</v>
      </c>
      <c r="E3" t="s">
        <v>851</v>
      </c>
      <c r="F3" t="s">
        <v>862</v>
      </c>
      <c r="G3" t="s">
        <v>782</v>
      </c>
      <c r="H3" t="s">
        <v>846</v>
      </c>
      <c r="J3" t="s">
        <v>863</v>
      </c>
      <c r="K3" t="s">
        <v>864</v>
      </c>
    </row>
    <row r="4" spans="1:11">
      <c r="A4" t="s">
        <v>830</v>
      </c>
      <c r="B4" t="s">
        <v>746</v>
      </c>
      <c r="C4" t="s">
        <v>748</v>
      </c>
      <c r="D4" t="s">
        <v>749</v>
      </c>
      <c r="E4" s="61">
        <v>9.4719195305951381E-2</v>
      </c>
      <c r="F4" s="61">
        <v>8.7966284074605453E-2</v>
      </c>
      <c r="G4" s="61">
        <v>0.15660552385619772</v>
      </c>
      <c r="H4" s="63">
        <v>56196.259273824202</v>
      </c>
      <c r="J4">
        <f>RANK(E4,$E$4:$E$19)</f>
        <v>13</v>
      </c>
      <c r="K4">
        <f>RANK(F4,$F$4:$F$19)</f>
        <v>13</v>
      </c>
    </row>
    <row r="5" spans="1:11">
      <c r="D5" t="s">
        <v>750</v>
      </c>
      <c r="E5" s="61">
        <v>0.21015467383994621</v>
      </c>
      <c r="F5" s="61">
        <v>0.20202020202020202</v>
      </c>
      <c r="G5" s="61">
        <v>2.6026534112787481E-2</v>
      </c>
      <c r="H5" s="63">
        <v>12314.0864645397</v>
      </c>
      <c r="J5">
        <f t="shared" ref="J5:J19" si="0">RANK(E5,$E$4:$E$19)</f>
        <v>7</v>
      </c>
      <c r="K5">
        <f t="shared" ref="K5:K19" si="1">RANK(F5,$F$4:$F$19)</f>
        <v>7</v>
      </c>
    </row>
    <row r="6" spans="1:11">
      <c r="C6" t="s">
        <v>751</v>
      </c>
      <c r="D6" t="s">
        <v>831</v>
      </c>
      <c r="E6" s="61">
        <v>0.1648</v>
      </c>
      <c r="F6" s="61">
        <v>0.15447780343854248</v>
      </c>
      <c r="G6" s="61">
        <v>1.0939195575314174E-2</v>
      </c>
      <c r="H6" s="63">
        <v>4680.5285049889599</v>
      </c>
      <c r="J6">
        <f t="shared" si="0"/>
        <v>9</v>
      </c>
      <c r="K6">
        <f t="shared" si="1"/>
        <v>9</v>
      </c>
    </row>
    <row r="7" spans="1:11">
      <c r="D7" t="s">
        <v>832</v>
      </c>
      <c r="E7" s="61">
        <v>0.32321941871606513</v>
      </c>
      <c r="F7" s="61">
        <v>0.31980115990057995</v>
      </c>
      <c r="G7" s="61">
        <v>2.7400497077046941E-2</v>
      </c>
      <c r="H7" s="63">
        <v>15962.6401828049</v>
      </c>
      <c r="J7">
        <f t="shared" si="0"/>
        <v>3</v>
      </c>
      <c r="K7">
        <f t="shared" si="1"/>
        <v>3</v>
      </c>
    </row>
    <row r="8" spans="1:11">
      <c r="B8" t="s">
        <v>759</v>
      </c>
      <c r="C8" t="s">
        <v>764</v>
      </c>
      <c r="D8" t="s">
        <v>833</v>
      </c>
      <c r="E8" s="61">
        <v>4.6594982078853049E-2</v>
      </c>
      <c r="F8" s="61">
        <v>4.4835441810867141E-2</v>
      </c>
      <c r="G8" s="61">
        <v>5.8599082857842967E-2</v>
      </c>
      <c r="H8" s="63">
        <v>18156.999868470401</v>
      </c>
      <c r="J8">
        <f t="shared" si="0"/>
        <v>15</v>
      </c>
      <c r="K8">
        <f t="shared" si="1"/>
        <v>15</v>
      </c>
    </row>
    <row r="9" spans="1:11">
      <c r="D9" t="s">
        <v>834</v>
      </c>
      <c r="E9" s="61">
        <v>2.7473453564807012E-2</v>
      </c>
      <c r="F9" s="61">
        <v>2.418781945767998E-2</v>
      </c>
      <c r="G9" s="61">
        <v>0.15576539363601358</v>
      </c>
      <c r="H9" s="63">
        <v>44909.237010256598</v>
      </c>
      <c r="J9">
        <f t="shared" si="0"/>
        <v>16</v>
      </c>
      <c r="K9">
        <f t="shared" si="1"/>
        <v>16</v>
      </c>
    </row>
    <row r="10" spans="1:11">
      <c r="C10" t="s">
        <v>765</v>
      </c>
      <c r="D10" t="s">
        <v>835</v>
      </c>
      <c r="E10" s="61">
        <v>7.0657879388778724E-2</v>
      </c>
      <c r="F10" s="61">
        <v>6.6017432923130615E-2</v>
      </c>
      <c r="G10" s="61">
        <v>0.30010151573493893</v>
      </c>
      <c r="H10" s="63">
        <v>100425.02884745599</v>
      </c>
      <c r="J10">
        <f t="shared" si="0"/>
        <v>14</v>
      </c>
      <c r="K10">
        <f t="shared" si="1"/>
        <v>14</v>
      </c>
    </row>
    <row r="11" spans="1:11">
      <c r="D11" t="s">
        <v>836</v>
      </c>
      <c r="E11" s="61">
        <v>0.14071928554187788</v>
      </c>
      <c r="F11" s="61">
        <v>0.14690492644881034</v>
      </c>
      <c r="G11" s="61">
        <v>3.6256869814821298E-2</v>
      </c>
      <c r="H11" s="63">
        <v>14430.2547765746</v>
      </c>
      <c r="J11">
        <f t="shared" si="0"/>
        <v>11</v>
      </c>
      <c r="K11">
        <f t="shared" si="1"/>
        <v>10</v>
      </c>
    </row>
    <row r="12" spans="1:11">
      <c r="A12" t="s">
        <v>837</v>
      </c>
      <c r="B12" t="s">
        <v>838</v>
      </c>
      <c r="C12" t="s">
        <v>839</v>
      </c>
      <c r="D12" t="s">
        <v>840</v>
      </c>
      <c r="E12" s="61">
        <v>0.14966492926284439</v>
      </c>
      <c r="F12" s="61">
        <v>0.12014940859099399</v>
      </c>
      <c r="G12" s="61">
        <v>1.1753071726117548E-2</v>
      </c>
      <c r="H12" s="63">
        <v>4861.7016828172</v>
      </c>
      <c r="J12">
        <f t="shared" si="0"/>
        <v>10</v>
      </c>
      <c r="K12">
        <f t="shared" si="1"/>
        <v>11</v>
      </c>
    </row>
    <row r="13" spans="1:11">
      <c r="D13" t="s">
        <v>841</v>
      </c>
      <c r="E13" s="61">
        <v>0.2735674676524954</v>
      </c>
      <c r="F13" s="61">
        <v>0.26799682575671691</v>
      </c>
      <c r="G13" s="61">
        <v>4.7344838449959743E-2</v>
      </c>
      <c r="H13" s="63">
        <v>24807.613580240701</v>
      </c>
      <c r="J13">
        <f t="shared" si="0"/>
        <v>5</v>
      </c>
      <c r="K13">
        <f t="shared" si="1"/>
        <v>5</v>
      </c>
    </row>
    <row r="14" spans="1:11">
      <c r="C14" t="s">
        <v>842</v>
      </c>
      <c r="D14" t="s">
        <v>749</v>
      </c>
      <c r="E14" s="61">
        <v>0.30780243378668576</v>
      </c>
      <c r="F14" s="61">
        <v>0.30891900409706902</v>
      </c>
      <c r="G14" s="61">
        <v>3.6676934924913362E-2</v>
      </c>
      <c r="H14" s="63">
        <v>21075.5690005178</v>
      </c>
      <c r="J14">
        <f t="shared" si="0"/>
        <v>4</v>
      </c>
      <c r="K14">
        <f t="shared" si="1"/>
        <v>4</v>
      </c>
    </row>
    <row r="15" spans="1:11">
      <c r="D15" t="s">
        <v>750</v>
      </c>
      <c r="E15" s="61">
        <v>0.43936092955700801</v>
      </c>
      <c r="F15" s="61">
        <v>0.4206604913411196</v>
      </c>
      <c r="G15" s="61">
        <v>1.2050617845766094E-2</v>
      </c>
      <c r="H15" s="63">
        <v>8702.2855007630696</v>
      </c>
      <c r="J15">
        <f t="shared" si="0"/>
        <v>1</v>
      </c>
      <c r="K15">
        <f t="shared" si="1"/>
        <v>1</v>
      </c>
    </row>
    <row r="16" spans="1:11">
      <c r="B16" t="s">
        <v>843</v>
      </c>
      <c r="C16" t="s">
        <v>839</v>
      </c>
      <c r="D16" t="s">
        <v>844</v>
      </c>
      <c r="E16" s="61">
        <v>0.12319494584837545</v>
      </c>
      <c r="F16" s="61">
        <v>0.10932631352745245</v>
      </c>
      <c r="G16" s="61">
        <v>3.8786011831833937E-2</v>
      </c>
      <c r="H16" s="63">
        <v>15261.8366938941</v>
      </c>
      <c r="J16">
        <f t="shared" si="0"/>
        <v>12</v>
      </c>
      <c r="K16">
        <f t="shared" si="1"/>
        <v>12</v>
      </c>
    </row>
    <row r="17" spans="1:11">
      <c r="D17" t="s">
        <v>845</v>
      </c>
      <c r="E17" s="61">
        <v>0.1743157028195102</v>
      </c>
      <c r="F17" s="61">
        <v>0.16503267973856209</v>
      </c>
      <c r="G17" s="61">
        <v>4.2522841040361255E-2</v>
      </c>
      <c r="H17" s="63">
        <v>18976.928538799799</v>
      </c>
      <c r="J17">
        <f t="shared" si="0"/>
        <v>8</v>
      </c>
      <c r="K17">
        <f t="shared" si="1"/>
        <v>8</v>
      </c>
    </row>
    <row r="18" spans="1:11">
      <c r="C18" t="s">
        <v>842</v>
      </c>
      <c r="D18" t="s">
        <v>766</v>
      </c>
      <c r="E18" s="61">
        <v>0.22252341054706751</v>
      </c>
      <c r="F18" s="61">
        <v>0.20643885907935611</v>
      </c>
      <c r="G18" s="61">
        <v>3.5513004515699935E-2</v>
      </c>
      <c r="H18" s="63">
        <v>17779.529378161598</v>
      </c>
      <c r="J18">
        <f t="shared" si="0"/>
        <v>6</v>
      </c>
      <c r="K18">
        <f t="shared" si="1"/>
        <v>6</v>
      </c>
    </row>
    <row r="19" spans="1:11">
      <c r="D19" t="s">
        <v>769</v>
      </c>
      <c r="E19" s="61">
        <v>0.37799043062200954</v>
      </c>
      <c r="F19" s="61">
        <v>0.34606060606060607</v>
      </c>
      <c r="G19" s="61">
        <v>3.6580670003850597E-3</v>
      </c>
      <c r="H19" s="63">
        <v>2351.5006959430202</v>
      </c>
      <c r="J19">
        <f t="shared" si="0"/>
        <v>2</v>
      </c>
      <c r="K19">
        <f t="shared" si="1"/>
        <v>2</v>
      </c>
    </row>
    <row r="20" spans="1:11">
      <c r="A20" t="s">
        <v>681</v>
      </c>
      <c r="E20" s="61">
        <v>0.11704939265586166</v>
      </c>
      <c r="F20" s="61">
        <v>0.11306757609944419</v>
      </c>
      <c r="G20" s="61">
        <v>1</v>
      </c>
      <c r="H20" s="63">
        <v>380892.00000005262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CA85-F577-4B51-AFF5-19D7426FE928}">
  <sheetPr>
    <tabColor rgb="FF92D050"/>
  </sheetPr>
  <dimension ref="A1:S17"/>
  <sheetViews>
    <sheetView topLeftCell="F1" workbookViewId="0">
      <selection activeCell="R1" sqref="R1:S17"/>
    </sheetView>
  </sheetViews>
  <sheetFormatPr defaultRowHeight="14.5"/>
  <cols>
    <col min="1" max="1" width="2.81640625" bestFit="1" customWidth="1"/>
    <col min="2" max="2" width="22.1796875" bestFit="1" customWidth="1"/>
    <col min="3" max="3" width="22.6328125" bestFit="1" customWidth="1"/>
    <col min="4" max="4" width="22.1796875" bestFit="1" customWidth="1"/>
    <col min="5" max="5" width="15.453125" bestFit="1" customWidth="1"/>
    <col min="6" max="7" width="11.81640625" bestFit="1" customWidth="1"/>
    <col min="8" max="8" width="9.90625" bestFit="1" customWidth="1"/>
    <col min="9" max="9" width="13" bestFit="1" customWidth="1"/>
    <col min="10" max="10" width="11.81640625" bestFit="1" customWidth="1"/>
    <col min="11" max="11" width="5.81640625" bestFit="1" customWidth="1"/>
    <col min="12" max="12" width="14.54296875" bestFit="1" customWidth="1"/>
    <col min="13" max="13" width="13.7265625" bestFit="1" customWidth="1"/>
    <col min="14" max="14" width="11.81640625" bestFit="1" customWidth="1"/>
    <col min="15" max="15" width="12.7265625" bestFit="1" customWidth="1"/>
    <col min="16" max="16" width="11.90625" bestFit="1" customWidth="1"/>
  </cols>
  <sheetData>
    <row r="1" spans="1:19">
      <c r="B1">
        <v>0</v>
      </c>
      <c r="C1">
        <v>1</v>
      </c>
      <c r="D1">
        <v>2</v>
      </c>
      <c r="E1">
        <v>3</v>
      </c>
      <c r="F1" t="s">
        <v>742</v>
      </c>
      <c r="G1" t="s">
        <v>743</v>
      </c>
      <c r="H1" t="s">
        <v>745</v>
      </c>
      <c r="I1" t="s">
        <v>744</v>
      </c>
      <c r="J1" t="s">
        <v>686</v>
      </c>
      <c r="K1" t="s">
        <v>687</v>
      </c>
      <c r="L1" t="s">
        <v>772</v>
      </c>
      <c r="M1" t="s">
        <v>773</v>
      </c>
      <c r="N1" t="s">
        <v>827</v>
      </c>
      <c r="O1" t="s">
        <v>828</v>
      </c>
      <c r="P1" t="s">
        <v>829</v>
      </c>
      <c r="Q1" t="s">
        <v>849</v>
      </c>
      <c r="R1" t="s">
        <v>847</v>
      </c>
      <c r="S1" t="s">
        <v>848</v>
      </c>
    </row>
    <row r="2" spans="1:19">
      <c r="A2">
        <v>0</v>
      </c>
      <c r="B2" t="s">
        <v>830</v>
      </c>
      <c r="C2" t="s">
        <v>746</v>
      </c>
      <c r="D2" t="s">
        <v>748</v>
      </c>
      <c r="E2" t="s">
        <v>749</v>
      </c>
      <c r="F2">
        <v>21475.5557670198</v>
      </c>
      <c r="G2">
        <v>16825.703506804399</v>
      </c>
      <c r="H2">
        <v>1695</v>
      </c>
      <c r="I2">
        <v>16200</v>
      </c>
      <c r="J2">
        <v>38301.259273824202</v>
      </c>
      <c r="K2">
        <v>17895</v>
      </c>
      <c r="L2" s="2">
        <v>0.43929896368455501</v>
      </c>
      <c r="M2" s="2">
        <v>9.4719195305951298E-2</v>
      </c>
      <c r="N2">
        <v>56196.259273824202</v>
      </c>
      <c r="O2" s="2">
        <v>0.143652706709885</v>
      </c>
      <c r="P2" s="2">
        <v>0.156605523856197</v>
      </c>
      <c r="Q2" s="50">
        <v>8.7966284074605453E-2</v>
      </c>
      <c r="R2">
        <v>4905</v>
      </c>
      <c r="S2">
        <v>50855</v>
      </c>
    </row>
    <row r="3" spans="1:19">
      <c r="A3">
        <v>1</v>
      </c>
      <c r="B3" t="s">
        <v>830</v>
      </c>
      <c r="C3" t="s">
        <v>746</v>
      </c>
      <c r="D3" t="s">
        <v>748</v>
      </c>
      <c r="E3" t="s">
        <v>750</v>
      </c>
      <c r="F3">
        <v>3123.8407639792399</v>
      </c>
      <c r="G3">
        <v>6216.2457005604801</v>
      </c>
      <c r="H3">
        <v>625</v>
      </c>
      <c r="I3">
        <v>2349</v>
      </c>
      <c r="J3">
        <v>9340.0864645397196</v>
      </c>
      <c r="K3">
        <v>2974</v>
      </c>
      <c r="L3" s="2">
        <v>0.66554477029317405</v>
      </c>
      <c r="M3" s="2">
        <v>0.21015467383994599</v>
      </c>
      <c r="N3">
        <v>12314.0864645397</v>
      </c>
      <c r="O3" s="2">
        <v>3.5030929190687503E-2</v>
      </c>
      <c r="P3" s="2">
        <v>2.6026534112787401E-2</v>
      </c>
      <c r="Q3" s="50">
        <v>0.20202020202020202</v>
      </c>
      <c r="R3">
        <v>1760</v>
      </c>
      <c r="S3">
        <v>6952</v>
      </c>
    </row>
    <row r="4" spans="1:19">
      <c r="A4">
        <v>2</v>
      </c>
      <c r="B4" t="s">
        <v>830</v>
      </c>
      <c r="C4" t="s">
        <v>746</v>
      </c>
      <c r="D4" t="s">
        <v>751</v>
      </c>
      <c r="E4" t="s">
        <v>831</v>
      </c>
      <c r="F4">
        <v>1445.2577283676501</v>
      </c>
      <c r="G4">
        <v>1985.2707766213</v>
      </c>
      <c r="H4">
        <v>206</v>
      </c>
      <c r="I4">
        <v>1044</v>
      </c>
      <c r="J4">
        <v>3430.5285049889599</v>
      </c>
      <c r="K4">
        <v>1250</v>
      </c>
      <c r="L4" s="2">
        <v>0.57870697583015496</v>
      </c>
      <c r="M4" s="2">
        <v>0.1648</v>
      </c>
      <c r="N4">
        <v>4680.5285049889599</v>
      </c>
      <c r="O4" s="2">
        <v>1.28665405401924E-2</v>
      </c>
      <c r="P4" s="2">
        <v>1.0939195575314101E-2</v>
      </c>
      <c r="Q4" s="50">
        <v>0.15447780343854248</v>
      </c>
      <c r="R4">
        <v>602</v>
      </c>
      <c r="S4">
        <v>3295</v>
      </c>
    </row>
    <row r="5" spans="1:19">
      <c r="A5">
        <v>3</v>
      </c>
      <c r="B5" t="s">
        <v>830</v>
      </c>
      <c r="C5" t="s">
        <v>746</v>
      </c>
      <c r="D5" t="s">
        <v>751</v>
      </c>
      <c r="E5" t="s">
        <v>832</v>
      </c>
      <c r="F5">
        <v>2841.2453069043199</v>
      </c>
      <c r="G5">
        <v>9990.3948759005907</v>
      </c>
      <c r="H5">
        <v>1012</v>
      </c>
      <c r="I5">
        <v>2119</v>
      </c>
      <c r="J5">
        <v>12831.6401828049</v>
      </c>
      <c r="K5">
        <v>3131</v>
      </c>
      <c r="L5" s="2">
        <v>0.77857504836273805</v>
      </c>
      <c r="M5" s="2">
        <v>0.32321941871606502</v>
      </c>
      <c r="N5">
        <v>15962.6401828049</v>
      </c>
      <c r="O5" s="2">
        <v>4.8126350901653098E-2</v>
      </c>
      <c r="P5" s="2">
        <v>2.7400497077046899E-2</v>
      </c>
      <c r="Q5" s="50">
        <v>0.31980115990057995</v>
      </c>
      <c r="R5">
        <v>3088</v>
      </c>
      <c r="S5">
        <v>6568</v>
      </c>
    </row>
    <row r="6" spans="1:19">
      <c r="A6">
        <v>4</v>
      </c>
      <c r="B6" t="s">
        <v>830</v>
      </c>
      <c r="C6" t="s">
        <v>759</v>
      </c>
      <c r="D6" t="s">
        <v>764</v>
      </c>
      <c r="E6" t="s">
        <v>833</v>
      </c>
      <c r="F6">
        <v>8429.7262095432998</v>
      </c>
      <c r="G6">
        <v>3031.2736589270999</v>
      </c>
      <c r="H6">
        <v>312</v>
      </c>
      <c r="I6">
        <v>6384</v>
      </c>
      <c r="J6">
        <v>11460.999868470401</v>
      </c>
      <c r="K6">
        <v>6696</v>
      </c>
      <c r="L6" s="2">
        <v>0.26448596926226597</v>
      </c>
      <c r="M6" s="2">
        <v>4.6594982078853001E-2</v>
      </c>
      <c r="N6">
        <v>18156.999868470401</v>
      </c>
      <c r="O6" s="2">
        <v>4.29856272071086E-2</v>
      </c>
      <c r="P6" s="2">
        <v>5.8599082857842898E-2</v>
      </c>
      <c r="Q6" s="50">
        <v>4.4835441810867141E-2</v>
      </c>
      <c r="R6">
        <v>925</v>
      </c>
      <c r="S6">
        <v>19706</v>
      </c>
    </row>
    <row r="7" spans="1:19">
      <c r="A7">
        <v>5</v>
      </c>
      <c r="B7" t="s">
        <v>830</v>
      </c>
      <c r="C7" t="s">
        <v>759</v>
      </c>
      <c r="D7" t="s">
        <v>764</v>
      </c>
      <c r="E7" t="s">
        <v>834</v>
      </c>
      <c r="F7">
        <v>22699.947306493599</v>
      </c>
      <c r="G7">
        <v>4410.28970376294</v>
      </c>
      <c r="H7">
        <v>489</v>
      </c>
      <c r="I7">
        <v>17310</v>
      </c>
      <c r="J7">
        <v>27110.237010256598</v>
      </c>
      <c r="K7">
        <v>17799</v>
      </c>
      <c r="L7" s="2">
        <v>0.16267986525143199</v>
      </c>
      <c r="M7" s="2">
        <v>2.7473453564807002E-2</v>
      </c>
      <c r="N7">
        <v>44909.237010256598</v>
      </c>
      <c r="O7" s="2">
        <v>0.10167965753364699</v>
      </c>
      <c r="P7" s="2">
        <v>0.15576539363601299</v>
      </c>
      <c r="Q7" s="50">
        <v>2.418781945767998E-2</v>
      </c>
      <c r="R7">
        <v>1396</v>
      </c>
      <c r="S7">
        <v>56319</v>
      </c>
    </row>
    <row r="8" spans="1:19">
      <c r="A8">
        <v>6</v>
      </c>
      <c r="B8" t="s">
        <v>830</v>
      </c>
      <c r="C8" t="s">
        <v>759</v>
      </c>
      <c r="D8" t="s">
        <v>765</v>
      </c>
      <c r="E8" t="s">
        <v>835</v>
      </c>
      <c r="F8">
        <v>42139.003547214998</v>
      </c>
      <c r="G8">
        <v>23994.025300241101</v>
      </c>
      <c r="H8">
        <v>2423</v>
      </c>
      <c r="I8">
        <v>31869</v>
      </c>
      <c r="J8">
        <v>66133.028847456197</v>
      </c>
      <c r="K8">
        <v>34292</v>
      </c>
      <c r="L8" s="2">
        <v>0.36281455300627802</v>
      </c>
      <c r="M8" s="2">
        <v>7.0657879388778697E-2</v>
      </c>
      <c r="N8">
        <v>100425.02884745599</v>
      </c>
      <c r="O8" s="2">
        <v>0.248038544345006</v>
      </c>
      <c r="P8" s="2">
        <v>0.30010151573493798</v>
      </c>
      <c r="Q8" s="50">
        <v>6.6017432923130615E-2</v>
      </c>
      <c r="R8">
        <v>7945</v>
      </c>
      <c r="S8">
        <v>112402</v>
      </c>
    </row>
    <row r="9" spans="1:19">
      <c r="A9">
        <v>7</v>
      </c>
      <c r="B9" t="s">
        <v>830</v>
      </c>
      <c r="C9" t="s">
        <v>759</v>
      </c>
      <c r="D9" t="s">
        <v>765</v>
      </c>
      <c r="E9" t="s">
        <v>836</v>
      </c>
      <c r="F9">
        <v>4732.7660015545898</v>
      </c>
      <c r="G9">
        <v>5554.4887750200096</v>
      </c>
      <c r="H9">
        <v>583</v>
      </c>
      <c r="I9">
        <v>3560</v>
      </c>
      <c r="J9">
        <v>10287.2547765746</v>
      </c>
      <c r="K9">
        <v>4143</v>
      </c>
      <c r="L9" s="2">
        <v>0.53993887540029495</v>
      </c>
      <c r="M9" s="2">
        <v>0.14071928554187699</v>
      </c>
      <c r="N9">
        <v>14430.2547765746</v>
      </c>
      <c r="O9" s="2">
        <v>3.8583378752747498E-2</v>
      </c>
      <c r="P9" s="2">
        <v>3.6256869814821298E-2</v>
      </c>
      <c r="Q9" s="50">
        <v>0.14690492644881034</v>
      </c>
      <c r="R9">
        <v>1488</v>
      </c>
      <c r="S9">
        <v>8641</v>
      </c>
    </row>
    <row r="10" spans="1:19">
      <c r="A10">
        <v>8</v>
      </c>
      <c r="B10" t="s">
        <v>837</v>
      </c>
      <c r="C10" t="s">
        <v>838</v>
      </c>
      <c r="D10" t="s">
        <v>839</v>
      </c>
      <c r="E10" t="s">
        <v>840</v>
      </c>
      <c r="F10">
        <v>1512.08390859782</v>
      </c>
      <c r="G10">
        <v>2006.61777421938</v>
      </c>
      <c r="H10">
        <v>201</v>
      </c>
      <c r="I10">
        <v>1142</v>
      </c>
      <c r="J10">
        <v>3518.7016828172</v>
      </c>
      <c r="K10">
        <v>1343</v>
      </c>
      <c r="L10" s="2">
        <v>0.570272206938784</v>
      </c>
      <c r="M10" s="2">
        <v>0.149664929262844</v>
      </c>
      <c r="N10">
        <v>4861.7016828172</v>
      </c>
      <c r="O10" s="2">
        <v>1.3197242869421E-2</v>
      </c>
      <c r="P10" s="2">
        <v>1.17530717261175E-2</v>
      </c>
      <c r="Q10" s="50">
        <v>0.12014940859099399</v>
      </c>
      <c r="R10">
        <v>579</v>
      </c>
      <c r="S10">
        <v>4240</v>
      </c>
    </row>
    <row r="11" spans="1:19">
      <c r="A11">
        <v>9</v>
      </c>
      <c r="B11" t="s">
        <v>837</v>
      </c>
      <c r="C11" t="s">
        <v>838</v>
      </c>
      <c r="D11" t="s">
        <v>839</v>
      </c>
      <c r="E11" t="s">
        <v>841</v>
      </c>
      <c r="F11">
        <v>5112.2027876073898</v>
      </c>
      <c r="G11">
        <v>14285.4107926333</v>
      </c>
      <c r="H11">
        <v>1480</v>
      </c>
      <c r="I11">
        <v>3930</v>
      </c>
      <c r="J11">
        <v>19397.613580240701</v>
      </c>
      <c r="K11">
        <v>5410</v>
      </c>
      <c r="L11" s="2">
        <v>0.73645197299863097</v>
      </c>
      <c r="M11" s="2">
        <v>0.27356746765249501</v>
      </c>
      <c r="N11">
        <v>24807.613580240701</v>
      </c>
      <c r="O11" s="2">
        <v>7.2752691356505195E-2</v>
      </c>
      <c r="P11" s="2">
        <v>4.7344838449959702E-2</v>
      </c>
      <c r="Q11" s="50">
        <v>0.26799682575671691</v>
      </c>
      <c r="R11">
        <v>4728</v>
      </c>
      <c r="S11">
        <v>12914</v>
      </c>
    </row>
    <row r="12" spans="1:19">
      <c r="A12">
        <v>10</v>
      </c>
      <c r="B12" t="s">
        <v>837</v>
      </c>
      <c r="C12" t="s">
        <v>838</v>
      </c>
      <c r="D12" t="s">
        <v>842</v>
      </c>
      <c r="E12" t="s">
        <v>749</v>
      </c>
      <c r="F12">
        <v>3696.3938844256199</v>
      </c>
      <c r="G12">
        <v>13188.175116092199</v>
      </c>
      <c r="H12">
        <v>1290</v>
      </c>
      <c r="I12">
        <v>2901</v>
      </c>
      <c r="J12">
        <v>16884.5690005178</v>
      </c>
      <c r="K12">
        <v>4191</v>
      </c>
      <c r="L12" s="2">
        <v>0.78107857628392796</v>
      </c>
      <c r="M12" s="2">
        <v>0.30780243378668498</v>
      </c>
      <c r="N12">
        <v>21075.5690005178</v>
      </c>
      <c r="O12" s="2">
        <v>6.3327266114507702E-2</v>
      </c>
      <c r="P12" s="2">
        <v>3.66769349249133E-2</v>
      </c>
      <c r="Q12" s="50">
        <v>0.30891900409706902</v>
      </c>
      <c r="R12">
        <v>4901</v>
      </c>
      <c r="S12">
        <v>10964</v>
      </c>
    </row>
    <row r="13" spans="1:19">
      <c r="A13">
        <v>11</v>
      </c>
      <c r="B13" t="s">
        <v>837</v>
      </c>
      <c r="C13" t="s">
        <v>838</v>
      </c>
      <c r="D13" t="s">
        <v>842</v>
      </c>
      <c r="E13" t="s">
        <v>750</v>
      </c>
      <c r="F13">
        <v>1019.38241029065</v>
      </c>
      <c r="G13">
        <v>6305.9030904724204</v>
      </c>
      <c r="H13">
        <v>605</v>
      </c>
      <c r="I13">
        <v>772</v>
      </c>
      <c r="J13">
        <v>7325.2855007630696</v>
      </c>
      <c r="K13">
        <v>1377</v>
      </c>
      <c r="L13" s="2">
        <v>0.860840589737497</v>
      </c>
      <c r="M13" s="2">
        <v>0.43936092955700801</v>
      </c>
      <c r="N13">
        <v>8702.2855007630696</v>
      </c>
      <c r="O13" s="2">
        <v>2.7474216502496401E-2</v>
      </c>
      <c r="P13" s="2">
        <v>1.2050617845766E-2</v>
      </c>
      <c r="Q13" s="50">
        <v>0.4206604913411196</v>
      </c>
      <c r="R13">
        <v>2089</v>
      </c>
      <c r="S13">
        <v>2877</v>
      </c>
    </row>
    <row r="14" spans="1:19">
      <c r="A14">
        <v>12</v>
      </c>
      <c r="B14" t="s">
        <v>837</v>
      </c>
      <c r="C14" t="s">
        <v>843</v>
      </c>
      <c r="D14" t="s">
        <v>839</v>
      </c>
      <c r="E14" t="s">
        <v>844</v>
      </c>
      <c r="F14">
        <v>5266.8091198348802</v>
      </c>
      <c r="G14">
        <v>5563.0275740592397</v>
      </c>
      <c r="H14">
        <v>546</v>
      </c>
      <c r="I14">
        <v>3886</v>
      </c>
      <c r="J14">
        <v>10829.8366938941</v>
      </c>
      <c r="K14">
        <v>4432</v>
      </c>
      <c r="L14" s="2">
        <v>0.51367603513316895</v>
      </c>
      <c r="M14" s="2">
        <v>0.123194945848375</v>
      </c>
      <c r="N14">
        <v>15261.8366938941</v>
      </c>
      <c r="O14" s="2">
        <v>4.0618386543941898E-2</v>
      </c>
      <c r="P14" s="2">
        <v>3.8786011831833903E-2</v>
      </c>
      <c r="Q14" s="50">
        <v>0.10932631352745245</v>
      </c>
      <c r="R14">
        <v>2035</v>
      </c>
      <c r="S14">
        <v>16579</v>
      </c>
    </row>
    <row r="15" spans="1:19">
      <c r="A15">
        <v>13</v>
      </c>
      <c r="B15" t="s">
        <v>837</v>
      </c>
      <c r="C15" t="s">
        <v>843</v>
      </c>
      <c r="D15" t="s">
        <v>839</v>
      </c>
      <c r="E15" t="s">
        <v>845</v>
      </c>
      <c r="F15">
        <v>5250.3857365579697</v>
      </c>
      <c r="G15">
        <v>8867.54280224184</v>
      </c>
      <c r="H15">
        <v>847</v>
      </c>
      <c r="I15">
        <v>4012</v>
      </c>
      <c r="J15">
        <v>14117.928538799801</v>
      </c>
      <c r="K15">
        <v>4859</v>
      </c>
      <c r="L15" s="2">
        <v>0.62810509189584596</v>
      </c>
      <c r="M15" s="2">
        <v>0.17431570281951</v>
      </c>
      <c r="N15">
        <v>18976.928538799799</v>
      </c>
      <c r="O15" s="2">
        <v>5.2950704133149999E-2</v>
      </c>
      <c r="P15" s="2">
        <v>4.2522841040361199E-2</v>
      </c>
      <c r="Q15" s="50">
        <v>0.16503267973856209</v>
      </c>
      <c r="R15">
        <v>3030</v>
      </c>
      <c r="S15">
        <v>15330</v>
      </c>
    </row>
    <row r="16" spans="1:19">
      <c r="A16">
        <v>14</v>
      </c>
      <c r="B16" t="s">
        <v>837</v>
      </c>
      <c r="C16" t="s">
        <v>843</v>
      </c>
      <c r="D16" t="s">
        <v>842</v>
      </c>
      <c r="E16" t="s">
        <v>766</v>
      </c>
      <c r="F16">
        <v>4243.46244461486</v>
      </c>
      <c r="G16">
        <v>9478.0669335467901</v>
      </c>
      <c r="H16">
        <v>903</v>
      </c>
      <c r="I16">
        <v>3155</v>
      </c>
      <c r="J16">
        <v>13721.5293781616</v>
      </c>
      <c r="K16">
        <v>4058</v>
      </c>
      <c r="L16" s="2">
        <v>0.69074420732075903</v>
      </c>
      <c r="M16" s="2">
        <v>0.22252341054706701</v>
      </c>
      <c r="N16">
        <v>17779.529378161598</v>
      </c>
      <c r="O16" s="2">
        <v>5.1463969403200402E-2</v>
      </c>
      <c r="P16" s="2">
        <v>3.55130045156999E-2</v>
      </c>
      <c r="Q16" s="50">
        <v>0.20643885907935611</v>
      </c>
      <c r="R16">
        <v>3655</v>
      </c>
      <c r="S16">
        <v>14050</v>
      </c>
    </row>
    <row r="17" spans="1:19">
      <c r="A17">
        <v>15</v>
      </c>
      <c r="B17" t="s">
        <v>837</v>
      </c>
      <c r="C17" t="s">
        <v>843</v>
      </c>
      <c r="D17" t="s">
        <v>842</v>
      </c>
      <c r="E17" t="s">
        <v>769</v>
      </c>
      <c r="F17">
        <v>323.93707704790302</v>
      </c>
      <c r="G17">
        <v>1609.56361889512</v>
      </c>
      <c r="H17">
        <v>158</v>
      </c>
      <c r="I17">
        <v>260</v>
      </c>
      <c r="J17">
        <v>1933.50069594302</v>
      </c>
      <c r="K17">
        <v>418</v>
      </c>
      <c r="L17" s="2">
        <v>0.83246084279793298</v>
      </c>
      <c r="M17" s="2">
        <v>0.37799043062200899</v>
      </c>
      <c r="N17">
        <v>2351.5006959430202</v>
      </c>
      <c r="O17" s="2">
        <v>7.2517878958482402E-3</v>
      </c>
      <c r="P17" s="2">
        <v>3.6580670003850502E-3</v>
      </c>
      <c r="Q17" s="50">
        <v>0.34606060606060607</v>
      </c>
      <c r="R17">
        <v>571</v>
      </c>
      <c r="S17">
        <v>1079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68DC-BFB9-4665-AAF7-B215A67A3419}">
  <sheetPr>
    <tabColor theme="1" tint="0.499984740745262"/>
  </sheetPr>
  <dimension ref="A2:H19"/>
  <sheetViews>
    <sheetView topLeftCell="B2" zoomScale="85" zoomScaleNormal="85" workbookViewId="0">
      <selection activeCell="F5" sqref="F5"/>
    </sheetView>
  </sheetViews>
  <sheetFormatPr defaultRowHeight="14.5"/>
  <cols>
    <col min="1" max="1" width="23.6328125" bestFit="1" customWidth="1"/>
    <col min="2" max="2" width="39.6328125" bestFit="1" customWidth="1"/>
    <col min="3" max="3" width="39.36328125" bestFit="1" customWidth="1"/>
    <col min="4" max="4" width="22.90625" bestFit="1" customWidth="1"/>
    <col min="5" max="5" width="12.26953125" bestFit="1" customWidth="1"/>
    <col min="6" max="6" width="18.6328125" bestFit="1" customWidth="1"/>
    <col min="7" max="7" width="14.81640625" bestFit="1" customWidth="1"/>
  </cols>
  <sheetData>
    <row r="2" spans="1:8" ht="72.5">
      <c r="A2" t="s">
        <v>786</v>
      </c>
      <c r="B2" t="s">
        <v>787</v>
      </c>
      <c r="C2" s="70" t="s">
        <v>788</v>
      </c>
      <c r="D2" s="70" t="s">
        <v>789</v>
      </c>
    </row>
    <row r="3" spans="1:8">
      <c r="A3" s="23" t="s">
        <v>777</v>
      </c>
      <c r="B3" s="23" t="s">
        <v>778</v>
      </c>
      <c r="C3" s="23" t="s">
        <v>779</v>
      </c>
      <c r="D3" s="23" t="s">
        <v>780</v>
      </c>
      <c r="E3" t="s">
        <v>783</v>
      </c>
      <c r="F3" s="64" t="s">
        <v>781</v>
      </c>
      <c r="G3" t="s">
        <v>784</v>
      </c>
      <c r="H3" t="s">
        <v>785</v>
      </c>
    </row>
    <row r="4" spans="1:8">
      <c r="A4" t="s">
        <v>746</v>
      </c>
      <c r="B4" t="s">
        <v>747</v>
      </c>
      <c r="C4" t="s">
        <v>748</v>
      </c>
      <c r="D4" t="s">
        <v>749</v>
      </c>
      <c r="E4" s="61">
        <v>0.19886582420275142</v>
      </c>
      <c r="F4" s="65">
        <v>0.11397641260341489</v>
      </c>
      <c r="G4" s="63">
        <v>75053.1838272647</v>
      </c>
      <c r="H4">
        <f>RANK(F4,$F$4:$F$19,0)</f>
        <v>9</v>
      </c>
    </row>
    <row r="5" spans="1:8">
      <c r="D5" t="s">
        <v>750</v>
      </c>
      <c r="E5" s="61">
        <v>3.8033395176252316E-2</v>
      </c>
      <c r="F5" s="65">
        <v>0.23745973308789692</v>
      </c>
      <c r="G5" s="63">
        <v>18985.708979099181</v>
      </c>
      <c r="H5">
        <f t="shared" ref="H5:H20" si="0">RANK(F5,$F$4:$F$19,0)</f>
        <v>4</v>
      </c>
    </row>
    <row r="6" spans="1:8">
      <c r="C6" t="s">
        <v>751</v>
      </c>
      <c r="D6" t="s">
        <v>752</v>
      </c>
      <c r="E6" s="61">
        <v>1.5174852102075823E-2</v>
      </c>
      <c r="F6" s="65">
        <v>0.19434832756632064</v>
      </c>
      <c r="G6" s="63">
        <v>6871.9193546220104</v>
      </c>
      <c r="H6">
        <f t="shared" si="0"/>
        <v>6</v>
      </c>
    </row>
    <row r="7" spans="1:8">
      <c r="D7" t="s">
        <v>753</v>
      </c>
      <c r="E7" s="61">
        <v>3.5933069625792E-2</v>
      </c>
      <c r="F7" s="65">
        <v>0.34096444227959083</v>
      </c>
      <c r="G7" s="63">
        <v>21438.074867915991</v>
      </c>
      <c r="H7">
        <f t="shared" si="0"/>
        <v>1</v>
      </c>
    </row>
    <row r="8" spans="1:8">
      <c r="B8" t="s">
        <v>754</v>
      </c>
      <c r="E8" s="61">
        <v>5.3637063744880455E-2</v>
      </c>
      <c r="F8" s="65">
        <v>0.3323543808125306</v>
      </c>
      <c r="G8" s="63">
        <v>32395.154549279367</v>
      </c>
      <c r="H8">
        <f t="shared" si="0"/>
        <v>2</v>
      </c>
    </row>
    <row r="9" spans="1:8">
      <c r="A9" t="s">
        <v>759</v>
      </c>
      <c r="B9" t="s">
        <v>747</v>
      </c>
      <c r="C9" t="s">
        <v>760</v>
      </c>
      <c r="D9" t="s">
        <v>761</v>
      </c>
      <c r="E9" s="61">
        <v>6.6405292820387166E-2</v>
      </c>
      <c r="F9" s="65">
        <v>0.13877174486030575</v>
      </c>
      <c r="G9" s="63">
        <v>26869.309311041812</v>
      </c>
      <c r="H9">
        <f t="shared" si="0"/>
        <v>7</v>
      </c>
    </row>
    <row r="10" spans="1:8">
      <c r="D10" t="s">
        <v>762</v>
      </c>
      <c r="E10" s="61">
        <v>6.9660797423600658E-3</v>
      </c>
      <c r="F10" s="65">
        <v>0.25125628140703515</v>
      </c>
      <c r="G10" s="63">
        <v>3843.3985819791137</v>
      </c>
      <c r="H10">
        <f t="shared" si="0"/>
        <v>3</v>
      </c>
    </row>
    <row r="11" spans="1:8">
      <c r="C11" t="s">
        <v>763</v>
      </c>
      <c r="D11" t="s">
        <v>764</v>
      </c>
      <c r="E11" s="61">
        <v>0.21436447649385654</v>
      </c>
      <c r="F11" s="65">
        <v>3.270055113288426E-2</v>
      </c>
      <c r="G11" s="63">
        <v>63066.236878743657</v>
      </c>
      <c r="H11">
        <f t="shared" si="0"/>
        <v>11</v>
      </c>
    </row>
    <row r="12" spans="1:8">
      <c r="D12" t="s">
        <v>765</v>
      </c>
      <c r="E12" s="61">
        <v>0.33635838554976022</v>
      </c>
      <c r="F12" s="65">
        <v>7.8209964875764273E-2</v>
      </c>
      <c r="G12" s="63">
        <v>114855.28362404231</v>
      </c>
      <c r="H12">
        <f t="shared" si="0"/>
        <v>10</v>
      </c>
    </row>
    <row r="13" spans="1:8">
      <c r="B13" t="s">
        <v>754</v>
      </c>
      <c r="E13" s="61">
        <v>3.4261560541883992E-2</v>
      </c>
      <c r="F13" s="65">
        <v>0.23473818646232439</v>
      </c>
      <c r="G13" s="63">
        <v>17513.730026106947</v>
      </c>
      <c r="H13">
        <f t="shared" si="0"/>
        <v>5</v>
      </c>
    </row>
    <row r="14" spans="1:8">
      <c r="A14" t="s">
        <v>681</v>
      </c>
      <c r="E14" s="61">
        <v>1</v>
      </c>
      <c r="F14" s="65">
        <v>0.11704939265586166</v>
      </c>
      <c r="G14" s="63">
        <v>380892.00000009505</v>
      </c>
      <c r="H14">
        <f t="shared" si="0"/>
        <v>8</v>
      </c>
    </row>
    <row r="15" spans="1:8">
      <c r="H15" t="e">
        <f t="shared" si="0"/>
        <v>#N/A</v>
      </c>
    </row>
    <row r="16" spans="1:8">
      <c r="H16" t="e">
        <f t="shared" si="0"/>
        <v>#N/A</v>
      </c>
    </row>
    <row r="17" spans="8:8">
      <c r="H17" t="e">
        <f t="shared" si="0"/>
        <v>#N/A</v>
      </c>
    </row>
    <row r="18" spans="8:8">
      <c r="H18" t="e">
        <f t="shared" si="0"/>
        <v>#N/A</v>
      </c>
    </row>
    <row r="19" spans="8:8">
      <c r="H19" t="e">
        <f t="shared" si="0"/>
        <v>#N/A</v>
      </c>
    </row>
  </sheetData>
  <conditionalFormatting pivot="1" sqref="F4:F7 F9:F12">
    <cfRule type="cellIs" dxfId="11" priority="2" operator="greaterThan">
      <formula>0.1171</formula>
    </cfRule>
  </conditionalFormatting>
  <conditionalFormatting pivot="1" sqref="F4:F7 F9:F12">
    <cfRule type="aboveAverage" dxfId="10" priority="1"/>
  </conditionalFormatting>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276C5-41C2-4D0E-80B0-3FD7CE6E60AE}">
  <sheetPr>
    <tabColor theme="1" tint="0.499984740745262"/>
  </sheetPr>
  <dimension ref="A1:O17"/>
  <sheetViews>
    <sheetView zoomScale="78" workbookViewId="0">
      <selection activeCell="O5" sqref="O5"/>
    </sheetView>
  </sheetViews>
  <sheetFormatPr defaultRowHeight="14.5"/>
  <cols>
    <col min="1" max="1" width="8" bestFit="1" customWidth="1"/>
    <col min="2" max="2" width="21.6328125" bestFit="1" customWidth="1"/>
    <col min="3" max="4" width="37.54296875" bestFit="1" customWidth="1"/>
    <col min="5" max="5" width="22.7265625" bestFit="1" customWidth="1"/>
    <col min="6" max="7" width="11.81640625" bestFit="1" customWidth="1"/>
    <col min="8" max="8" width="9.90625" bestFit="1" customWidth="1"/>
    <col min="9" max="9" width="13" bestFit="1" customWidth="1"/>
    <col min="10" max="10" width="11.81640625" bestFit="1" customWidth="1"/>
    <col min="11" max="11" width="9.6328125" customWidth="1"/>
    <col min="12" max="12" width="12.1796875" bestFit="1" customWidth="1"/>
    <col min="13" max="13" width="11.36328125" bestFit="1" customWidth="1"/>
    <col min="14" max="14" width="14.54296875" bestFit="1" customWidth="1"/>
    <col min="15" max="15" width="13.7265625" bestFit="1" customWidth="1"/>
  </cols>
  <sheetData>
    <row r="1" spans="1:15">
      <c r="A1" t="s">
        <v>774</v>
      </c>
      <c r="B1">
        <v>0</v>
      </c>
      <c r="C1">
        <v>1</v>
      </c>
      <c r="D1">
        <v>2</v>
      </c>
      <c r="E1">
        <v>3</v>
      </c>
      <c r="F1" t="s">
        <v>742</v>
      </c>
      <c r="G1" t="s">
        <v>743</v>
      </c>
      <c r="H1" t="s">
        <v>745</v>
      </c>
      <c r="I1" t="s">
        <v>744</v>
      </c>
      <c r="J1" t="s">
        <v>686</v>
      </c>
      <c r="K1" t="s">
        <v>687</v>
      </c>
      <c r="L1" t="s">
        <v>775</v>
      </c>
      <c r="M1" t="s">
        <v>776</v>
      </c>
      <c r="N1" t="s">
        <v>772</v>
      </c>
      <c r="O1" t="s">
        <v>773</v>
      </c>
    </row>
    <row r="2" spans="1:15">
      <c r="A2">
        <v>0</v>
      </c>
      <c r="B2" t="s">
        <v>746</v>
      </c>
      <c r="C2" t="s">
        <v>747</v>
      </c>
      <c r="D2" t="s">
        <v>748</v>
      </c>
      <c r="E2" t="s">
        <v>749</v>
      </c>
      <c r="F2">
        <v>26682.900912931898</v>
      </c>
      <c r="G2">
        <v>25646.282914332802</v>
      </c>
      <c r="H2">
        <v>2590</v>
      </c>
      <c r="I2">
        <v>20134</v>
      </c>
      <c r="J2">
        <v>52329.1838272647</v>
      </c>
      <c r="K2">
        <v>22724</v>
      </c>
      <c r="L2" s="2">
        <f>J2/SUM($J$2:$J$17)</f>
        <v>0.19626584188687457</v>
      </c>
      <c r="M2" s="2">
        <f>K2/SUM($K$2:$K$17)</f>
        <v>0.19886582420275142</v>
      </c>
      <c r="N2" s="22">
        <v>0.49009522103363101</v>
      </c>
      <c r="O2" s="22">
        <v>0.11397641260341489</v>
      </c>
    </row>
    <row r="3" spans="1:15">
      <c r="A3">
        <v>1</v>
      </c>
      <c r="B3" t="s">
        <v>746</v>
      </c>
      <c r="C3" t="s">
        <v>747</v>
      </c>
      <c r="D3" t="s">
        <v>748</v>
      </c>
      <c r="E3" t="s">
        <v>750</v>
      </c>
      <c r="F3">
        <v>4303.49274210978</v>
      </c>
      <c r="G3">
        <v>10336.216236989399</v>
      </c>
      <c r="H3">
        <v>1032</v>
      </c>
      <c r="I3">
        <v>3314</v>
      </c>
      <c r="J3">
        <v>14639.708979099179</v>
      </c>
      <c r="K3">
        <v>4346</v>
      </c>
      <c r="L3" s="2">
        <f t="shared" ref="L3:L17" si="0">J3/SUM($J$2:$J$17)</f>
        <v>5.4907693902626772E-2</v>
      </c>
      <c r="M3" s="2">
        <f t="shared" ref="M3:M17" si="1">K3/SUM($K$2:$K$17)</f>
        <v>3.8033395176252316E-2</v>
      </c>
      <c r="N3" s="22">
        <v>0.7060397342424094</v>
      </c>
      <c r="O3" s="22">
        <v>0.23745973308789692</v>
      </c>
    </row>
    <row r="4" spans="1:15">
      <c r="A4">
        <v>2</v>
      </c>
      <c r="B4" t="s">
        <v>746</v>
      </c>
      <c r="C4" t="s">
        <v>747</v>
      </c>
      <c r="D4" t="s">
        <v>751</v>
      </c>
      <c r="E4" t="s">
        <v>752</v>
      </c>
      <c r="F4">
        <v>1901.7145187533699</v>
      </c>
      <c r="G4">
        <v>3236.2048358686402</v>
      </c>
      <c r="H4">
        <v>337</v>
      </c>
      <c r="I4">
        <v>1397</v>
      </c>
      <c r="J4">
        <v>5137.9193546220104</v>
      </c>
      <c r="K4">
        <v>1734</v>
      </c>
      <c r="L4" s="2">
        <f t="shared" si="0"/>
        <v>1.9270280824757631E-2</v>
      </c>
      <c r="M4" s="2">
        <f t="shared" si="1"/>
        <v>1.5174852102075823E-2</v>
      </c>
      <c r="N4" s="22">
        <v>0.62986680259147887</v>
      </c>
      <c r="O4" s="22">
        <v>0.19434832756632064</v>
      </c>
    </row>
    <row r="5" spans="1:15">
      <c r="A5">
        <v>3</v>
      </c>
      <c r="B5" t="s">
        <v>746</v>
      </c>
      <c r="C5" t="s">
        <v>747</v>
      </c>
      <c r="D5" t="s">
        <v>751</v>
      </c>
      <c r="E5" t="s">
        <v>753</v>
      </c>
      <c r="F5">
        <v>3627.30240995039</v>
      </c>
      <c r="G5">
        <v>13704.772457965601</v>
      </c>
      <c r="H5">
        <v>1400</v>
      </c>
      <c r="I5">
        <v>2706</v>
      </c>
      <c r="J5">
        <v>17332.074867915991</v>
      </c>
      <c r="K5">
        <v>4106</v>
      </c>
      <c r="L5" s="2">
        <f t="shared" si="0"/>
        <v>6.5005681663727999E-2</v>
      </c>
      <c r="M5" s="2">
        <f t="shared" si="1"/>
        <v>3.5933069625792E-2</v>
      </c>
      <c r="N5" s="22">
        <v>0.7907173585624756</v>
      </c>
      <c r="O5" s="22">
        <v>0.34096444227959083</v>
      </c>
    </row>
    <row r="6" spans="1:15">
      <c r="A6">
        <v>4</v>
      </c>
      <c r="B6" t="s">
        <v>746</v>
      </c>
      <c r="C6" t="s">
        <v>754</v>
      </c>
      <c r="D6" t="s">
        <v>749</v>
      </c>
      <c r="E6" t="s">
        <v>755</v>
      </c>
      <c r="F6">
        <v>3522.5325511149999</v>
      </c>
      <c r="G6">
        <v>11010.7813610885</v>
      </c>
      <c r="H6">
        <v>1051</v>
      </c>
      <c r="I6">
        <v>2721</v>
      </c>
      <c r="J6">
        <v>14533.313912203501</v>
      </c>
      <c r="K6">
        <v>3772</v>
      </c>
      <c r="L6" s="2">
        <f t="shared" si="0"/>
        <v>5.4508648554512422E-2</v>
      </c>
      <c r="M6" s="2">
        <f t="shared" si="1"/>
        <v>3.301011656806805E-2</v>
      </c>
      <c r="N6" s="22">
        <v>0.75762358314182154</v>
      </c>
      <c r="O6" s="22">
        <v>0.27863202545068927</v>
      </c>
    </row>
    <row r="7" spans="1:15">
      <c r="A7" s="66">
        <v>5</v>
      </c>
      <c r="B7" s="66" t="s">
        <v>746</v>
      </c>
      <c r="C7" s="66" t="s">
        <v>754</v>
      </c>
      <c r="D7" s="66" t="s">
        <v>749</v>
      </c>
      <c r="E7" s="66" t="s">
        <v>756</v>
      </c>
      <c r="F7" s="66">
        <v>596.33871002001001</v>
      </c>
      <c r="G7" s="66">
        <v>3236.2048358686402</v>
      </c>
      <c r="H7" s="66">
        <v>338</v>
      </c>
      <c r="I7" s="66">
        <v>484</v>
      </c>
      <c r="J7" s="66">
        <v>3832.5435458886504</v>
      </c>
      <c r="K7" s="66">
        <v>822</v>
      </c>
      <c r="L7" s="67">
        <f t="shared" si="0"/>
        <v>1.4374338191187906E-2</v>
      </c>
      <c r="M7" s="67">
        <f t="shared" si="1"/>
        <v>7.1936150103266002E-3</v>
      </c>
      <c r="N7" s="68">
        <v>0.84440132176456784</v>
      </c>
      <c r="O7" s="68">
        <v>0.41119221411192214</v>
      </c>
    </row>
    <row r="8" spans="1:15">
      <c r="A8" s="66">
        <v>6</v>
      </c>
      <c r="B8" s="66" t="s">
        <v>746</v>
      </c>
      <c r="C8" s="66" t="s">
        <v>754</v>
      </c>
      <c r="D8" s="66" t="s">
        <v>750</v>
      </c>
      <c r="E8" s="66" t="s">
        <v>757</v>
      </c>
      <c r="F8" s="66">
        <v>654.67003683108896</v>
      </c>
      <c r="G8" s="66">
        <v>4670.7230744595099</v>
      </c>
      <c r="H8" s="66">
        <v>436</v>
      </c>
      <c r="I8" s="66">
        <v>539</v>
      </c>
      <c r="J8" s="66">
        <v>5325.3931112905993</v>
      </c>
      <c r="K8" s="66">
        <v>975</v>
      </c>
      <c r="L8" s="67">
        <f t="shared" si="0"/>
        <v>1.9973419914518949E-2</v>
      </c>
      <c r="M8" s="67">
        <f t="shared" si="1"/>
        <v>8.532572548745055E-3</v>
      </c>
      <c r="N8" s="68">
        <v>0.87706634549793239</v>
      </c>
      <c r="O8" s="68">
        <v>0.44717948717948719</v>
      </c>
    </row>
    <row r="9" spans="1:15">
      <c r="A9" s="66">
        <v>7</v>
      </c>
      <c r="B9" s="66" t="s">
        <v>746</v>
      </c>
      <c r="C9" s="66" t="s">
        <v>754</v>
      </c>
      <c r="D9" s="66" t="s">
        <v>750</v>
      </c>
      <c r="E9" s="66" t="s">
        <v>758</v>
      </c>
      <c r="F9" s="66">
        <v>517.05341144184501</v>
      </c>
      <c r="G9" s="66">
        <v>2057.8505684547699</v>
      </c>
      <c r="H9" s="66">
        <v>212</v>
      </c>
      <c r="I9" s="66">
        <v>348</v>
      </c>
      <c r="J9" s="66">
        <v>2574.9039798966151</v>
      </c>
      <c r="K9" s="66">
        <v>560</v>
      </c>
      <c r="L9" s="67">
        <f t="shared" si="0"/>
        <v>9.6574351142271406E-3</v>
      </c>
      <c r="M9" s="67">
        <f t="shared" si="1"/>
        <v>4.9007596177407502E-3</v>
      </c>
      <c r="N9" s="68">
        <v>0.79919507077595753</v>
      </c>
      <c r="O9" s="68">
        <v>0.37857142857142856</v>
      </c>
    </row>
    <row r="10" spans="1:15">
      <c r="A10">
        <v>8</v>
      </c>
      <c r="B10" t="s">
        <v>759</v>
      </c>
      <c r="C10" t="s">
        <v>747</v>
      </c>
      <c r="D10" t="s">
        <v>760</v>
      </c>
      <c r="E10" t="s">
        <v>761</v>
      </c>
      <c r="F10">
        <v>8667.58210527751</v>
      </c>
      <c r="G10">
        <v>10613.7272057643</v>
      </c>
      <c r="H10">
        <v>1053</v>
      </c>
      <c r="I10">
        <v>6535</v>
      </c>
      <c r="J10">
        <v>19281.309311041812</v>
      </c>
      <c r="K10">
        <v>7588</v>
      </c>
      <c r="L10" s="2">
        <f t="shared" si="0"/>
        <v>7.2316480553269544E-2</v>
      </c>
      <c r="M10" s="2">
        <f t="shared" si="1"/>
        <v>6.6405292820387166E-2</v>
      </c>
      <c r="N10" s="22">
        <v>0.55046714071881753</v>
      </c>
      <c r="O10" s="22">
        <v>0.13877174486030575</v>
      </c>
    </row>
    <row r="11" spans="1:15">
      <c r="A11">
        <v>9</v>
      </c>
      <c r="B11" t="s">
        <v>759</v>
      </c>
      <c r="C11" t="s">
        <v>747</v>
      </c>
      <c r="D11" t="s">
        <v>760</v>
      </c>
      <c r="E11" t="s">
        <v>762</v>
      </c>
      <c r="F11">
        <v>844.38842985741405</v>
      </c>
      <c r="G11">
        <v>2203.0101521216998</v>
      </c>
      <c r="H11">
        <v>200</v>
      </c>
      <c r="I11">
        <v>596</v>
      </c>
      <c r="J11">
        <v>3047.3985819791137</v>
      </c>
      <c r="K11">
        <v>796</v>
      </c>
      <c r="L11" s="2">
        <f t="shared" si="0"/>
        <v>1.1429573414163868E-2</v>
      </c>
      <c r="M11" s="2">
        <f t="shared" si="1"/>
        <v>6.9660797423600658E-3</v>
      </c>
      <c r="N11" s="22">
        <v>0.7229150020444548</v>
      </c>
      <c r="O11" s="22">
        <v>0.25125628140703515</v>
      </c>
    </row>
    <row r="12" spans="1:15">
      <c r="A12">
        <v>10</v>
      </c>
      <c r="B12" t="s">
        <v>759</v>
      </c>
      <c r="C12" t="s">
        <v>747</v>
      </c>
      <c r="D12" t="s">
        <v>763</v>
      </c>
      <c r="E12" t="s">
        <v>764</v>
      </c>
      <c r="F12">
        <v>31129.673516053401</v>
      </c>
      <c r="G12">
        <v>7441.56336269026</v>
      </c>
      <c r="H12">
        <v>801</v>
      </c>
      <c r="I12">
        <v>23694</v>
      </c>
      <c r="J12">
        <v>38571.236878743657</v>
      </c>
      <c r="K12">
        <v>24495</v>
      </c>
      <c r="L12" s="2">
        <f t="shared" si="0"/>
        <v>0.14466528474079568</v>
      </c>
      <c r="M12" s="2">
        <f t="shared" si="1"/>
        <v>0.21436447649385654</v>
      </c>
      <c r="N12" s="22">
        <v>0.19293037934158794</v>
      </c>
      <c r="O12" s="22">
        <v>3.270055113288426E-2</v>
      </c>
    </row>
    <row r="13" spans="1:15">
      <c r="A13">
        <v>11</v>
      </c>
      <c r="B13" t="s">
        <v>759</v>
      </c>
      <c r="C13" t="s">
        <v>747</v>
      </c>
      <c r="D13" t="s">
        <v>763</v>
      </c>
      <c r="E13" t="s">
        <v>765</v>
      </c>
      <c r="F13">
        <v>46871.769548779703</v>
      </c>
      <c r="G13">
        <v>29548.514075262599</v>
      </c>
      <c r="H13">
        <v>3006</v>
      </c>
      <c r="I13">
        <v>35429</v>
      </c>
      <c r="J13">
        <v>76420.283624042306</v>
      </c>
      <c r="K13">
        <v>38435</v>
      </c>
      <c r="L13" s="2">
        <f t="shared" si="0"/>
        <v>0.28662192309775214</v>
      </c>
      <c r="M13" s="2">
        <f t="shared" si="1"/>
        <v>0.33635838554976022</v>
      </c>
      <c r="N13" s="22">
        <v>0.38665800065110528</v>
      </c>
      <c r="O13" s="22">
        <v>7.8209964875764273E-2</v>
      </c>
    </row>
    <row r="14" spans="1:15">
      <c r="A14">
        <v>12</v>
      </c>
      <c r="B14" t="s">
        <v>759</v>
      </c>
      <c r="C14" t="s">
        <v>754</v>
      </c>
      <c r="D14" t="s">
        <v>766</v>
      </c>
      <c r="E14" t="s">
        <v>767</v>
      </c>
      <c r="F14">
        <v>1704.6339194305101</v>
      </c>
      <c r="G14">
        <v>4551.1798879102598</v>
      </c>
      <c r="H14">
        <v>416</v>
      </c>
      <c r="I14">
        <v>1262</v>
      </c>
      <c r="J14">
        <v>6255.8138073407699</v>
      </c>
      <c r="K14">
        <v>1678</v>
      </c>
      <c r="L14" s="2">
        <f t="shared" si="0"/>
        <v>2.3463055866458159E-2</v>
      </c>
      <c r="M14" s="2">
        <f t="shared" si="1"/>
        <v>1.4684776140301746E-2</v>
      </c>
      <c r="N14" s="22">
        <v>0.7275120436880268</v>
      </c>
      <c r="O14" s="22">
        <v>0.24791418355184744</v>
      </c>
    </row>
    <row r="15" spans="1:15">
      <c r="A15">
        <v>13</v>
      </c>
      <c r="B15" t="s">
        <v>759</v>
      </c>
      <c r="C15" t="s">
        <v>754</v>
      </c>
      <c r="D15" t="s">
        <v>766</v>
      </c>
      <c r="E15" t="s">
        <v>768</v>
      </c>
      <c r="F15">
        <v>1964.0101104933599</v>
      </c>
      <c r="G15">
        <v>3445.4054123298001</v>
      </c>
      <c r="H15">
        <v>345</v>
      </c>
      <c r="I15">
        <v>1474</v>
      </c>
      <c r="J15">
        <v>5409.4155228231602</v>
      </c>
      <c r="K15">
        <v>1819</v>
      </c>
      <c r="L15" s="2">
        <f t="shared" si="0"/>
        <v>2.0288554379280305E-2</v>
      </c>
      <c r="M15" s="2">
        <f t="shared" si="1"/>
        <v>1.5918717401197185E-2</v>
      </c>
      <c r="N15" s="22">
        <v>0.63692748279238343</v>
      </c>
      <c r="O15" s="22">
        <v>0.18966465090709181</v>
      </c>
    </row>
    <row r="16" spans="1:15">
      <c r="A16">
        <v>14</v>
      </c>
      <c r="B16" t="s">
        <v>759</v>
      </c>
      <c r="C16" t="s">
        <v>754</v>
      </c>
      <c r="D16" t="s">
        <v>769</v>
      </c>
      <c r="E16" t="s">
        <v>770</v>
      </c>
      <c r="F16">
        <v>60.596621056164103</v>
      </c>
      <c r="G16">
        <v>123.812586068855</v>
      </c>
      <c r="H16">
        <v>10</v>
      </c>
      <c r="I16">
        <v>42</v>
      </c>
      <c r="J16">
        <v>184.40920712501909</v>
      </c>
      <c r="K16">
        <v>52</v>
      </c>
      <c r="L16" s="2">
        <f t="shared" si="0"/>
        <v>6.9164518994896688E-4</v>
      </c>
      <c r="M16" s="2">
        <f t="shared" si="1"/>
        <v>4.5507053593306964E-4</v>
      </c>
      <c r="N16" s="22">
        <v>0.67140132534118546</v>
      </c>
      <c r="O16" s="22">
        <v>0.19230769230769232</v>
      </c>
    </row>
    <row r="17" spans="1:15">
      <c r="A17" s="66">
        <v>15</v>
      </c>
      <c r="B17" s="66" t="s">
        <v>759</v>
      </c>
      <c r="C17" s="66" t="s">
        <v>754</v>
      </c>
      <c r="D17" s="66" t="s">
        <v>769</v>
      </c>
      <c r="E17" s="66" t="s">
        <v>771</v>
      </c>
      <c r="F17" s="66">
        <v>263.34045599173999</v>
      </c>
      <c r="G17" s="66">
        <v>1485.7510328262599</v>
      </c>
      <c r="H17" s="66">
        <v>148</v>
      </c>
      <c r="I17" s="66">
        <v>218</v>
      </c>
      <c r="J17" s="66">
        <v>1749.091488818</v>
      </c>
      <c r="K17" s="66">
        <v>366</v>
      </c>
      <c r="L17" s="67">
        <f t="shared" si="0"/>
        <v>6.5601427058981053E-3</v>
      </c>
      <c r="M17" s="67">
        <f t="shared" si="1"/>
        <v>3.2029964644519899E-3</v>
      </c>
      <c r="N17" s="68">
        <v>0.84944157714145641</v>
      </c>
      <c r="O17" s="68">
        <v>0.40437158469945356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D5F6-84DF-4D8D-89DF-DEC1FC5E9BCA}">
  <sheetPr>
    <tabColor rgb="FF92D050"/>
  </sheetPr>
  <dimension ref="C3:H7"/>
  <sheetViews>
    <sheetView showGridLines="0" workbookViewId="0">
      <selection activeCell="D8" sqref="D8"/>
    </sheetView>
  </sheetViews>
  <sheetFormatPr defaultRowHeight="14.5"/>
  <cols>
    <col min="2" max="2" width="14.453125" bestFit="1" customWidth="1"/>
  </cols>
  <sheetData>
    <row r="3" spans="3:8">
      <c r="C3" t="s">
        <v>739</v>
      </c>
    </row>
    <row r="4" spans="3:8">
      <c r="C4" s="60" t="s">
        <v>740</v>
      </c>
      <c r="H4" s="31" t="s">
        <v>741</v>
      </c>
    </row>
    <row r="5" spans="3:8">
      <c r="C5" t="s">
        <v>733</v>
      </c>
    </row>
    <row r="6" spans="3:8">
      <c r="C6" s="59" t="s">
        <v>734</v>
      </c>
    </row>
    <row r="7" spans="3:8">
      <c r="C7" s="4" t="s">
        <v>735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734-DD70-4EFC-B34C-D4BE72C901B2}">
  <sheetPr filterMode="1"/>
  <dimension ref="A1:G64"/>
  <sheetViews>
    <sheetView workbookViewId="0">
      <selection activeCell="B1" sqref="B1"/>
    </sheetView>
  </sheetViews>
  <sheetFormatPr defaultRowHeight="14.5"/>
  <cols>
    <col min="1" max="1" width="3.81640625" bestFit="1" customWidth="1"/>
    <col min="2" max="2" width="24" bestFit="1" customWidth="1"/>
    <col min="3" max="3" width="6.6328125" bestFit="1" customWidth="1"/>
    <col min="4" max="4" width="20.08984375" bestFit="1" customWidth="1"/>
    <col min="5" max="5" width="11.81640625" bestFit="1" customWidth="1"/>
    <col min="6" max="6" width="9.7265625" bestFit="1" customWidth="1"/>
    <col min="7" max="7" width="13.81640625" bestFit="1" customWidth="1"/>
  </cols>
  <sheetData>
    <row r="1" spans="1:7">
      <c r="B1" t="s">
        <v>668</v>
      </c>
      <c r="C1" t="s">
        <v>669</v>
      </c>
      <c r="D1" t="s">
        <v>550</v>
      </c>
      <c r="E1" t="s">
        <v>552</v>
      </c>
      <c r="F1" t="s">
        <v>663</v>
      </c>
      <c r="G1" t="s">
        <v>670</v>
      </c>
    </row>
    <row r="2" spans="1:7">
      <c r="A2">
        <v>121</v>
      </c>
      <c r="B2" t="s">
        <v>671</v>
      </c>
      <c r="C2">
        <v>1</v>
      </c>
      <c r="D2" t="s">
        <v>152</v>
      </c>
      <c r="E2">
        <v>5.93820065810357E-2</v>
      </c>
      <c r="F2" t="s">
        <v>661</v>
      </c>
      <c r="G2">
        <v>1</v>
      </c>
    </row>
    <row r="3" spans="1:7" hidden="1">
      <c r="A3">
        <v>143</v>
      </c>
      <c r="B3" t="s">
        <v>672</v>
      </c>
      <c r="C3">
        <v>1</v>
      </c>
      <c r="D3" t="s">
        <v>158</v>
      </c>
      <c r="E3">
        <v>5.3562837633270098E-2</v>
      </c>
      <c r="F3" t="s">
        <v>661</v>
      </c>
      <c r="G3">
        <v>2</v>
      </c>
    </row>
    <row r="4" spans="1:7">
      <c r="A4">
        <v>137</v>
      </c>
      <c r="B4" t="s">
        <v>673</v>
      </c>
      <c r="C4">
        <v>2</v>
      </c>
      <c r="D4" t="s">
        <v>155</v>
      </c>
      <c r="E4">
        <v>0.25969681506216002</v>
      </c>
      <c r="F4" t="s">
        <v>661</v>
      </c>
      <c r="G4">
        <v>1</v>
      </c>
    </row>
    <row r="5" spans="1:7">
      <c r="A5">
        <v>105</v>
      </c>
      <c r="B5" t="s">
        <v>674</v>
      </c>
      <c r="C5">
        <v>3</v>
      </c>
      <c r="D5" t="s">
        <v>48</v>
      </c>
      <c r="E5">
        <v>4.6005636825156397E-2</v>
      </c>
      <c r="F5" t="s">
        <v>661</v>
      </c>
      <c r="G5">
        <v>1</v>
      </c>
    </row>
    <row r="6" spans="1:7">
      <c r="A6">
        <v>149</v>
      </c>
      <c r="B6" t="s">
        <v>675</v>
      </c>
      <c r="C6">
        <v>4</v>
      </c>
      <c r="D6" t="s">
        <v>51</v>
      </c>
      <c r="E6">
        <v>4.1215413619116098E-2</v>
      </c>
      <c r="F6" t="s">
        <v>661</v>
      </c>
      <c r="G6">
        <v>1</v>
      </c>
    </row>
    <row r="7" spans="1:7">
      <c r="A7">
        <v>85</v>
      </c>
      <c r="B7" t="s">
        <v>40</v>
      </c>
      <c r="C7">
        <v>5</v>
      </c>
      <c r="D7" t="s">
        <v>40</v>
      </c>
      <c r="E7">
        <v>7.3402429574250194E-2</v>
      </c>
      <c r="F7" t="s">
        <v>662</v>
      </c>
      <c r="G7">
        <v>1</v>
      </c>
    </row>
    <row r="8" spans="1:7">
      <c r="A8">
        <v>114</v>
      </c>
      <c r="B8" t="s">
        <v>135</v>
      </c>
      <c r="C8">
        <v>6</v>
      </c>
      <c r="D8" t="s">
        <v>135</v>
      </c>
      <c r="E8">
        <v>0.208143697527782</v>
      </c>
      <c r="F8" t="s">
        <v>662</v>
      </c>
      <c r="G8">
        <v>1</v>
      </c>
    </row>
    <row r="9" spans="1:7">
      <c r="A9">
        <v>119</v>
      </c>
      <c r="B9" t="s">
        <v>484</v>
      </c>
      <c r="C9">
        <v>7</v>
      </c>
      <c r="D9" t="s">
        <v>484</v>
      </c>
      <c r="E9">
        <v>0.42314246157185798</v>
      </c>
      <c r="F9" t="s">
        <v>662</v>
      </c>
      <c r="G9">
        <v>1</v>
      </c>
    </row>
    <row r="10" spans="1:7" hidden="1">
      <c r="A10">
        <v>93</v>
      </c>
      <c r="B10" t="s">
        <v>305</v>
      </c>
      <c r="C10">
        <v>7</v>
      </c>
      <c r="D10" t="s">
        <v>305</v>
      </c>
      <c r="E10">
        <v>0.36944794573009898</v>
      </c>
      <c r="F10" t="s">
        <v>662</v>
      </c>
      <c r="G10">
        <v>2</v>
      </c>
    </row>
    <row r="11" spans="1:7" hidden="1">
      <c r="A11">
        <v>120</v>
      </c>
      <c r="B11" t="s">
        <v>236</v>
      </c>
      <c r="C11">
        <v>7</v>
      </c>
      <c r="D11" t="s">
        <v>236</v>
      </c>
      <c r="E11">
        <v>0.32515036135557601</v>
      </c>
      <c r="F11" t="s">
        <v>662</v>
      </c>
      <c r="G11">
        <v>3</v>
      </c>
    </row>
    <row r="12" spans="1:7">
      <c r="A12">
        <v>82</v>
      </c>
      <c r="B12" t="s">
        <v>224</v>
      </c>
      <c r="C12">
        <v>8</v>
      </c>
      <c r="D12" t="s">
        <v>224</v>
      </c>
      <c r="E12">
        <v>0.45487485309537601</v>
      </c>
      <c r="F12" t="s">
        <v>662</v>
      </c>
      <c r="G12">
        <v>1</v>
      </c>
    </row>
    <row r="13" spans="1:7">
      <c r="A13">
        <v>130</v>
      </c>
      <c r="B13" t="s">
        <v>425</v>
      </c>
      <c r="C13">
        <v>9</v>
      </c>
      <c r="D13" t="s">
        <v>425</v>
      </c>
      <c r="E13">
        <v>0.426002208540331</v>
      </c>
      <c r="F13" t="s">
        <v>662</v>
      </c>
      <c r="G13">
        <v>1</v>
      </c>
    </row>
    <row r="14" spans="1:7">
      <c r="A14">
        <v>124</v>
      </c>
      <c r="B14" t="s">
        <v>294</v>
      </c>
      <c r="C14">
        <v>10</v>
      </c>
      <c r="D14" t="s">
        <v>294</v>
      </c>
      <c r="E14">
        <v>0.48379145174967397</v>
      </c>
      <c r="F14" t="s">
        <v>662</v>
      </c>
      <c r="G14">
        <v>1</v>
      </c>
    </row>
    <row r="15" spans="1:7">
      <c r="A15">
        <v>97</v>
      </c>
      <c r="B15" t="s">
        <v>367</v>
      </c>
      <c r="C15">
        <v>11</v>
      </c>
      <c r="D15" t="s">
        <v>367</v>
      </c>
      <c r="E15">
        <v>0.418043744302313</v>
      </c>
      <c r="F15" t="s">
        <v>662</v>
      </c>
      <c r="G15">
        <v>1</v>
      </c>
    </row>
    <row r="16" spans="1:7">
      <c r="A16">
        <v>91</v>
      </c>
      <c r="B16" t="s">
        <v>676</v>
      </c>
      <c r="C16">
        <v>12</v>
      </c>
      <c r="D16" t="s">
        <v>528</v>
      </c>
      <c r="E16">
        <v>0.37576937866580901</v>
      </c>
      <c r="F16" t="s">
        <v>661</v>
      </c>
      <c r="G16">
        <v>1</v>
      </c>
    </row>
    <row r="17" spans="1:7" hidden="1">
      <c r="A17">
        <v>107</v>
      </c>
      <c r="B17" t="s">
        <v>563</v>
      </c>
      <c r="C17">
        <v>12</v>
      </c>
      <c r="D17" t="s">
        <v>563</v>
      </c>
      <c r="E17">
        <v>0.34487478621664402</v>
      </c>
      <c r="F17" t="s">
        <v>662</v>
      </c>
      <c r="G17">
        <v>2</v>
      </c>
    </row>
    <row r="18" spans="1:7" hidden="1">
      <c r="A18">
        <v>110</v>
      </c>
      <c r="B18" t="s">
        <v>677</v>
      </c>
      <c r="C18">
        <v>12</v>
      </c>
      <c r="D18" t="s">
        <v>536</v>
      </c>
      <c r="E18">
        <v>0.33236106058062498</v>
      </c>
      <c r="F18" t="s">
        <v>661</v>
      </c>
      <c r="G18">
        <v>3</v>
      </c>
    </row>
    <row r="19" spans="1:7" hidden="1">
      <c r="A19">
        <v>134</v>
      </c>
      <c r="B19" t="s">
        <v>678</v>
      </c>
      <c r="C19">
        <v>12</v>
      </c>
      <c r="D19" t="s">
        <v>548</v>
      </c>
      <c r="E19">
        <v>0.32583730302545699</v>
      </c>
      <c r="F19" t="s">
        <v>661</v>
      </c>
      <c r="G19">
        <v>4</v>
      </c>
    </row>
    <row r="20" spans="1:7" hidden="1">
      <c r="A20">
        <v>127</v>
      </c>
      <c r="B20" t="s">
        <v>564</v>
      </c>
      <c r="C20">
        <v>12</v>
      </c>
      <c r="D20" t="s">
        <v>564</v>
      </c>
      <c r="E20">
        <v>0.32069100019942098</v>
      </c>
      <c r="F20" t="s">
        <v>662</v>
      </c>
      <c r="G20">
        <v>5</v>
      </c>
    </row>
    <row r="21" spans="1:7">
      <c r="A21">
        <v>148</v>
      </c>
      <c r="B21" t="s">
        <v>544</v>
      </c>
      <c r="C21">
        <v>13</v>
      </c>
      <c r="D21" t="s">
        <v>544</v>
      </c>
      <c r="E21">
        <v>0.36193711095539699</v>
      </c>
      <c r="F21" t="s">
        <v>662</v>
      </c>
      <c r="G21">
        <v>1</v>
      </c>
    </row>
    <row r="22" spans="1:7">
      <c r="A22">
        <v>122</v>
      </c>
      <c r="B22" t="s">
        <v>309</v>
      </c>
      <c r="C22">
        <v>14</v>
      </c>
      <c r="D22" t="s">
        <v>309</v>
      </c>
      <c r="E22">
        <v>2.4752015825544801E-2</v>
      </c>
      <c r="F22" t="s">
        <v>662</v>
      </c>
      <c r="G22">
        <v>1</v>
      </c>
    </row>
    <row r="23" spans="1:7" hidden="1">
      <c r="A23">
        <v>136</v>
      </c>
      <c r="B23" t="s">
        <v>302</v>
      </c>
      <c r="C23">
        <v>14</v>
      </c>
      <c r="D23" t="s">
        <v>302</v>
      </c>
      <c r="E23">
        <v>2.1968793625933999E-2</v>
      </c>
      <c r="F23" t="s">
        <v>662</v>
      </c>
      <c r="G23">
        <v>2</v>
      </c>
    </row>
    <row r="24" spans="1:7">
      <c r="A24">
        <v>150</v>
      </c>
      <c r="B24" t="s">
        <v>371</v>
      </c>
      <c r="C24">
        <v>15</v>
      </c>
      <c r="D24" t="s">
        <v>371</v>
      </c>
      <c r="E24">
        <v>2.38300567210195E-2</v>
      </c>
      <c r="F24" t="s">
        <v>662</v>
      </c>
      <c r="G24">
        <v>1</v>
      </c>
    </row>
    <row r="25" spans="1:7" hidden="1">
      <c r="A25">
        <v>123</v>
      </c>
      <c r="B25" t="s">
        <v>363</v>
      </c>
      <c r="C25">
        <v>15</v>
      </c>
      <c r="D25" t="s">
        <v>363</v>
      </c>
      <c r="E25">
        <v>2.3029331008998899E-2</v>
      </c>
      <c r="F25" t="s">
        <v>662</v>
      </c>
      <c r="G25">
        <v>2</v>
      </c>
    </row>
    <row r="26" spans="1:7">
      <c r="A26">
        <v>100</v>
      </c>
      <c r="B26" t="s">
        <v>228</v>
      </c>
      <c r="C26">
        <v>16</v>
      </c>
      <c r="D26" t="s">
        <v>228</v>
      </c>
      <c r="E26">
        <v>9.0481130624875894E-2</v>
      </c>
      <c r="F26" t="s">
        <v>662</v>
      </c>
      <c r="G26">
        <v>1</v>
      </c>
    </row>
    <row r="27" spans="1:7" hidden="1">
      <c r="A27">
        <v>129</v>
      </c>
      <c r="B27" t="s">
        <v>220</v>
      </c>
      <c r="C27">
        <v>16</v>
      </c>
      <c r="D27" t="s">
        <v>220</v>
      </c>
      <c r="E27">
        <v>8.8786716704179702E-2</v>
      </c>
      <c r="F27" t="s">
        <v>662</v>
      </c>
      <c r="G27">
        <v>2</v>
      </c>
    </row>
    <row r="28" spans="1:7">
      <c r="A28">
        <v>86</v>
      </c>
      <c r="B28" t="s">
        <v>232</v>
      </c>
      <c r="C28">
        <v>17</v>
      </c>
      <c r="D28" t="s">
        <v>232</v>
      </c>
      <c r="E28">
        <v>2.6594693898121E-2</v>
      </c>
      <c r="F28" t="s">
        <v>662</v>
      </c>
      <c r="G28">
        <v>1</v>
      </c>
    </row>
    <row r="29" spans="1:7" hidden="1">
      <c r="A29">
        <v>98</v>
      </c>
      <c r="B29" t="s">
        <v>240</v>
      </c>
      <c r="C29">
        <v>17</v>
      </c>
      <c r="D29" t="s">
        <v>240</v>
      </c>
      <c r="E29">
        <v>2.61829022317022E-2</v>
      </c>
      <c r="F29" t="s">
        <v>662</v>
      </c>
      <c r="G29">
        <v>2</v>
      </c>
    </row>
    <row r="30" spans="1:7">
      <c r="A30">
        <v>128</v>
      </c>
      <c r="B30" t="s">
        <v>561</v>
      </c>
      <c r="C30">
        <v>18</v>
      </c>
      <c r="D30" t="s">
        <v>561</v>
      </c>
      <c r="E30">
        <v>4.4661556550672797E-2</v>
      </c>
      <c r="F30" t="s">
        <v>662</v>
      </c>
      <c r="G30">
        <v>1</v>
      </c>
    </row>
    <row r="31" spans="1:7" hidden="1">
      <c r="A31">
        <v>142</v>
      </c>
      <c r="B31" t="s">
        <v>560</v>
      </c>
      <c r="C31">
        <v>18</v>
      </c>
      <c r="D31" t="s">
        <v>560</v>
      </c>
      <c r="E31">
        <v>3.6853499297902402E-2</v>
      </c>
      <c r="F31" t="s">
        <v>662</v>
      </c>
      <c r="G31">
        <v>2</v>
      </c>
    </row>
    <row r="32" spans="1:7">
      <c r="A32">
        <v>135</v>
      </c>
      <c r="B32" t="s">
        <v>562</v>
      </c>
      <c r="C32">
        <v>19</v>
      </c>
      <c r="D32" t="s">
        <v>562</v>
      </c>
      <c r="E32">
        <v>4.12988180295163E-2</v>
      </c>
      <c r="F32" t="s">
        <v>662</v>
      </c>
      <c r="G32">
        <v>1</v>
      </c>
    </row>
    <row r="33" spans="1:7">
      <c r="A33">
        <v>146</v>
      </c>
      <c r="B33" t="s">
        <v>470</v>
      </c>
      <c r="C33">
        <v>20</v>
      </c>
      <c r="D33" t="s">
        <v>470</v>
      </c>
      <c r="E33">
        <v>2.9447382852535502E-2</v>
      </c>
      <c r="F33" t="s">
        <v>662</v>
      </c>
      <c r="G33">
        <v>1</v>
      </c>
    </row>
    <row r="34" spans="1:7" hidden="1">
      <c r="A34">
        <v>152</v>
      </c>
      <c r="B34" t="s">
        <v>478</v>
      </c>
      <c r="C34">
        <v>20</v>
      </c>
      <c r="D34" t="s">
        <v>478</v>
      </c>
      <c r="E34">
        <v>2.6873343763217698E-2</v>
      </c>
      <c r="F34" t="s">
        <v>662</v>
      </c>
      <c r="G34">
        <v>2</v>
      </c>
    </row>
    <row r="35" spans="1:7">
      <c r="A35">
        <v>151</v>
      </c>
      <c r="B35" t="s">
        <v>419</v>
      </c>
      <c r="C35">
        <v>21</v>
      </c>
      <c r="D35" t="s">
        <v>419</v>
      </c>
      <c r="E35">
        <v>2.9317269400419201E-2</v>
      </c>
      <c r="F35" t="s">
        <v>662</v>
      </c>
      <c r="G35">
        <v>1</v>
      </c>
    </row>
    <row r="36" spans="1:7" hidden="1">
      <c r="A36">
        <v>116</v>
      </c>
      <c r="B36" t="s">
        <v>411</v>
      </c>
      <c r="C36">
        <v>21</v>
      </c>
      <c r="D36" t="s">
        <v>411</v>
      </c>
      <c r="E36">
        <v>2.8732734736969301E-2</v>
      </c>
      <c r="F36" t="s">
        <v>662</v>
      </c>
      <c r="G36">
        <v>2</v>
      </c>
    </row>
    <row r="37" spans="1:7">
      <c r="A37">
        <v>118</v>
      </c>
      <c r="B37" t="s">
        <v>298</v>
      </c>
      <c r="C37">
        <v>22</v>
      </c>
      <c r="D37" t="s">
        <v>298</v>
      </c>
      <c r="E37">
        <v>6.17311709308569E-2</v>
      </c>
      <c r="F37" t="s">
        <v>662</v>
      </c>
      <c r="G37">
        <v>1</v>
      </c>
    </row>
    <row r="38" spans="1:7" hidden="1">
      <c r="A38">
        <v>131</v>
      </c>
      <c r="B38" t="s">
        <v>290</v>
      </c>
      <c r="C38">
        <v>22</v>
      </c>
      <c r="D38" t="s">
        <v>290</v>
      </c>
      <c r="E38">
        <v>6.1057522539847801E-2</v>
      </c>
      <c r="F38" t="s">
        <v>662</v>
      </c>
      <c r="G38">
        <v>2</v>
      </c>
    </row>
    <row r="39" spans="1:7">
      <c r="A39">
        <v>95</v>
      </c>
      <c r="B39" t="s">
        <v>360</v>
      </c>
      <c r="C39">
        <v>23</v>
      </c>
      <c r="D39" t="s">
        <v>360</v>
      </c>
      <c r="E39">
        <v>4.7907485098375703E-2</v>
      </c>
      <c r="F39" t="s">
        <v>662</v>
      </c>
      <c r="G39">
        <v>1</v>
      </c>
    </row>
    <row r="40" spans="1:7" hidden="1">
      <c r="A40">
        <v>147</v>
      </c>
      <c r="B40" t="s">
        <v>352</v>
      </c>
      <c r="C40">
        <v>23</v>
      </c>
      <c r="D40" t="s">
        <v>352</v>
      </c>
      <c r="E40">
        <v>4.6761272489069798E-2</v>
      </c>
      <c r="F40" t="s">
        <v>662</v>
      </c>
      <c r="G40">
        <v>2</v>
      </c>
    </row>
    <row r="41" spans="1:7">
      <c r="A41">
        <v>139</v>
      </c>
      <c r="B41" t="s">
        <v>374</v>
      </c>
      <c r="C41">
        <v>24</v>
      </c>
      <c r="D41" t="s">
        <v>374</v>
      </c>
      <c r="E41">
        <v>3.83092272519443E-2</v>
      </c>
      <c r="F41" t="s">
        <v>662</v>
      </c>
      <c r="G41">
        <v>1</v>
      </c>
    </row>
    <row r="42" spans="1:7" hidden="1">
      <c r="A42">
        <v>109</v>
      </c>
      <c r="B42" t="s">
        <v>382</v>
      </c>
      <c r="C42">
        <v>24</v>
      </c>
      <c r="D42" t="s">
        <v>382</v>
      </c>
      <c r="E42">
        <v>3.7462295736803597E-2</v>
      </c>
      <c r="F42" t="s">
        <v>662</v>
      </c>
      <c r="G42">
        <v>2</v>
      </c>
    </row>
    <row r="43" spans="1:7">
      <c r="A43">
        <v>153</v>
      </c>
      <c r="B43" t="s">
        <v>490</v>
      </c>
      <c r="C43">
        <v>25</v>
      </c>
      <c r="D43" t="s">
        <v>490</v>
      </c>
      <c r="E43">
        <v>2.6159216423199998E-2</v>
      </c>
      <c r="F43" t="s">
        <v>662</v>
      </c>
      <c r="G43">
        <v>1</v>
      </c>
    </row>
    <row r="44" spans="1:7" hidden="1">
      <c r="A44">
        <v>144</v>
      </c>
      <c r="B44" t="s">
        <v>498</v>
      </c>
      <c r="C44">
        <v>25</v>
      </c>
      <c r="D44" t="s">
        <v>498</v>
      </c>
      <c r="E44">
        <v>2.38547112929621E-2</v>
      </c>
      <c r="F44" t="s">
        <v>662</v>
      </c>
      <c r="G44">
        <v>2</v>
      </c>
    </row>
    <row r="45" spans="1:7">
      <c r="A45">
        <v>101</v>
      </c>
      <c r="B45" t="s">
        <v>432</v>
      </c>
      <c r="C45">
        <v>26</v>
      </c>
      <c r="D45" t="s">
        <v>432</v>
      </c>
      <c r="E45">
        <v>2.57316842439607E-2</v>
      </c>
      <c r="F45" t="s">
        <v>662</v>
      </c>
      <c r="G45">
        <v>1</v>
      </c>
    </row>
    <row r="46" spans="1:7" hidden="1">
      <c r="A46">
        <v>125</v>
      </c>
      <c r="B46" t="s">
        <v>439</v>
      </c>
      <c r="C46">
        <v>26</v>
      </c>
      <c r="D46" t="s">
        <v>439</v>
      </c>
      <c r="E46">
        <v>2.4385428558244202E-2</v>
      </c>
      <c r="F46" t="s">
        <v>662</v>
      </c>
      <c r="G46">
        <v>2</v>
      </c>
    </row>
    <row r="47" spans="1:7">
      <c r="A47">
        <v>94</v>
      </c>
      <c r="B47" t="s">
        <v>435</v>
      </c>
      <c r="C47">
        <v>27</v>
      </c>
      <c r="D47" t="s">
        <v>435</v>
      </c>
      <c r="E47">
        <v>0.24656553054985</v>
      </c>
      <c r="F47" t="s">
        <v>662</v>
      </c>
      <c r="G47">
        <v>1</v>
      </c>
    </row>
    <row r="48" spans="1:7">
      <c r="A48">
        <v>140</v>
      </c>
      <c r="B48" t="s">
        <v>494</v>
      </c>
      <c r="C48">
        <v>28</v>
      </c>
      <c r="D48" t="s">
        <v>494</v>
      </c>
      <c r="E48">
        <v>0.25285400814139197</v>
      </c>
      <c r="F48" t="s">
        <v>662</v>
      </c>
      <c r="G48">
        <v>1</v>
      </c>
    </row>
    <row r="49" spans="1:7">
      <c r="A49">
        <v>89</v>
      </c>
      <c r="B49" t="s">
        <v>516</v>
      </c>
      <c r="C49">
        <v>29</v>
      </c>
      <c r="D49" t="s">
        <v>516</v>
      </c>
      <c r="E49">
        <v>7.2316623817935202E-2</v>
      </c>
      <c r="F49" t="s">
        <v>662</v>
      </c>
      <c r="G49">
        <v>1</v>
      </c>
    </row>
    <row r="50" spans="1:7">
      <c r="A50">
        <v>138</v>
      </c>
      <c r="B50" t="s">
        <v>509</v>
      </c>
      <c r="C50">
        <v>30</v>
      </c>
      <c r="D50" t="s">
        <v>509</v>
      </c>
      <c r="E50">
        <v>7.5846310390756705E-2</v>
      </c>
      <c r="F50" t="s">
        <v>662</v>
      </c>
      <c r="G50">
        <v>1</v>
      </c>
    </row>
    <row r="51" spans="1:7">
      <c r="A51">
        <v>83</v>
      </c>
      <c r="B51" t="s">
        <v>393</v>
      </c>
      <c r="C51">
        <v>31</v>
      </c>
      <c r="D51" t="s">
        <v>393</v>
      </c>
      <c r="E51">
        <v>0.111238079191539</v>
      </c>
      <c r="F51" t="s">
        <v>662</v>
      </c>
      <c r="G51">
        <v>1</v>
      </c>
    </row>
    <row r="52" spans="1:7" hidden="1">
      <c r="A52">
        <v>84</v>
      </c>
      <c r="B52" t="s">
        <v>401</v>
      </c>
      <c r="C52">
        <v>31</v>
      </c>
      <c r="D52" t="s">
        <v>401</v>
      </c>
      <c r="E52">
        <v>0.109343203597314</v>
      </c>
      <c r="F52" t="s">
        <v>662</v>
      </c>
      <c r="G52">
        <v>2</v>
      </c>
    </row>
    <row r="53" spans="1:7">
      <c r="A53">
        <v>99</v>
      </c>
      <c r="B53" t="s">
        <v>450</v>
      </c>
      <c r="C53">
        <v>32</v>
      </c>
      <c r="D53" t="s">
        <v>450</v>
      </c>
      <c r="E53">
        <v>7.8135767345398302E-2</v>
      </c>
      <c r="F53" t="s">
        <v>662</v>
      </c>
      <c r="G53">
        <v>1</v>
      </c>
    </row>
    <row r="54" spans="1:7" hidden="1">
      <c r="A54">
        <v>115</v>
      </c>
      <c r="B54" t="s">
        <v>458</v>
      </c>
      <c r="C54">
        <v>32</v>
      </c>
      <c r="D54" t="s">
        <v>458</v>
      </c>
      <c r="E54">
        <v>7.5264837986842706E-2</v>
      </c>
      <c r="F54" t="s">
        <v>662</v>
      </c>
      <c r="G54">
        <v>2</v>
      </c>
    </row>
    <row r="55" spans="1:7">
      <c r="A55">
        <v>108</v>
      </c>
      <c r="B55" t="s">
        <v>334</v>
      </c>
      <c r="C55">
        <v>33</v>
      </c>
      <c r="D55" t="s">
        <v>334</v>
      </c>
      <c r="E55">
        <v>0.127646325035633</v>
      </c>
      <c r="F55" t="s">
        <v>662</v>
      </c>
      <c r="G55">
        <v>1</v>
      </c>
    </row>
    <row r="56" spans="1:7" hidden="1">
      <c r="A56">
        <v>103</v>
      </c>
      <c r="B56" t="s">
        <v>342</v>
      </c>
      <c r="C56">
        <v>33</v>
      </c>
      <c r="D56" t="s">
        <v>342</v>
      </c>
      <c r="E56">
        <v>0.12553606097405501</v>
      </c>
      <c r="F56" t="s">
        <v>662</v>
      </c>
      <c r="G56">
        <v>2</v>
      </c>
    </row>
    <row r="57" spans="1:7">
      <c r="A57">
        <v>90</v>
      </c>
      <c r="B57" t="s">
        <v>268</v>
      </c>
      <c r="C57">
        <v>34</v>
      </c>
      <c r="D57" t="s">
        <v>268</v>
      </c>
      <c r="E57">
        <v>0.162371933923071</v>
      </c>
      <c r="F57" t="s">
        <v>662</v>
      </c>
      <c r="G57">
        <v>1</v>
      </c>
    </row>
    <row r="58" spans="1:7" hidden="1">
      <c r="A58">
        <v>154</v>
      </c>
      <c r="B58" t="s">
        <v>276</v>
      </c>
      <c r="C58">
        <v>34</v>
      </c>
      <c r="D58" t="s">
        <v>276</v>
      </c>
      <c r="E58">
        <v>0.16217221049568001</v>
      </c>
      <c r="F58" t="s">
        <v>662</v>
      </c>
      <c r="G58">
        <v>2</v>
      </c>
    </row>
    <row r="59" spans="1:7">
      <c r="A59">
        <v>92</v>
      </c>
      <c r="B59" t="s">
        <v>272</v>
      </c>
      <c r="C59">
        <v>35</v>
      </c>
      <c r="D59" t="s">
        <v>272</v>
      </c>
      <c r="E59">
        <v>0.42626947272503302</v>
      </c>
      <c r="F59" t="s">
        <v>662</v>
      </c>
      <c r="G59">
        <v>1</v>
      </c>
    </row>
    <row r="60" spans="1:7">
      <c r="A60">
        <v>133</v>
      </c>
      <c r="B60" t="s">
        <v>338</v>
      </c>
      <c r="C60">
        <v>36</v>
      </c>
      <c r="D60" t="s">
        <v>338</v>
      </c>
      <c r="E60">
        <v>0.46162842241949398</v>
      </c>
      <c r="F60" t="s">
        <v>662</v>
      </c>
      <c r="G60">
        <v>1</v>
      </c>
    </row>
    <row r="61" spans="1:7">
      <c r="A61">
        <v>112</v>
      </c>
      <c r="B61" t="s">
        <v>378</v>
      </c>
      <c r="C61">
        <v>37</v>
      </c>
      <c r="D61" t="s">
        <v>378</v>
      </c>
      <c r="E61">
        <v>0.23509565600169099</v>
      </c>
      <c r="F61" t="s">
        <v>662</v>
      </c>
      <c r="G61">
        <v>1</v>
      </c>
    </row>
    <row r="62" spans="1:7">
      <c r="A62">
        <v>117</v>
      </c>
      <c r="B62" t="s">
        <v>538</v>
      </c>
      <c r="C62">
        <v>38</v>
      </c>
      <c r="D62" t="s">
        <v>538</v>
      </c>
      <c r="E62">
        <v>0.35261663504861801</v>
      </c>
      <c r="F62" t="s">
        <v>662</v>
      </c>
      <c r="G62">
        <v>1</v>
      </c>
    </row>
    <row r="63" spans="1:7">
      <c r="A63">
        <v>102</v>
      </c>
      <c r="B63" t="s">
        <v>67</v>
      </c>
      <c r="C63">
        <v>39</v>
      </c>
      <c r="D63" t="s">
        <v>67</v>
      </c>
      <c r="E63">
        <v>0.42469758378558298</v>
      </c>
      <c r="F63" t="s">
        <v>662</v>
      </c>
      <c r="G63">
        <v>1</v>
      </c>
    </row>
    <row r="64" spans="1:7">
      <c r="A64">
        <v>88</v>
      </c>
      <c r="B64" t="s">
        <v>142</v>
      </c>
      <c r="C64">
        <v>40</v>
      </c>
      <c r="D64" t="s">
        <v>142</v>
      </c>
      <c r="E64">
        <v>0.34305081194992498</v>
      </c>
      <c r="F64" t="s">
        <v>662</v>
      </c>
      <c r="G64">
        <v>1</v>
      </c>
    </row>
  </sheetData>
  <autoFilter ref="A1:G64" xr:uid="{9C8D7734-DD70-4EFC-B34C-D4BE72C901B2}">
    <filterColumn colId="6">
      <filters>
        <filter val="1"/>
      </filters>
    </filterColumn>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CCC9-DCBF-4E83-8058-D0E42FB02422}">
  <sheetPr filterMode="1"/>
  <dimension ref="A1:G156"/>
  <sheetViews>
    <sheetView workbookViewId="0">
      <pane ySplit="1" topLeftCell="A14" activePane="bottomLeft" state="frozen"/>
      <selection pane="bottomLeft" activeCell="D119" sqref="D119"/>
    </sheetView>
  </sheetViews>
  <sheetFormatPr defaultRowHeight="14.5"/>
  <cols>
    <col min="1" max="1" width="3.81640625" bestFit="1" customWidth="1"/>
    <col min="2" max="2" width="20.08984375" bestFit="1" customWidth="1"/>
    <col min="3" max="3" width="31.36328125" bestFit="1" customWidth="1"/>
    <col min="4" max="5" width="11.81640625" bestFit="1" customWidth="1"/>
    <col min="6" max="6" width="12.1796875" bestFit="1" customWidth="1"/>
    <col min="7" max="7" width="9.7265625" bestFit="1" customWidth="1"/>
  </cols>
  <sheetData>
    <row r="1" spans="1:7">
      <c r="B1" s="36" t="s">
        <v>550</v>
      </c>
      <c r="C1" s="36" t="s">
        <v>551</v>
      </c>
      <c r="D1" s="36" t="s">
        <v>552</v>
      </c>
      <c r="E1" s="36" t="s">
        <v>553</v>
      </c>
      <c r="F1" s="36" t="s">
        <v>554</v>
      </c>
      <c r="G1" s="36" t="s">
        <v>663</v>
      </c>
    </row>
    <row r="2" spans="1:7" hidden="1">
      <c r="A2">
        <v>0</v>
      </c>
      <c r="B2" s="32" t="s">
        <v>38</v>
      </c>
      <c r="C2" s="32" t="s">
        <v>556</v>
      </c>
      <c r="D2" s="32">
        <v>2.6662876283865501E-3</v>
      </c>
      <c r="E2" s="32">
        <v>0</v>
      </c>
      <c r="F2" s="32">
        <v>0.532232657225156</v>
      </c>
      <c r="G2" s="32" t="s">
        <v>661</v>
      </c>
    </row>
    <row r="3" spans="1:7" hidden="1">
      <c r="A3">
        <v>1</v>
      </c>
      <c r="B3" s="32" t="s">
        <v>160</v>
      </c>
      <c r="C3" s="32" t="s">
        <v>556</v>
      </c>
      <c r="D3" s="32">
        <v>1.84363168305825E-2</v>
      </c>
      <c r="E3" s="32">
        <v>0</v>
      </c>
      <c r="F3" s="32">
        <v>0.246384421507441</v>
      </c>
      <c r="G3" s="32" t="s">
        <v>661</v>
      </c>
    </row>
    <row r="4" spans="1:7" hidden="1">
      <c r="A4">
        <v>2</v>
      </c>
      <c r="B4" s="32" t="s">
        <v>215</v>
      </c>
      <c r="C4" s="32" t="s">
        <v>555</v>
      </c>
      <c r="D4" s="32">
        <v>0</v>
      </c>
      <c r="E4" s="32">
        <v>0</v>
      </c>
      <c r="F4" s="32">
        <v>1</v>
      </c>
      <c r="G4" s="32" t="s">
        <v>662</v>
      </c>
    </row>
    <row r="5" spans="1:7" hidden="1">
      <c r="A5">
        <v>3</v>
      </c>
      <c r="B5" s="32" t="s">
        <v>122</v>
      </c>
      <c r="C5" s="32" t="s">
        <v>555</v>
      </c>
      <c r="D5" s="58">
        <v>4.7052024015660503E-5</v>
      </c>
      <c r="E5" s="32">
        <v>0</v>
      </c>
      <c r="F5" s="32">
        <v>0.99999624939990395</v>
      </c>
      <c r="G5" s="32" t="s">
        <v>662</v>
      </c>
    </row>
    <row r="6" spans="1:7" hidden="1">
      <c r="A6">
        <v>4</v>
      </c>
      <c r="B6" s="32" t="s">
        <v>118</v>
      </c>
      <c r="C6" s="32" t="s">
        <v>557</v>
      </c>
      <c r="D6" s="32">
        <v>0.17366549004224299</v>
      </c>
      <c r="E6" s="32">
        <v>0</v>
      </c>
      <c r="F6" s="32">
        <v>0.98170457273163703</v>
      </c>
      <c r="G6" s="32" t="s">
        <v>662</v>
      </c>
    </row>
    <row r="7" spans="1:7" hidden="1">
      <c r="A7">
        <v>5</v>
      </c>
      <c r="B7" s="32" t="s">
        <v>72</v>
      </c>
      <c r="C7" s="32" t="s">
        <v>557</v>
      </c>
      <c r="D7" s="32">
        <v>0.100915816099778</v>
      </c>
      <c r="E7" s="32">
        <v>0</v>
      </c>
      <c r="F7" s="32">
        <v>0.98608902424387901</v>
      </c>
      <c r="G7" s="32" t="s">
        <v>662</v>
      </c>
    </row>
    <row r="8" spans="1:7" hidden="1">
      <c r="A8">
        <v>6</v>
      </c>
      <c r="B8" s="32" t="s">
        <v>76</v>
      </c>
      <c r="C8" s="32" t="s">
        <v>557</v>
      </c>
      <c r="D8" s="32">
        <v>9.2762022854405796E-2</v>
      </c>
      <c r="E8" s="32">
        <v>0</v>
      </c>
      <c r="F8" s="32">
        <v>0.98444626140182401</v>
      </c>
      <c r="G8" s="32" t="s">
        <v>662</v>
      </c>
    </row>
    <row r="9" spans="1:7" hidden="1">
      <c r="A9">
        <v>7</v>
      </c>
      <c r="B9" s="32" t="s">
        <v>90</v>
      </c>
      <c r="C9" s="32" t="s">
        <v>557</v>
      </c>
      <c r="D9" s="32">
        <v>0.109762529798363</v>
      </c>
      <c r="E9" s="32">
        <v>0</v>
      </c>
      <c r="F9" s="32">
        <v>0.981498289726356</v>
      </c>
      <c r="G9" s="32" t="s">
        <v>662</v>
      </c>
    </row>
    <row r="10" spans="1:7" hidden="1">
      <c r="A10">
        <v>8</v>
      </c>
      <c r="B10" s="32" t="s">
        <v>94</v>
      </c>
      <c r="C10" s="32" t="s">
        <v>557</v>
      </c>
      <c r="D10" s="32">
        <v>9.0208052832114999E-2</v>
      </c>
      <c r="E10" s="32">
        <v>0</v>
      </c>
      <c r="F10" s="32">
        <v>0.98883821411425799</v>
      </c>
      <c r="G10" s="32" t="s">
        <v>662</v>
      </c>
    </row>
    <row r="11" spans="1:7" hidden="1">
      <c r="A11">
        <v>9</v>
      </c>
      <c r="B11" s="32" t="s">
        <v>98</v>
      </c>
      <c r="C11" s="32" t="s">
        <v>557</v>
      </c>
      <c r="D11" s="32">
        <v>6.4684722959781699E-2</v>
      </c>
      <c r="E11" s="32">
        <v>0</v>
      </c>
      <c r="F11" s="32">
        <v>0.99391277604416695</v>
      </c>
      <c r="G11" s="32" t="s">
        <v>662</v>
      </c>
    </row>
    <row r="12" spans="1:7" hidden="1">
      <c r="A12">
        <v>10</v>
      </c>
      <c r="B12" s="32" t="s">
        <v>212</v>
      </c>
      <c r="C12" s="32" t="s">
        <v>555</v>
      </c>
      <c r="D12" s="32">
        <v>0</v>
      </c>
      <c r="E12" s="32">
        <v>0</v>
      </c>
      <c r="F12" s="32">
        <v>1</v>
      </c>
      <c r="G12" s="32" t="s">
        <v>662</v>
      </c>
    </row>
    <row r="13" spans="1:7" hidden="1">
      <c r="A13">
        <v>11</v>
      </c>
      <c r="B13" s="32" t="s">
        <v>260</v>
      </c>
      <c r="C13" s="32" t="s">
        <v>557</v>
      </c>
      <c r="D13" s="32">
        <v>0.109341065399311</v>
      </c>
      <c r="E13" s="32">
        <v>0</v>
      </c>
      <c r="F13" s="32">
        <v>0.99149363898223697</v>
      </c>
      <c r="G13" s="32" t="s">
        <v>662</v>
      </c>
    </row>
    <row r="14" spans="1:7" hidden="1">
      <c r="A14">
        <v>12</v>
      </c>
      <c r="B14" s="32" t="s">
        <v>327</v>
      </c>
      <c r="C14" s="32" t="s">
        <v>557</v>
      </c>
      <c r="D14" s="32">
        <v>0.12961887862090199</v>
      </c>
      <c r="E14" s="32">
        <v>0</v>
      </c>
      <c r="F14" s="32">
        <v>0.98953957633221301</v>
      </c>
      <c r="G14" s="32" t="s">
        <v>662</v>
      </c>
    </row>
    <row r="15" spans="1:7" hidden="1">
      <c r="A15">
        <v>13</v>
      </c>
      <c r="B15" s="32" t="s">
        <v>387</v>
      </c>
      <c r="C15" s="32" t="s">
        <v>557</v>
      </c>
      <c r="D15" s="32">
        <v>0.13896839207922801</v>
      </c>
      <c r="E15" s="32">
        <v>0</v>
      </c>
      <c r="F15" s="32">
        <v>0.98856066970715295</v>
      </c>
      <c r="G15" s="32" t="s">
        <v>662</v>
      </c>
    </row>
    <row r="16" spans="1:7" hidden="1">
      <c r="A16">
        <v>14</v>
      </c>
      <c r="B16" s="32" t="s">
        <v>444</v>
      </c>
      <c r="C16" s="32" t="s">
        <v>557</v>
      </c>
      <c r="D16" s="32">
        <v>0.13286774628310899</v>
      </c>
      <c r="E16" s="32">
        <v>0</v>
      </c>
      <c r="F16" s="32">
        <v>0.989145763322131</v>
      </c>
      <c r="G16" s="32" t="s">
        <v>662</v>
      </c>
    </row>
    <row r="17" spans="1:7" hidden="1">
      <c r="A17">
        <v>15</v>
      </c>
      <c r="B17" s="32" t="s">
        <v>503</v>
      </c>
      <c r="C17" s="32" t="s">
        <v>557</v>
      </c>
      <c r="D17" s="32">
        <v>0.13820219852920801</v>
      </c>
      <c r="E17" s="32">
        <v>0</v>
      </c>
      <c r="F17" s="32">
        <v>0.98876320211233704</v>
      </c>
      <c r="G17" s="32" t="s">
        <v>662</v>
      </c>
    </row>
    <row r="18" spans="1:7" hidden="1">
      <c r="A18">
        <v>16</v>
      </c>
      <c r="B18" s="32" t="s">
        <v>80</v>
      </c>
      <c r="C18" s="32" t="s">
        <v>557</v>
      </c>
      <c r="D18" s="32">
        <v>0.11189931316754601</v>
      </c>
      <c r="E18" s="32">
        <v>0</v>
      </c>
      <c r="F18" s="32">
        <v>0.98234217474795904</v>
      </c>
      <c r="G18" s="32" t="s">
        <v>662</v>
      </c>
    </row>
    <row r="19" spans="1:7" hidden="1">
      <c r="A19">
        <v>17</v>
      </c>
      <c r="B19" s="32" t="s">
        <v>102</v>
      </c>
      <c r="C19" s="32" t="s">
        <v>557</v>
      </c>
      <c r="D19" s="32">
        <v>2.6602582849928402E-2</v>
      </c>
      <c r="E19" s="32">
        <v>0</v>
      </c>
      <c r="F19" s="32">
        <v>0.99722830652904404</v>
      </c>
      <c r="G19" s="32" t="s">
        <v>662</v>
      </c>
    </row>
    <row r="20" spans="1:7" hidden="1">
      <c r="A20">
        <v>18</v>
      </c>
      <c r="B20" s="32" t="s">
        <v>106</v>
      </c>
      <c r="C20" s="32" t="s">
        <v>557</v>
      </c>
      <c r="D20" s="32">
        <v>3.8622893327541097E-2</v>
      </c>
      <c r="E20" s="32">
        <v>0</v>
      </c>
      <c r="F20" s="32">
        <v>0.99570556289006196</v>
      </c>
      <c r="G20" s="32" t="s">
        <v>662</v>
      </c>
    </row>
    <row r="21" spans="1:7" hidden="1">
      <c r="A21">
        <v>19</v>
      </c>
      <c r="B21" s="32" t="s">
        <v>110</v>
      </c>
      <c r="C21" s="32" t="s">
        <v>557</v>
      </c>
      <c r="D21" s="32">
        <v>2.9383263610668901E-2</v>
      </c>
      <c r="E21" s="32">
        <v>0</v>
      </c>
      <c r="F21" s="32">
        <v>0.99689825372059504</v>
      </c>
      <c r="G21" s="32" t="s">
        <v>662</v>
      </c>
    </row>
    <row r="22" spans="1:7" hidden="1">
      <c r="A22">
        <v>20</v>
      </c>
      <c r="B22" s="32" t="s">
        <v>114</v>
      </c>
      <c r="C22" s="32" t="s">
        <v>555</v>
      </c>
      <c r="D22" s="32">
        <v>4.8674161753984001E-3</v>
      </c>
      <c r="E22" s="32">
        <v>0</v>
      </c>
      <c r="F22" s="32">
        <v>0.99951992318770999</v>
      </c>
      <c r="G22" s="32" t="s">
        <v>662</v>
      </c>
    </row>
    <row r="23" spans="1:7" hidden="1">
      <c r="A23">
        <v>21</v>
      </c>
      <c r="B23" s="32" t="s">
        <v>218</v>
      </c>
      <c r="C23" s="32" t="s">
        <v>555</v>
      </c>
      <c r="D23" s="32">
        <v>0</v>
      </c>
      <c r="E23" s="32">
        <v>0</v>
      </c>
      <c r="F23" s="32">
        <v>1</v>
      </c>
      <c r="G23" s="32" t="s">
        <v>662</v>
      </c>
    </row>
    <row r="24" spans="1:7" hidden="1">
      <c r="A24">
        <v>22</v>
      </c>
      <c r="B24" s="32" t="s">
        <v>283</v>
      </c>
      <c r="C24" s="32" t="s">
        <v>557</v>
      </c>
      <c r="D24" s="32">
        <v>7.3672952026515401E-2</v>
      </c>
      <c r="E24" s="32">
        <v>0</v>
      </c>
      <c r="F24" s="32">
        <v>0.99289261281804997</v>
      </c>
      <c r="G24" s="32" t="s">
        <v>662</v>
      </c>
    </row>
    <row r="25" spans="1:7" hidden="1">
      <c r="A25">
        <v>23</v>
      </c>
      <c r="B25" s="32" t="s">
        <v>346</v>
      </c>
      <c r="C25" s="32" t="s">
        <v>557</v>
      </c>
      <c r="D25" s="32">
        <v>9.4854582082887898E-2</v>
      </c>
      <c r="E25" s="32">
        <v>0</v>
      </c>
      <c r="F25" s="32">
        <v>0.98985462674027802</v>
      </c>
      <c r="G25" s="32" t="s">
        <v>662</v>
      </c>
    </row>
    <row r="26" spans="1:7" hidden="1">
      <c r="A26">
        <v>24</v>
      </c>
      <c r="B26" s="32" t="s">
        <v>406</v>
      </c>
      <c r="C26" s="32" t="s">
        <v>557</v>
      </c>
      <c r="D26" s="32">
        <v>0.131607477937317</v>
      </c>
      <c r="E26" s="32">
        <v>0</v>
      </c>
      <c r="F26" s="32">
        <v>0.986182789246279</v>
      </c>
      <c r="G26" s="32" t="s">
        <v>662</v>
      </c>
    </row>
    <row r="27" spans="1:7" hidden="1">
      <c r="A27">
        <v>25</v>
      </c>
      <c r="B27" s="32" t="s">
        <v>464</v>
      </c>
      <c r="C27" s="32" t="s">
        <v>557</v>
      </c>
      <c r="D27" s="32">
        <v>0.155596490549056</v>
      </c>
      <c r="E27" s="32">
        <v>0</v>
      </c>
      <c r="F27" s="32">
        <v>0.98351611257801197</v>
      </c>
      <c r="G27" s="32" t="s">
        <v>662</v>
      </c>
    </row>
    <row r="28" spans="1:7" hidden="1">
      <c r="A28">
        <v>26</v>
      </c>
      <c r="B28" s="32" t="s">
        <v>521</v>
      </c>
      <c r="C28" s="32" t="s">
        <v>557</v>
      </c>
      <c r="D28" s="32">
        <v>0.167855662671658</v>
      </c>
      <c r="E28" s="32">
        <v>0</v>
      </c>
      <c r="F28" s="32">
        <v>0.98125075012001906</v>
      </c>
      <c r="G28" s="32" t="s">
        <v>662</v>
      </c>
    </row>
    <row r="29" spans="1:7" hidden="1">
      <c r="A29">
        <v>27</v>
      </c>
      <c r="B29" s="32" t="s">
        <v>206</v>
      </c>
      <c r="C29" s="32" t="s">
        <v>555</v>
      </c>
      <c r="D29" s="32">
        <v>0</v>
      </c>
      <c r="E29" s="32">
        <v>0</v>
      </c>
      <c r="F29" s="32">
        <v>1</v>
      </c>
      <c r="G29" s="32" t="s">
        <v>662</v>
      </c>
    </row>
    <row r="30" spans="1:7" hidden="1">
      <c r="A30">
        <v>28</v>
      </c>
      <c r="B30" s="32" t="s">
        <v>209</v>
      </c>
      <c r="C30" s="32" t="s">
        <v>555</v>
      </c>
      <c r="D30" s="32">
        <v>0</v>
      </c>
      <c r="E30" s="32">
        <v>0</v>
      </c>
      <c r="F30" s="32">
        <v>1</v>
      </c>
      <c r="G30" s="32" t="s">
        <v>662</v>
      </c>
    </row>
    <row r="31" spans="1:7" hidden="1">
      <c r="A31">
        <v>29</v>
      </c>
      <c r="B31" s="32" t="s">
        <v>248</v>
      </c>
      <c r="C31" s="32" t="s">
        <v>557</v>
      </c>
      <c r="D31" s="32">
        <v>0.187493678607663</v>
      </c>
      <c r="E31" s="32">
        <v>0</v>
      </c>
      <c r="F31" s="32">
        <v>0.96171012361977903</v>
      </c>
      <c r="G31" s="32" t="s">
        <v>662</v>
      </c>
    </row>
    <row r="32" spans="1:7" hidden="1">
      <c r="A32">
        <v>30</v>
      </c>
      <c r="B32" s="32" t="s">
        <v>315</v>
      </c>
      <c r="C32" s="32" t="s">
        <v>557</v>
      </c>
      <c r="D32" s="32">
        <v>0.196037093884594</v>
      </c>
      <c r="E32" s="32">
        <v>0</v>
      </c>
      <c r="F32" s="32">
        <v>0.95485777724435905</v>
      </c>
      <c r="G32" s="32" t="s">
        <v>662</v>
      </c>
    </row>
    <row r="33" spans="1:7" hidden="1">
      <c r="A33">
        <v>31</v>
      </c>
      <c r="B33" s="32" t="s">
        <v>203</v>
      </c>
      <c r="C33" s="32" t="s">
        <v>555</v>
      </c>
      <c r="D33" s="32">
        <v>0</v>
      </c>
      <c r="E33" s="32">
        <v>0</v>
      </c>
      <c r="F33" s="32">
        <v>1</v>
      </c>
      <c r="G33" s="32" t="s">
        <v>662</v>
      </c>
    </row>
    <row r="34" spans="1:7" hidden="1">
      <c r="A34">
        <v>32</v>
      </c>
      <c r="B34" s="32" t="s">
        <v>178</v>
      </c>
      <c r="C34" s="32" t="s">
        <v>555</v>
      </c>
      <c r="D34" s="32">
        <v>1.20727639919094E-2</v>
      </c>
      <c r="E34" s="32">
        <v>0</v>
      </c>
      <c r="F34" s="32">
        <v>0.99546177388382096</v>
      </c>
      <c r="G34" s="32" t="s">
        <v>662</v>
      </c>
    </row>
    <row r="35" spans="1:7" hidden="1">
      <c r="A35">
        <v>33</v>
      </c>
      <c r="B35" s="32" t="s">
        <v>162</v>
      </c>
      <c r="C35" s="32" t="s">
        <v>555</v>
      </c>
      <c r="D35" s="32">
        <v>1.6930369394520299E-2</v>
      </c>
      <c r="E35" s="32">
        <v>0</v>
      </c>
      <c r="F35" s="32">
        <v>0.95794077052328297</v>
      </c>
      <c r="G35" s="32" t="s">
        <v>662</v>
      </c>
    </row>
    <row r="36" spans="1:7" hidden="1">
      <c r="A36">
        <v>34</v>
      </c>
      <c r="B36" s="32" t="s">
        <v>193</v>
      </c>
      <c r="C36" s="32" t="s">
        <v>555</v>
      </c>
      <c r="D36" s="32">
        <v>4.1099077997182199E-3</v>
      </c>
      <c r="E36" s="32">
        <v>0</v>
      </c>
      <c r="F36" s="32">
        <v>0.99695451272203495</v>
      </c>
      <c r="G36" s="32" t="s">
        <v>662</v>
      </c>
    </row>
    <row r="37" spans="1:7" hidden="1">
      <c r="A37">
        <v>35</v>
      </c>
      <c r="B37" s="32" t="s">
        <v>186</v>
      </c>
      <c r="C37" s="32" t="s">
        <v>558</v>
      </c>
      <c r="D37" s="32">
        <v>1.8012242572752399E-2</v>
      </c>
      <c r="E37" s="32">
        <v>0.99546177388382096</v>
      </c>
      <c r="F37" s="32">
        <v>2.3703792606816999E-3</v>
      </c>
      <c r="G37" s="32" t="s">
        <v>662</v>
      </c>
    </row>
    <row r="38" spans="1:7" hidden="1">
      <c r="A38">
        <v>36</v>
      </c>
      <c r="B38" s="32" t="s">
        <v>171</v>
      </c>
      <c r="C38" s="32" t="s">
        <v>559</v>
      </c>
      <c r="D38" s="32">
        <v>0.11796916645930899</v>
      </c>
      <c r="E38" s="32">
        <v>0.95794077052328297</v>
      </c>
      <c r="F38" s="32">
        <v>3.45430268843014E-3</v>
      </c>
      <c r="G38" s="32" t="s">
        <v>662</v>
      </c>
    </row>
    <row r="39" spans="1:7" hidden="1">
      <c r="A39">
        <v>37</v>
      </c>
      <c r="B39" s="32" t="s">
        <v>199</v>
      </c>
      <c r="C39" s="32" t="s">
        <v>558</v>
      </c>
      <c r="D39" s="32">
        <v>4.1099077997182199E-3</v>
      </c>
      <c r="E39" s="32">
        <v>0.99695451272203495</v>
      </c>
      <c r="F39" s="32">
        <v>3.04548727796447E-3</v>
      </c>
      <c r="G39" s="32" t="s">
        <v>662</v>
      </c>
    </row>
    <row r="40" spans="1:7" hidden="1">
      <c r="A40">
        <v>38</v>
      </c>
      <c r="B40" s="32" t="s">
        <v>53</v>
      </c>
      <c r="C40" s="32" t="s">
        <v>556</v>
      </c>
      <c r="D40" s="32">
        <v>8.8164742995753501E-3</v>
      </c>
      <c r="E40" s="32">
        <v>0</v>
      </c>
      <c r="F40" s="32">
        <v>0.72675378060489604</v>
      </c>
      <c r="G40" s="32" t="s">
        <v>662</v>
      </c>
    </row>
    <row r="41" spans="1:7" hidden="1">
      <c r="A41">
        <v>39</v>
      </c>
      <c r="B41" s="32" t="s">
        <v>216</v>
      </c>
      <c r="C41" s="32" t="s">
        <v>555</v>
      </c>
      <c r="D41" s="32">
        <v>0</v>
      </c>
      <c r="E41" s="32">
        <v>0</v>
      </c>
      <c r="F41" s="32">
        <v>1</v>
      </c>
      <c r="G41" s="32" t="s">
        <v>662</v>
      </c>
    </row>
    <row r="42" spans="1:7" hidden="1">
      <c r="A42">
        <v>40</v>
      </c>
      <c r="B42" s="32" t="s">
        <v>213</v>
      </c>
      <c r="C42" s="32" t="s">
        <v>555</v>
      </c>
      <c r="D42" s="32">
        <v>0</v>
      </c>
      <c r="E42" s="32">
        <v>0</v>
      </c>
      <c r="F42" s="32">
        <v>1</v>
      </c>
      <c r="G42" s="32" t="s">
        <v>662</v>
      </c>
    </row>
    <row r="43" spans="1:7" hidden="1">
      <c r="A43">
        <v>41</v>
      </c>
      <c r="B43" s="32" t="s">
        <v>264</v>
      </c>
      <c r="C43" s="32" t="s">
        <v>557</v>
      </c>
      <c r="D43" s="32">
        <v>2.1149974933643401E-2</v>
      </c>
      <c r="E43" s="32">
        <v>0</v>
      </c>
      <c r="F43" s="32">
        <v>0.99149363898223697</v>
      </c>
      <c r="G43" s="32" t="s">
        <v>662</v>
      </c>
    </row>
    <row r="44" spans="1:7" hidden="1">
      <c r="A44">
        <v>42</v>
      </c>
      <c r="B44" s="32" t="s">
        <v>331</v>
      </c>
      <c r="C44" s="32" t="s">
        <v>555</v>
      </c>
      <c r="D44" s="32">
        <v>1.8230097846511001E-2</v>
      </c>
      <c r="E44" s="32">
        <v>0</v>
      </c>
      <c r="F44" s="32">
        <v>0.98953957633221301</v>
      </c>
      <c r="G44" s="32" t="s">
        <v>662</v>
      </c>
    </row>
    <row r="45" spans="1:7" hidden="1">
      <c r="A45">
        <v>43</v>
      </c>
      <c r="B45" s="32" t="s">
        <v>391</v>
      </c>
      <c r="C45" s="32" t="s">
        <v>555</v>
      </c>
      <c r="D45" s="32">
        <v>1.74817110561334E-2</v>
      </c>
      <c r="E45" s="32">
        <v>0</v>
      </c>
      <c r="F45" s="32">
        <v>0.98856066970715295</v>
      </c>
      <c r="G45" s="32" t="s">
        <v>662</v>
      </c>
    </row>
    <row r="46" spans="1:7" hidden="1">
      <c r="A46">
        <v>44</v>
      </c>
      <c r="B46" s="32" t="s">
        <v>448</v>
      </c>
      <c r="C46" s="32" t="s">
        <v>555</v>
      </c>
      <c r="D46" s="32">
        <v>1.51197182768909E-2</v>
      </c>
      <c r="E46" s="32">
        <v>0</v>
      </c>
      <c r="F46" s="32">
        <v>0.989145763322131</v>
      </c>
      <c r="G46" s="32" t="s">
        <v>662</v>
      </c>
    </row>
    <row r="47" spans="1:7" hidden="1">
      <c r="A47">
        <v>45</v>
      </c>
      <c r="B47" s="32" t="s">
        <v>507</v>
      </c>
      <c r="C47" s="32" t="s">
        <v>555</v>
      </c>
      <c r="D47" s="32">
        <v>1.7963460481482001E-2</v>
      </c>
      <c r="E47" s="32">
        <v>0</v>
      </c>
      <c r="F47" s="32">
        <v>0.98876320211233704</v>
      </c>
      <c r="G47" s="32" t="s">
        <v>662</v>
      </c>
    </row>
    <row r="48" spans="1:7" hidden="1">
      <c r="A48">
        <v>46</v>
      </c>
      <c r="B48" s="32" t="s">
        <v>219</v>
      </c>
      <c r="C48" s="32" t="s">
        <v>555</v>
      </c>
      <c r="D48" s="32">
        <v>0</v>
      </c>
      <c r="E48" s="32">
        <v>0</v>
      </c>
      <c r="F48" s="32">
        <v>1</v>
      </c>
      <c r="G48" s="32" t="s">
        <v>662</v>
      </c>
    </row>
    <row r="49" spans="1:7" hidden="1">
      <c r="A49">
        <v>47</v>
      </c>
      <c r="B49" s="32" t="s">
        <v>286</v>
      </c>
      <c r="C49" s="32" t="s">
        <v>557</v>
      </c>
      <c r="D49" s="32">
        <v>2.38340811659793E-2</v>
      </c>
      <c r="E49" s="32">
        <v>0</v>
      </c>
      <c r="F49" s="32">
        <v>0.99289261281804997</v>
      </c>
      <c r="G49" s="32" t="s">
        <v>662</v>
      </c>
    </row>
    <row r="50" spans="1:7" hidden="1">
      <c r="A50">
        <v>48</v>
      </c>
      <c r="B50" s="32" t="s">
        <v>349</v>
      </c>
      <c r="C50" s="32" t="s">
        <v>555</v>
      </c>
      <c r="D50" s="32">
        <v>7.1460581595522103E-3</v>
      </c>
      <c r="E50" s="32">
        <v>0</v>
      </c>
      <c r="F50" s="32">
        <v>0.98985462674027802</v>
      </c>
      <c r="G50" s="32" t="s">
        <v>662</v>
      </c>
    </row>
    <row r="51" spans="1:7" hidden="1">
      <c r="A51">
        <v>49</v>
      </c>
      <c r="B51" s="32" t="s">
        <v>409</v>
      </c>
      <c r="C51" s="32" t="s">
        <v>555</v>
      </c>
      <c r="D51" s="32">
        <v>6.0281202754034896E-3</v>
      </c>
      <c r="E51" s="32">
        <v>0</v>
      </c>
      <c r="F51" s="32">
        <v>0.986182789246279</v>
      </c>
      <c r="G51" s="32" t="s">
        <v>662</v>
      </c>
    </row>
    <row r="52" spans="1:7" hidden="1">
      <c r="A52">
        <v>50</v>
      </c>
      <c r="B52" s="32" t="s">
        <v>468</v>
      </c>
      <c r="C52" s="32" t="s">
        <v>555</v>
      </c>
      <c r="D52" s="32">
        <v>2.51381370496456E-3</v>
      </c>
      <c r="E52" s="32">
        <v>0</v>
      </c>
      <c r="F52" s="32">
        <v>0.98351611257801197</v>
      </c>
      <c r="G52" s="32" t="s">
        <v>662</v>
      </c>
    </row>
    <row r="53" spans="1:7" hidden="1">
      <c r="A53">
        <v>51</v>
      </c>
      <c r="B53" s="32" t="s">
        <v>525</v>
      </c>
      <c r="C53" s="32" t="s">
        <v>555</v>
      </c>
      <c r="D53" s="32">
        <v>1.6006762981124101E-3</v>
      </c>
      <c r="E53" s="32">
        <v>0</v>
      </c>
      <c r="F53" s="32">
        <v>0.98125075012001906</v>
      </c>
      <c r="G53" s="32" t="s">
        <v>662</v>
      </c>
    </row>
    <row r="54" spans="1:7" hidden="1">
      <c r="A54">
        <v>52</v>
      </c>
      <c r="B54" s="32" t="s">
        <v>207</v>
      </c>
      <c r="C54" s="32" t="s">
        <v>555</v>
      </c>
      <c r="D54" s="32">
        <v>0</v>
      </c>
      <c r="E54" s="32">
        <v>0</v>
      </c>
      <c r="F54" s="32">
        <v>1</v>
      </c>
      <c r="G54" s="32" t="s">
        <v>662</v>
      </c>
    </row>
    <row r="55" spans="1:7" hidden="1">
      <c r="A55">
        <v>53</v>
      </c>
      <c r="B55" s="32" t="s">
        <v>429</v>
      </c>
      <c r="C55" s="32" t="s">
        <v>556</v>
      </c>
      <c r="D55" s="32">
        <v>1.8494118417931301E-2</v>
      </c>
      <c r="E55" s="32">
        <v>0</v>
      </c>
      <c r="F55" s="32">
        <v>0.852308869419107</v>
      </c>
      <c r="G55" s="32" t="s">
        <v>662</v>
      </c>
    </row>
    <row r="56" spans="1:7" hidden="1">
      <c r="A56">
        <v>54</v>
      </c>
      <c r="B56" s="32" t="s">
        <v>488</v>
      </c>
      <c r="C56" s="32" t="s">
        <v>556</v>
      </c>
      <c r="D56" s="32">
        <v>1.40209546008305E-2</v>
      </c>
      <c r="E56" s="32">
        <v>0</v>
      </c>
      <c r="F56" s="32">
        <v>0.86252925468074804</v>
      </c>
      <c r="G56" s="32" t="s">
        <v>662</v>
      </c>
    </row>
    <row r="57" spans="1:7" hidden="1">
      <c r="A57">
        <v>55</v>
      </c>
      <c r="B57" s="32" t="s">
        <v>210</v>
      </c>
      <c r="C57" s="32" t="s">
        <v>555</v>
      </c>
      <c r="D57" s="32">
        <v>0</v>
      </c>
      <c r="E57" s="32">
        <v>0</v>
      </c>
      <c r="F57" s="32">
        <v>1</v>
      </c>
      <c r="G57" s="32" t="s">
        <v>662</v>
      </c>
    </row>
    <row r="58" spans="1:7" hidden="1">
      <c r="A58">
        <v>56</v>
      </c>
      <c r="B58" s="32" t="s">
        <v>252</v>
      </c>
      <c r="C58" s="32" t="s">
        <v>557</v>
      </c>
      <c r="D58" s="32">
        <v>5.50826687735528E-2</v>
      </c>
      <c r="E58" s="32">
        <v>0</v>
      </c>
      <c r="F58" s="32">
        <v>0.96171012361977903</v>
      </c>
      <c r="G58" s="32" t="s">
        <v>662</v>
      </c>
    </row>
    <row r="59" spans="1:7" hidden="1">
      <c r="A59">
        <v>57</v>
      </c>
      <c r="B59" s="32" t="s">
        <v>319</v>
      </c>
      <c r="C59" s="32" t="s">
        <v>557</v>
      </c>
      <c r="D59" s="32">
        <v>4.1268365255100199E-2</v>
      </c>
      <c r="E59" s="32">
        <v>0</v>
      </c>
      <c r="F59" s="32">
        <v>0.95485777724435905</v>
      </c>
      <c r="G59" s="32" t="s">
        <v>662</v>
      </c>
    </row>
    <row r="60" spans="1:7" hidden="1">
      <c r="A60">
        <v>58</v>
      </c>
      <c r="B60" s="32" t="s">
        <v>204</v>
      </c>
      <c r="C60" s="32" t="s">
        <v>555</v>
      </c>
      <c r="D60" s="32">
        <v>0</v>
      </c>
      <c r="E60" s="32">
        <v>0</v>
      </c>
      <c r="F60" s="32">
        <v>1</v>
      </c>
      <c r="G60" s="32" t="s">
        <v>662</v>
      </c>
    </row>
    <row r="61" spans="1:7" hidden="1">
      <c r="A61">
        <v>59</v>
      </c>
      <c r="B61" s="32" t="s">
        <v>214</v>
      </c>
      <c r="C61" s="32" t="s">
        <v>555</v>
      </c>
      <c r="D61" s="32">
        <v>0</v>
      </c>
      <c r="E61" s="32">
        <v>0</v>
      </c>
      <c r="F61" s="32">
        <v>1</v>
      </c>
      <c r="G61" s="32" t="s">
        <v>662</v>
      </c>
    </row>
    <row r="62" spans="1:7" hidden="1">
      <c r="A62">
        <v>60</v>
      </c>
      <c r="B62" s="32" t="s">
        <v>211</v>
      </c>
      <c r="C62" s="32" t="s">
        <v>555</v>
      </c>
      <c r="D62" s="32">
        <v>0</v>
      </c>
      <c r="E62" s="32">
        <v>0</v>
      </c>
      <c r="F62" s="32">
        <v>1</v>
      </c>
      <c r="G62" s="32" t="s">
        <v>662</v>
      </c>
    </row>
    <row r="63" spans="1:7" hidden="1">
      <c r="A63">
        <v>61</v>
      </c>
      <c r="B63" s="32" t="s">
        <v>256</v>
      </c>
      <c r="C63" s="32" t="s">
        <v>557</v>
      </c>
      <c r="D63" s="32">
        <v>2.2211172775155399E-2</v>
      </c>
      <c r="E63" s="32">
        <v>0</v>
      </c>
      <c r="F63" s="32">
        <v>0.99149363898223697</v>
      </c>
      <c r="G63" s="32" t="s">
        <v>662</v>
      </c>
    </row>
    <row r="64" spans="1:7" hidden="1">
      <c r="A64">
        <v>62</v>
      </c>
      <c r="B64" s="32" t="s">
        <v>323</v>
      </c>
      <c r="C64" s="32" t="s">
        <v>555</v>
      </c>
      <c r="D64" s="32">
        <v>1.9318459416231601E-2</v>
      </c>
      <c r="E64" s="32">
        <v>0</v>
      </c>
      <c r="F64" s="32">
        <v>0.98953957633221301</v>
      </c>
      <c r="G64" s="32" t="s">
        <v>662</v>
      </c>
    </row>
    <row r="65" spans="1:7" hidden="1">
      <c r="A65">
        <v>63</v>
      </c>
      <c r="B65" s="32" t="s">
        <v>384</v>
      </c>
      <c r="C65" s="32" t="s">
        <v>555</v>
      </c>
      <c r="D65" s="32">
        <v>1.9450447672355299E-2</v>
      </c>
      <c r="E65" s="32">
        <v>0</v>
      </c>
      <c r="F65" s="32">
        <v>0.98856066970715295</v>
      </c>
      <c r="G65" s="32" t="s">
        <v>662</v>
      </c>
    </row>
    <row r="66" spans="1:7" hidden="1">
      <c r="A66">
        <v>64</v>
      </c>
      <c r="B66" s="32" t="s">
        <v>441</v>
      </c>
      <c r="C66" s="32" t="s">
        <v>555</v>
      </c>
      <c r="D66" s="32">
        <v>1.8403269578080701E-2</v>
      </c>
      <c r="E66" s="32">
        <v>0</v>
      </c>
      <c r="F66" s="32">
        <v>0.989145763322131</v>
      </c>
      <c r="G66" s="32" t="s">
        <v>662</v>
      </c>
    </row>
    <row r="67" spans="1:7" hidden="1">
      <c r="A67">
        <v>65</v>
      </c>
      <c r="B67" s="32" t="s">
        <v>500</v>
      </c>
      <c r="C67" s="32" t="s">
        <v>557</v>
      </c>
      <c r="D67" s="32">
        <v>2.10493029097274E-2</v>
      </c>
      <c r="E67" s="32">
        <v>0</v>
      </c>
      <c r="F67" s="32">
        <v>0.98876320211233704</v>
      </c>
      <c r="G67" s="32" t="s">
        <v>662</v>
      </c>
    </row>
    <row r="68" spans="1:7" hidden="1">
      <c r="A68">
        <v>66</v>
      </c>
      <c r="B68" s="32" t="s">
        <v>217</v>
      </c>
      <c r="C68" s="32" t="s">
        <v>555</v>
      </c>
      <c r="D68" s="32">
        <v>0</v>
      </c>
      <c r="E68" s="32">
        <v>0</v>
      </c>
      <c r="F68" s="32">
        <v>1</v>
      </c>
      <c r="G68" s="32" t="s">
        <v>662</v>
      </c>
    </row>
    <row r="69" spans="1:7" hidden="1">
      <c r="A69">
        <v>67</v>
      </c>
      <c r="B69" s="32" t="s">
        <v>280</v>
      </c>
      <c r="C69" s="32" t="s">
        <v>557</v>
      </c>
      <c r="D69" s="32">
        <v>2.43512737552504E-2</v>
      </c>
      <c r="E69" s="32">
        <v>0</v>
      </c>
      <c r="F69" s="32">
        <v>0.99289261281804997</v>
      </c>
      <c r="G69" s="32" t="s">
        <v>662</v>
      </c>
    </row>
    <row r="70" spans="1:7" hidden="1">
      <c r="A70">
        <v>68</v>
      </c>
      <c r="B70" s="32" t="s">
        <v>344</v>
      </c>
      <c r="C70" s="32" t="s">
        <v>555</v>
      </c>
      <c r="D70" s="32">
        <v>8.4132115368809601E-3</v>
      </c>
      <c r="E70" s="32">
        <v>0</v>
      </c>
      <c r="F70" s="32">
        <v>0.98985462674027802</v>
      </c>
      <c r="G70" s="32" t="s">
        <v>662</v>
      </c>
    </row>
    <row r="71" spans="1:7" hidden="1">
      <c r="A71">
        <v>69</v>
      </c>
      <c r="B71" s="32" t="s">
        <v>403</v>
      </c>
      <c r="C71" s="32" t="s">
        <v>555</v>
      </c>
      <c r="D71" s="32">
        <v>7.3720997712171396E-3</v>
      </c>
      <c r="E71" s="32">
        <v>0</v>
      </c>
      <c r="F71" s="32">
        <v>0.986182789246279</v>
      </c>
      <c r="G71" s="32" t="s">
        <v>662</v>
      </c>
    </row>
    <row r="72" spans="1:7" hidden="1">
      <c r="A72">
        <v>70</v>
      </c>
      <c r="B72" s="32" t="s">
        <v>461</v>
      </c>
      <c r="C72" s="32" t="s">
        <v>555</v>
      </c>
      <c r="D72" s="32">
        <v>3.9910889359687602E-3</v>
      </c>
      <c r="E72" s="32">
        <v>0</v>
      </c>
      <c r="F72" s="32">
        <v>0.98351611257801197</v>
      </c>
      <c r="G72" s="32" t="s">
        <v>662</v>
      </c>
    </row>
    <row r="73" spans="1:7" hidden="1">
      <c r="A73">
        <v>71</v>
      </c>
      <c r="B73" s="32" t="s">
        <v>518</v>
      </c>
      <c r="C73" s="32" t="s">
        <v>555</v>
      </c>
      <c r="D73" s="32">
        <v>2.76527987663606E-3</v>
      </c>
      <c r="E73" s="32">
        <v>0</v>
      </c>
      <c r="F73" s="32">
        <v>0.98125075012001906</v>
      </c>
      <c r="G73" s="32" t="s">
        <v>662</v>
      </c>
    </row>
    <row r="74" spans="1:7" hidden="1">
      <c r="A74">
        <v>72</v>
      </c>
      <c r="B74" s="32" t="s">
        <v>205</v>
      </c>
      <c r="C74" s="32" t="s">
        <v>555</v>
      </c>
      <c r="D74" s="32">
        <v>0</v>
      </c>
      <c r="E74" s="32">
        <v>0</v>
      </c>
      <c r="F74" s="32">
        <v>1</v>
      </c>
      <c r="G74" s="32" t="s">
        <v>662</v>
      </c>
    </row>
    <row r="75" spans="1:7" hidden="1">
      <c r="A75">
        <v>73</v>
      </c>
      <c r="B75" s="32" t="s">
        <v>422</v>
      </c>
      <c r="C75" s="32" t="s">
        <v>556</v>
      </c>
      <c r="D75" s="32">
        <v>1.6672213588735999E-2</v>
      </c>
      <c r="E75" s="32">
        <v>0</v>
      </c>
      <c r="F75" s="32">
        <v>0.852308869419107</v>
      </c>
      <c r="G75" s="32" t="s">
        <v>662</v>
      </c>
    </row>
    <row r="76" spans="1:7" hidden="1">
      <c r="A76">
        <v>74</v>
      </c>
      <c r="B76" s="32" t="s">
        <v>481</v>
      </c>
      <c r="C76" s="32" t="s">
        <v>556</v>
      </c>
      <c r="D76" s="32">
        <v>1.2644223074255299E-2</v>
      </c>
      <c r="E76" s="32">
        <v>0</v>
      </c>
      <c r="F76" s="32">
        <v>0.86252925468074804</v>
      </c>
      <c r="G76" s="32" t="s">
        <v>662</v>
      </c>
    </row>
    <row r="77" spans="1:7" hidden="1">
      <c r="A77">
        <v>75</v>
      </c>
      <c r="B77" s="32" t="s">
        <v>208</v>
      </c>
      <c r="C77" s="32" t="s">
        <v>555</v>
      </c>
      <c r="D77" s="32">
        <v>0</v>
      </c>
      <c r="E77" s="32">
        <v>0</v>
      </c>
      <c r="F77" s="32">
        <v>1</v>
      </c>
      <c r="G77" s="32" t="s">
        <v>662</v>
      </c>
    </row>
    <row r="78" spans="1:7" hidden="1">
      <c r="A78">
        <v>76</v>
      </c>
      <c r="B78" s="32" t="s">
        <v>244</v>
      </c>
      <c r="C78" s="32" t="s">
        <v>557</v>
      </c>
      <c r="D78" s="32">
        <v>5.6209857586672997E-2</v>
      </c>
      <c r="E78" s="32">
        <v>0</v>
      </c>
      <c r="F78" s="32">
        <v>0.96171012361977903</v>
      </c>
      <c r="G78" s="32" t="s">
        <v>662</v>
      </c>
    </row>
    <row r="79" spans="1:7" hidden="1">
      <c r="A79">
        <v>77</v>
      </c>
      <c r="B79" s="32" t="s">
        <v>311</v>
      </c>
      <c r="C79" s="32" t="s">
        <v>557</v>
      </c>
      <c r="D79" s="32">
        <v>4.1714770740040902E-2</v>
      </c>
      <c r="E79" s="32">
        <v>0</v>
      </c>
      <c r="F79" s="32">
        <v>0.95485777724435905</v>
      </c>
      <c r="G79" s="32" t="s">
        <v>662</v>
      </c>
    </row>
    <row r="80" spans="1:7" hidden="1">
      <c r="A80">
        <v>78</v>
      </c>
      <c r="B80" s="32" t="s">
        <v>201</v>
      </c>
      <c r="C80" s="32" t="s">
        <v>555</v>
      </c>
      <c r="D80" s="32">
        <v>0</v>
      </c>
      <c r="E80" s="32">
        <v>0</v>
      </c>
      <c r="F80" s="32">
        <v>1</v>
      </c>
      <c r="G80" s="32" t="s">
        <v>662</v>
      </c>
    </row>
    <row r="81" spans="1:7" hidden="1">
      <c r="A81">
        <v>79</v>
      </c>
      <c r="B81" s="32" t="s">
        <v>179</v>
      </c>
      <c r="C81" s="32" t="s">
        <v>559</v>
      </c>
      <c r="D81" s="32">
        <v>2.8228252332799499E-2</v>
      </c>
      <c r="E81" s="32">
        <v>0.99546177388382096</v>
      </c>
      <c r="F81" s="32">
        <v>3.1129980796927499E-3</v>
      </c>
      <c r="G81" s="32" t="s">
        <v>662</v>
      </c>
    </row>
    <row r="82" spans="1:7" hidden="1">
      <c r="A82">
        <v>80</v>
      </c>
      <c r="B82" s="32" t="s">
        <v>164</v>
      </c>
      <c r="C82" s="32" t="s">
        <v>559</v>
      </c>
      <c r="D82" s="32">
        <v>0.13345219292457899</v>
      </c>
      <c r="E82" s="32">
        <v>0.95794077052328297</v>
      </c>
      <c r="F82" s="32">
        <v>2.7443140902544402E-2</v>
      </c>
      <c r="G82" s="32" t="s">
        <v>662</v>
      </c>
    </row>
    <row r="83" spans="1:7" hidden="1">
      <c r="A83">
        <v>81</v>
      </c>
      <c r="B83" s="32" t="s">
        <v>194</v>
      </c>
      <c r="C83" s="32" t="s">
        <v>558</v>
      </c>
      <c r="D83" s="32">
        <v>7.2379480967894299E-3</v>
      </c>
      <c r="E83" s="32">
        <v>0.99695451272203495</v>
      </c>
      <c r="F83" s="32">
        <v>2.6104176668266901E-3</v>
      </c>
      <c r="G83" s="32" t="s">
        <v>662</v>
      </c>
    </row>
    <row r="84" spans="1:7" hidden="1">
      <c r="A84">
        <v>82</v>
      </c>
      <c r="B84" s="32" t="s">
        <v>224</v>
      </c>
      <c r="C84" s="32"/>
      <c r="D84" s="32">
        <v>0.45487485309537601</v>
      </c>
      <c r="E84" s="32">
        <v>0</v>
      </c>
      <c r="F84" s="32">
        <v>0.86387947071531401</v>
      </c>
      <c r="G84" s="32" t="s">
        <v>662</v>
      </c>
    </row>
    <row r="85" spans="1:7" hidden="1">
      <c r="A85">
        <v>83</v>
      </c>
      <c r="B85" s="32" t="s">
        <v>393</v>
      </c>
      <c r="C85" s="32"/>
      <c r="D85" s="32">
        <v>0.111238079191539</v>
      </c>
      <c r="E85" s="32">
        <v>0</v>
      </c>
      <c r="F85" s="32">
        <v>0.88237743038886196</v>
      </c>
      <c r="G85" s="32" t="s">
        <v>662</v>
      </c>
    </row>
    <row r="86" spans="1:7" hidden="1">
      <c r="A86">
        <v>84</v>
      </c>
      <c r="B86" s="32" t="s">
        <v>401</v>
      </c>
      <c r="C86" s="32"/>
      <c r="D86" s="32">
        <v>0.109343203597314</v>
      </c>
      <c r="E86" s="32">
        <v>0</v>
      </c>
      <c r="F86" s="32">
        <v>0.88237743038886196</v>
      </c>
      <c r="G86" s="32" t="s">
        <v>662</v>
      </c>
    </row>
    <row r="87" spans="1:7" hidden="1">
      <c r="A87">
        <v>85</v>
      </c>
      <c r="B87" s="32" t="s">
        <v>40</v>
      </c>
      <c r="C87" s="32"/>
      <c r="D87" s="32">
        <v>7.3402429574250194E-2</v>
      </c>
      <c r="E87" s="32">
        <v>0</v>
      </c>
      <c r="F87" s="32">
        <v>7.0938850216034494E-2</v>
      </c>
      <c r="G87" s="32" t="s">
        <v>662</v>
      </c>
    </row>
    <row r="88" spans="1:7" hidden="1">
      <c r="A88">
        <v>86</v>
      </c>
      <c r="B88" s="32" t="s">
        <v>232</v>
      </c>
      <c r="C88" s="32"/>
      <c r="D88" s="32">
        <v>2.6594693898121E-2</v>
      </c>
      <c r="E88" s="32">
        <v>0</v>
      </c>
      <c r="F88" s="32">
        <v>0.89373799807969201</v>
      </c>
      <c r="G88" s="32" t="s">
        <v>662</v>
      </c>
    </row>
    <row r="89" spans="1:7" hidden="1">
      <c r="A89">
        <v>87</v>
      </c>
      <c r="B89" s="32" t="s">
        <v>133</v>
      </c>
      <c r="C89" s="32" t="s">
        <v>679</v>
      </c>
      <c r="D89" s="32">
        <v>1.2706110681324301</v>
      </c>
      <c r="E89" s="32">
        <v>0</v>
      </c>
      <c r="F89" s="32">
        <v>4.01989318290926E-2</v>
      </c>
      <c r="G89" s="32" t="s">
        <v>662</v>
      </c>
    </row>
    <row r="90" spans="1:7" hidden="1">
      <c r="A90">
        <v>88</v>
      </c>
      <c r="B90" s="32" t="s">
        <v>142</v>
      </c>
      <c r="C90" s="32"/>
      <c r="D90" s="32">
        <v>0.34305081194992498</v>
      </c>
      <c r="E90" s="32">
        <v>0</v>
      </c>
      <c r="F90" s="32">
        <v>1.2958323331732999E-2</v>
      </c>
      <c r="G90" s="32" t="s">
        <v>662</v>
      </c>
    </row>
    <row r="91" spans="1:7" hidden="1">
      <c r="A91">
        <v>89</v>
      </c>
      <c r="B91" s="32" t="s">
        <v>516</v>
      </c>
      <c r="C91" s="32"/>
      <c r="D91" s="32">
        <v>7.2316623817935202E-2</v>
      </c>
      <c r="E91" s="32">
        <v>0</v>
      </c>
      <c r="F91" s="32">
        <v>0.88512662025924105</v>
      </c>
      <c r="G91" s="32" t="s">
        <v>662</v>
      </c>
    </row>
    <row r="92" spans="1:7" hidden="1">
      <c r="A92">
        <v>90</v>
      </c>
      <c r="B92" s="32" t="s">
        <v>268</v>
      </c>
      <c r="C92" s="32"/>
      <c r="D92" s="32">
        <v>0.162371933923071</v>
      </c>
      <c r="E92" s="32">
        <v>0</v>
      </c>
      <c r="F92" s="32">
        <v>0.93871144383101301</v>
      </c>
      <c r="G92" s="32" t="s">
        <v>662</v>
      </c>
    </row>
    <row r="93" spans="1:7" hidden="1">
      <c r="A93">
        <v>91</v>
      </c>
      <c r="B93" s="32" t="s">
        <v>528</v>
      </c>
      <c r="C93" s="32"/>
      <c r="D93" s="32">
        <v>0.37576937866580901</v>
      </c>
      <c r="E93" s="32">
        <v>0.771142132741238</v>
      </c>
      <c r="F93" s="32">
        <v>1.0689210273643701E-2</v>
      </c>
      <c r="G93" s="32" t="s">
        <v>661</v>
      </c>
    </row>
    <row r="94" spans="1:7" hidden="1">
      <c r="A94">
        <v>92</v>
      </c>
      <c r="B94" s="32" t="s">
        <v>272</v>
      </c>
      <c r="C94" s="32"/>
      <c r="D94" s="32">
        <v>0.42626947272503302</v>
      </c>
      <c r="E94" s="32">
        <v>0</v>
      </c>
      <c r="F94" s="32">
        <v>0.93871144383101301</v>
      </c>
      <c r="G94" s="32" t="s">
        <v>662</v>
      </c>
    </row>
    <row r="95" spans="1:7" hidden="1">
      <c r="A95">
        <v>93</v>
      </c>
      <c r="B95" s="32" t="s">
        <v>305</v>
      </c>
      <c r="C95" s="32"/>
      <c r="D95" s="32">
        <v>0.36944794573009898</v>
      </c>
      <c r="E95" s="32">
        <v>0</v>
      </c>
      <c r="F95" s="32">
        <v>0.87650399063850204</v>
      </c>
      <c r="G95" s="32" t="s">
        <v>662</v>
      </c>
    </row>
    <row r="96" spans="1:7" hidden="1">
      <c r="A96">
        <v>94</v>
      </c>
      <c r="B96" s="32" t="s">
        <v>435</v>
      </c>
      <c r="C96" s="32"/>
      <c r="D96" s="32">
        <v>0.24656553054985</v>
      </c>
      <c r="E96" s="32">
        <v>0</v>
      </c>
      <c r="F96" s="32">
        <v>0.93780379860777696</v>
      </c>
      <c r="G96" s="32" t="s">
        <v>662</v>
      </c>
    </row>
    <row r="97" spans="1:7" hidden="1">
      <c r="A97">
        <v>95</v>
      </c>
      <c r="B97" s="32" t="s">
        <v>360</v>
      </c>
      <c r="C97" s="32"/>
      <c r="D97" s="32">
        <v>4.7907485098375703E-2</v>
      </c>
      <c r="E97" s="32">
        <v>0</v>
      </c>
      <c r="F97" s="32">
        <v>0.80889192270763299</v>
      </c>
      <c r="G97" s="32" t="s">
        <v>662</v>
      </c>
    </row>
    <row r="98" spans="1:7" hidden="1">
      <c r="A98">
        <v>96</v>
      </c>
      <c r="B98" s="32" t="s">
        <v>512</v>
      </c>
      <c r="C98" s="32" t="s">
        <v>679</v>
      </c>
      <c r="D98" s="32">
        <v>0.56377836914715196</v>
      </c>
      <c r="E98" s="32">
        <v>0</v>
      </c>
      <c r="F98" s="32">
        <v>0.88512662025924105</v>
      </c>
      <c r="G98" s="32" t="s">
        <v>662</v>
      </c>
    </row>
    <row r="99" spans="1:7" hidden="1">
      <c r="A99">
        <v>97</v>
      </c>
      <c r="B99" s="32" t="s">
        <v>367</v>
      </c>
      <c r="C99" s="32"/>
      <c r="D99" s="32">
        <v>0.418043744302313</v>
      </c>
      <c r="E99" s="32">
        <v>0</v>
      </c>
      <c r="F99" s="32">
        <v>0.85640077412385895</v>
      </c>
      <c r="G99" s="32" t="s">
        <v>662</v>
      </c>
    </row>
    <row r="100" spans="1:7" hidden="1">
      <c r="A100">
        <v>98</v>
      </c>
      <c r="B100" s="32" t="s">
        <v>240</v>
      </c>
      <c r="C100" s="32"/>
      <c r="D100" s="32">
        <v>2.61829022317022E-2</v>
      </c>
      <c r="E100" s="32">
        <v>0</v>
      </c>
      <c r="F100" s="32">
        <v>0.89373799807969201</v>
      </c>
      <c r="G100" s="32" t="s">
        <v>662</v>
      </c>
    </row>
    <row r="101" spans="1:7" hidden="1">
      <c r="A101">
        <v>99</v>
      </c>
      <c r="B101" s="32" t="s">
        <v>450</v>
      </c>
      <c r="C101" s="32"/>
      <c r="D101" s="32">
        <v>7.8135767345398302E-2</v>
      </c>
      <c r="E101" s="32">
        <v>0</v>
      </c>
      <c r="F101" s="32">
        <v>0.880344605136821</v>
      </c>
      <c r="G101" s="32" t="s">
        <v>662</v>
      </c>
    </row>
    <row r="102" spans="1:7" hidden="1">
      <c r="A102">
        <v>100</v>
      </c>
      <c r="B102" s="32" t="s">
        <v>228</v>
      </c>
      <c r="C102" s="32"/>
      <c r="D102" s="32">
        <v>9.0481130624875894E-2</v>
      </c>
      <c r="E102" s="32">
        <v>0</v>
      </c>
      <c r="F102" s="32">
        <v>0.86387947071531401</v>
      </c>
      <c r="G102" s="32" t="s">
        <v>662</v>
      </c>
    </row>
    <row r="103" spans="1:7" hidden="1">
      <c r="A103">
        <v>101</v>
      </c>
      <c r="B103" s="32" t="s">
        <v>432</v>
      </c>
      <c r="C103" s="32"/>
      <c r="D103" s="32">
        <v>2.57316842439607E-2</v>
      </c>
      <c r="E103" s="32">
        <v>0</v>
      </c>
      <c r="F103" s="32">
        <v>0.93780379860777696</v>
      </c>
      <c r="G103" s="32" t="s">
        <v>662</v>
      </c>
    </row>
    <row r="104" spans="1:7" hidden="1">
      <c r="A104">
        <v>102</v>
      </c>
      <c r="B104" s="32" t="s">
        <v>67</v>
      </c>
      <c r="C104" s="32"/>
      <c r="D104" s="32">
        <v>0.42469758378558298</v>
      </c>
      <c r="E104" s="32">
        <v>0</v>
      </c>
      <c r="F104" s="32">
        <v>0.90444971195391199</v>
      </c>
      <c r="G104" s="32" t="s">
        <v>662</v>
      </c>
    </row>
    <row r="105" spans="1:7" hidden="1">
      <c r="A105">
        <v>103</v>
      </c>
      <c r="B105" s="32" t="s">
        <v>342</v>
      </c>
      <c r="C105" s="32"/>
      <c r="D105" s="32">
        <v>0.12553606097405501</v>
      </c>
      <c r="E105" s="32">
        <v>0</v>
      </c>
      <c r="F105" s="32">
        <v>0.92296642462793999</v>
      </c>
      <c r="G105" s="32" t="s">
        <v>662</v>
      </c>
    </row>
    <row r="106" spans="1:7" hidden="1">
      <c r="A106">
        <v>104</v>
      </c>
      <c r="B106" s="32" t="s">
        <v>415</v>
      </c>
      <c r="C106" s="32" t="s">
        <v>679</v>
      </c>
      <c r="D106" s="32">
        <v>0.55069090462374803</v>
      </c>
      <c r="E106" s="32">
        <v>0</v>
      </c>
      <c r="F106" s="32">
        <v>0.79553228516562602</v>
      </c>
      <c r="G106" s="32" t="s">
        <v>662</v>
      </c>
    </row>
    <row r="107" spans="1:7" hidden="1">
      <c r="A107">
        <v>105</v>
      </c>
      <c r="B107" s="32" t="s">
        <v>48</v>
      </c>
      <c r="C107" s="32"/>
      <c r="D107" s="32">
        <v>4.6005636825156397E-2</v>
      </c>
      <c r="E107" s="32">
        <v>3.45430268843014E-3</v>
      </c>
      <c r="F107" s="32">
        <v>0.40102916466634603</v>
      </c>
      <c r="G107" s="32" t="s">
        <v>661</v>
      </c>
    </row>
    <row r="108" spans="1:7" hidden="1">
      <c r="A108">
        <v>106</v>
      </c>
      <c r="B108" s="32" t="s">
        <v>356</v>
      </c>
      <c r="C108" s="32" t="s">
        <v>679</v>
      </c>
      <c r="D108" s="32">
        <v>0.53577034674169199</v>
      </c>
      <c r="E108" s="32">
        <v>0</v>
      </c>
      <c r="F108" s="32">
        <v>0.80889192270763299</v>
      </c>
      <c r="G108" s="32" t="s">
        <v>662</v>
      </c>
    </row>
    <row r="109" spans="1:7">
      <c r="A109">
        <v>107</v>
      </c>
      <c r="B109" s="32" t="s">
        <v>563</v>
      </c>
      <c r="C109" s="32"/>
      <c r="D109" s="32">
        <v>0.34487478621664402</v>
      </c>
      <c r="E109" s="32">
        <v>0.77158095295247198</v>
      </c>
      <c r="F109" s="32">
        <v>1.3194611137782E-2</v>
      </c>
      <c r="G109" s="32" t="s">
        <v>662</v>
      </c>
    </row>
    <row r="110" spans="1:7" hidden="1">
      <c r="A110">
        <v>108</v>
      </c>
      <c r="B110" s="32" t="s">
        <v>334</v>
      </c>
      <c r="C110" s="32"/>
      <c r="D110" s="32">
        <v>0.127646325035633</v>
      </c>
      <c r="E110" s="32">
        <v>0</v>
      </c>
      <c r="F110" s="32">
        <v>0.92296642462793999</v>
      </c>
      <c r="G110" s="32" t="s">
        <v>662</v>
      </c>
    </row>
    <row r="111" spans="1:7" hidden="1">
      <c r="A111">
        <v>109</v>
      </c>
      <c r="B111" s="32" t="s">
        <v>382</v>
      </c>
      <c r="C111" s="32"/>
      <c r="D111" s="32">
        <v>3.7462295736803597E-2</v>
      </c>
      <c r="E111" s="32">
        <v>0</v>
      </c>
      <c r="F111" s="32">
        <v>0.94449861977916405</v>
      </c>
      <c r="G111" s="32" t="s">
        <v>662</v>
      </c>
    </row>
    <row r="112" spans="1:7" hidden="1">
      <c r="A112">
        <v>110</v>
      </c>
      <c r="B112" s="32" t="s">
        <v>536</v>
      </c>
      <c r="C112" s="32"/>
      <c r="D112" s="32">
        <v>0.33236106058062498</v>
      </c>
      <c r="E112" s="32">
        <v>0.771142132741238</v>
      </c>
      <c r="F112" s="32">
        <v>4.1102826452232302E-2</v>
      </c>
      <c r="G112" s="32" t="s">
        <v>661</v>
      </c>
    </row>
    <row r="113" spans="1:7" hidden="1">
      <c r="A113">
        <v>111</v>
      </c>
      <c r="B113" s="32" t="s">
        <v>454</v>
      </c>
      <c r="C113" s="32" t="s">
        <v>679</v>
      </c>
      <c r="D113" s="32">
        <v>0.55491540299626496</v>
      </c>
      <c r="E113" s="32">
        <v>0</v>
      </c>
      <c r="F113" s="32">
        <v>0.880344605136821</v>
      </c>
      <c r="G113" s="32" t="s">
        <v>662</v>
      </c>
    </row>
    <row r="114" spans="1:7" hidden="1">
      <c r="A114">
        <v>112</v>
      </c>
      <c r="B114" s="32" t="s">
        <v>378</v>
      </c>
      <c r="C114" s="32"/>
      <c r="D114" s="32">
        <v>0.23509565600169099</v>
      </c>
      <c r="E114" s="32">
        <v>0</v>
      </c>
      <c r="F114" s="32">
        <v>0.94449861977916405</v>
      </c>
      <c r="G114" s="32" t="s">
        <v>662</v>
      </c>
    </row>
    <row r="115" spans="1:7" hidden="1">
      <c r="A115">
        <v>113</v>
      </c>
      <c r="B115" s="32" t="s">
        <v>397</v>
      </c>
      <c r="C115" s="32" t="s">
        <v>679</v>
      </c>
      <c r="D115" s="32">
        <v>0.54610258886351903</v>
      </c>
      <c r="E115" s="32">
        <v>0</v>
      </c>
      <c r="F115" s="32">
        <v>0.88237743038886196</v>
      </c>
      <c r="G115" s="32" t="s">
        <v>662</v>
      </c>
    </row>
    <row r="116" spans="1:7" hidden="1">
      <c r="A116">
        <v>114</v>
      </c>
      <c r="B116" s="32" t="s">
        <v>135</v>
      </c>
      <c r="C116" s="32"/>
      <c r="D116" s="32">
        <v>0.208143697527782</v>
      </c>
      <c r="E116" s="32">
        <v>0</v>
      </c>
      <c r="F116" s="32">
        <v>5.3033485357657202E-3</v>
      </c>
      <c r="G116" s="32" t="s">
        <v>662</v>
      </c>
    </row>
    <row r="117" spans="1:7" hidden="1">
      <c r="A117">
        <v>115</v>
      </c>
      <c r="B117" s="32" t="s">
        <v>458</v>
      </c>
      <c r="C117" s="32"/>
      <c r="D117" s="32">
        <v>7.5264837986842706E-2</v>
      </c>
      <c r="E117" s="32">
        <v>0</v>
      </c>
      <c r="F117" s="32">
        <v>0.880344605136821</v>
      </c>
      <c r="G117" s="32" t="s">
        <v>662</v>
      </c>
    </row>
    <row r="118" spans="1:7" hidden="1">
      <c r="A118">
        <v>116</v>
      </c>
      <c r="B118" s="32" t="s">
        <v>411</v>
      </c>
      <c r="C118" s="32"/>
      <c r="D118" s="32">
        <v>2.8732734736969301E-2</v>
      </c>
      <c r="E118" s="32">
        <v>0</v>
      </c>
      <c r="F118" s="32">
        <v>0.79553228516562602</v>
      </c>
      <c r="G118" s="32" t="s">
        <v>662</v>
      </c>
    </row>
    <row r="119" spans="1:7">
      <c r="A119">
        <v>117</v>
      </c>
      <c r="B119" s="32" t="s">
        <v>538</v>
      </c>
      <c r="C119" s="32"/>
      <c r="D119" s="32">
        <v>0.35261663504861801</v>
      </c>
      <c r="E119" s="32">
        <v>0.771142132741238</v>
      </c>
      <c r="F119" s="32">
        <v>0.114472065530484</v>
      </c>
      <c r="G119" s="32" t="s">
        <v>662</v>
      </c>
    </row>
    <row r="120" spans="1:7" hidden="1">
      <c r="A120">
        <v>118</v>
      </c>
      <c r="B120" s="32" t="s">
        <v>298</v>
      </c>
      <c r="C120" s="32"/>
      <c r="D120" s="32">
        <v>6.17311709308569E-2</v>
      </c>
      <c r="E120" s="32">
        <v>0</v>
      </c>
      <c r="F120" s="32">
        <v>0.83640257441190502</v>
      </c>
      <c r="G120" s="32" t="s">
        <v>662</v>
      </c>
    </row>
    <row r="121" spans="1:7" hidden="1">
      <c r="A121">
        <v>119</v>
      </c>
      <c r="B121" s="32" t="s">
        <v>484</v>
      </c>
      <c r="C121" s="32"/>
      <c r="D121" s="32">
        <v>0.42314246157185798</v>
      </c>
      <c r="E121" s="32">
        <v>0</v>
      </c>
      <c r="F121" s="32">
        <v>0.86252925468074804</v>
      </c>
      <c r="G121" s="32" t="s">
        <v>662</v>
      </c>
    </row>
    <row r="122" spans="1:7" hidden="1">
      <c r="A122">
        <v>120</v>
      </c>
      <c r="B122" s="32" t="s">
        <v>236</v>
      </c>
      <c r="C122" s="32"/>
      <c r="D122" s="32">
        <v>0.32515036135557601</v>
      </c>
      <c r="E122" s="32">
        <v>0</v>
      </c>
      <c r="F122" s="32">
        <v>0.89373799807969201</v>
      </c>
      <c r="G122" s="32" t="s">
        <v>662</v>
      </c>
    </row>
    <row r="123" spans="1:7" hidden="1">
      <c r="A123">
        <v>121</v>
      </c>
      <c r="B123" s="32" t="s">
        <v>152</v>
      </c>
      <c r="C123" s="32"/>
      <c r="D123" s="32">
        <v>5.93820065810357E-2</v>
      </c>
      <c r="E123" s="32">
        <v>6.2935069611137701E-3</v>
      </c>
      <c r="F123" s="32">
        <v>4.7647623619779103E-2</v>
      </c>
      <c r="G123" s="32" t="s">
        <v>661</v>
      </c>
    </row>
    <row r="124" spans="1:7" hidden="1">
      <c r="A124">
        <v>122</v>
      </c>
      <c r="B124" s="32" t="s">
        <v>309</v>
      </c>
      <c r="C124" s="32"/>
      <c r="D124" s="32">
        <v>2.4752015825544801E-2</v>
      </c>
      <c r="E124" s="32">
        <v>0</v>
      </c>
      <c r="F124" s="32">
        <v>0.87650399063850204</v>
      </c>
      <c r="G124" s="32" t="s">
        <v>662</v>
      </c>
    </row>
    <row r="125" spans="1:7" hidden="1">
      <c r="A125">
        <v>123</v>
      </c>
      <c r="B125" s="32" t="s">
        <v>363</v>
      </c>
      <c r="C125" s="32"/>
      <c r="D125" s="32">
        <v>2.3029331008998899E-2</v>
      </c>
      <c r="E125" s="32">
        <v>0</v>
      </c>
      <c r="F125" s="32">
        <v>0.85640077412385895</v>
      </c>
      <c r="G125" s="32" t="s">
        <v>662</v>
      </c>
    </row>
    <row r="126" spans="1:7" hidden="1">
      <c r="A126">
        <v>124</v>
      </c>
      <c r="B126" s="32" t="s">
        <v>294</v>
      </c>
      <c r="C126" s="32"/>
      <c r="D126" s="32">
        <v>0.48379145174967397</v>
      </c>
      <c r="E126" s="32">
        <v>0</v>
      </c>
      <c r="F126" s="32">
        <v>0.83640257441190502</v>
      </c>
      <c r="G126" s="32" t="s">
        <v>662</v>
      </c>
    </row>
    <row r="127" spans="1:7" hidden="1">
      <c r="A127">
        <v>125</v>
      </c>
      <c r="B127" s="32" t="s">
        <v>439</v>
      </c>
      <c r="C127" s="32"/>
      <c r="D127" s="32">
        <v>2.4385428558244202E-2</v>
      </c>
      <c r="E127" s="32">
        <v>0</v>
      </c>
      <c r="F127" s="32">
        <v>0.93780379860777696</v>
      </c>
      <c r="G127" s="32" t="s">
        <v>662</v>
      </c>
    </row>
    <row r="128" spans="1:7" hidden="1">
      <c r="A128">
        <v>126</v>
      </c>
      <c r="B128" s="32" t="s">
        <v>474</v>
      </c>
      <c r="C128" s="32" t="s">
        <v>679</v>
      </c>
      <c r="D128" s="32">
        <v>0.57074807516261705</v>
      </c>
      <c r="E128" s="32">
        <v>0</v>
      </c>
      <c r="F128" s="32">
        <v>0.79298187710033596</v>
      </c>
      <c r="G128" s="32" t="s">
        <v>662</v>
      </c>
    </row>
    <row r="129" spans="1:7">
      <c r="A129">
        <v>127</v>
      </c>
      <c r="B129" s="32" t="s">
        <v>564</v>
      </c>
      <c r="C129" s="32"/>
      <c r="D129" s="32">
        <v>0.32069100019942098</v>
      </c>
      <c r="E129" s="32">
        <v>0</v>
      </c>
      <c r="F129" s="32">
        <v>0.77158095295247198</v>
      </c>
      <c r="G129" s="32" t="s">
        <v>662</v>
      </c>
    </row>
    <row r="130" spans="1:7" hidden="1">
      <c r="A130">
        <v>128</v>
      </c>
      <c r="B130" s="32" t="s">
        <v>561</v>
      </c>
      <c r="C130" s="32"/>
      <c r="D130" s="32">
        <v>4.4661556550672797E-2</v>
      </c>
      <c r="E130" s="32">
        <v>0.94100681108977402</v>
      </c>
      <c r="F130" s="32">
        <v>2.5579092654824699E-3</v>
      </c>
      <c r="G130" s="32" t="s">
        <v>662</v>
      </c>
    </row>
    <row r="131" spans="1:7" hidden="1">
      <c r="A131">
        <v>129</v>
      </c>
      <c r="B131" s="32" t="s">
        <v>220</v>
      </c>
      <c r="C131" s="32"/>
      <c r="D131" s="32">
        <v>8.8786716704179702E-2</v>
      </c>
      <c r="E131" s="32">
        <v>0</v>
      </c>
      <c r="F131" s="32">
        <v>0.86387947071531401</v>
      </c>
      <c r="G131" s="32" t="s">
        <v>662</v>
      </c>
    </row>
    <row r="132" spans="1:7" hidden="1">
      <c r="A132">
        <v>130</v>
      </c>
      <c r="B132" s="32" t="s">
        <v>425</v>
      </c>
      <c r="C132" s="32"/>
      <c r="D132" s="32">
        <v>0.426002208540331</v>
      </c>
      <c r="E132" s="32">
        <v>0</v>
      </c>
      <c r="F132" s="32">
        <v>0.852308869419107</v>
      </c>
      <c r="G132" s="32" t="s">
        <v>662</v>
      </c>
    </row>
    <row r="133" spans="1:7" hidden="1">
      <c r="A133">
        <v>131</v>
      </c>
      <c r="B133" s="32" t="s">
        <v>290</v>
      </c>
      <c r="C133" s="32"/>
      <c r="D133" s="32">
        <v>6.1057522539847801E-2</v>
      </c>
      <c r="E133" s="32">
        <v>0</v>
      </c>
      <c r="F133" s="32">
        <v>0.83640257441190502</v>
      </c>
      <c r="G133" s="32" t="s">
        <v>662</v>
      </c>
    </row>
    <row r="134" spans="1:7" hidden="1">
      <c r="A134">
        <v>132</v>
      </c>
      <c r="B134" s="32" t="s">
        <v>84</v>
      </c>
      <c r="C134" s="32" t="s">
        <v>679</v>
      </c>
      <c r="D134" s="32">
        <v>0.69327638251792401</v>
      </c>
      <c r="E134" s="32">
        <v>0</v>
      </c>
      <c r="F134" s="32">
        <v>0.470554038646183</v>
      </c>
      <c r="G134" s="32" t="s">
        <v>662</v>
      </c>
    </row>
    <row r="135" spans="1:7" hidden="1">
      <c r="A135">
        <v>133</v>
      </c>
      <c r="B135" s="32" t="s">
        <v>338</v>
      </c>
      <c r="C135" s="32"/>
      <c r="D135" s="32">
        <v>0.46162842241949398</v>
      </c>
      <c r="E135" s="32">
        <v>0</v>
      </c>
      <c r="F135" s="32">
        <v>0.92296642462793999</v>
      </c>
      <c r="G135" s="32" t="s">
        <v>662</v>
      </c>
    </row>
    <row r="136" spans="1:7" hidden="1">
      <c r="A136">
        <v>134</v>
      </c>
      <c r="B136" s="32" t="s">
        <v>548</v>
      </c>
      <c r="C136" s="32"/>
      <c r="D136" s="32">
        <v>0.32583730302545699</v>
      </c>
      <c r="E136" s="32">
        <v>0.771142132741238</v>
      </c>
      <c r="F136" s="32">
        <v>0.16165461473835799</v>
      </c>
      <c r="G136" s="32" t="s">
        <v>661</v>
      </c>
    </row>
    <row r="137" spans="1:7" hidden="1">
      <c r="A137">
        <v>135</v>
      </c>
      <c r="B137" s="32" t="s">
        <v>562</v>
      </c>
      <c r="C137" s="32"/>
      <c r="D137" s="32">
        <v>4.12988180295163E-2</v>
      </c>
      <c r="E137" s="32">
        <v>0.94100681108977402</v>
      </c>
      <c r="F137" s="32">
        <v>1.17131240998559E-2</v>
      </c>
      <c r="G137" s="32" t="s">
        <v>662</v>
      </c>
    </row>
    <row r="138" spans="1:7" hidden="1">
      <c r="A138">
        <v>136</v>
      </c>
      <c r="B138" s="32" t="s">
        <v>302</v>
      </c>
      <c r="C138" s="32"/>
      <c r="D138" s="32">
        <v>2.1968793625933999E-2</v>
      </c>
      <c r="E138" s="32">
        <v>0</v>
      </c>
      <c r="F138" s="32">
        <v>0.87650399063850204</v>
      </c>
      <c r="G138" s="32" t="s">
        <v>662</v>
      </c>
    </row>
    <row r="139" spans="1:7" hidden="1">
      <c r="A139">
        <v>137</v>
      </c>
      <c r="B139" s="32" t="s">
        <v>155</v>
      </c>
      <c r="C139" s="32"/>
      <c r="D139" s="32">
        <v>0.25969681506216002</v>
      </c>
      <c r="E139" s="58">
        <v>1.8753000480076799E-5</v>
      </c>
      <c r="F139" s="32">
        <v>6.4472815650503997E-3</v>
      </c>
      <c r="G139" s="32" t="s">
        <v>661</v>
      </c>
    </row>
    <row r="140" spans="1:7" hidden="1">
      <c r="A140">
        <v>138</v>
      </c>
      <c r="B140" s="32" t="s">
        <v>509</v>
      </c>
      <c r="C140" s="32"/>
      <c r="D140" s="32">
        <v>7.5846310390756705E-2</v>
      </c>
      <c r="E140" s="32">
        <v>0</v>
      </c>
      <c r="F140" s="32">
        <v>0.88512662025924105</v>
      </c>
      <c r="G140" s="32" t="s">
        <v>662</v>
      </c>
    </row>
    <row r="141" spans="1:7" hidden="1">
      <c r="A141">
        <v>139</v>
      </c>
      <c r="B141" s="32" t="s">
        <v>374</v>
      </c>
      <c r="C141" s="32"/>
      <c r="D141" s="32">
        <v>3.83092272519443E-2</v>
      </c>
      <c r="E141" s="32">
        <v>0</v>
      </c>
      <c r="F141" s="32">
        <v>0.94449861977916405</v>
      </c>
      <c r="G141" s="32" t="s">
        <v>662</v>
      </c>
    </row>
    <row r="142" spans="1:7" hidden="1">
      <c r="A142">
        <v>140</v>
      </c>
      <c r="B142" s="32" t="s">
        <v>494</v>
      </c>
      <c r="C142" s="32"/>
      <c r="D142" s="32">
        <v>0.25285400814139197</v>
      </c>
      <c r="E142" s="32">
        <v>0</v>
      </c>
      <c r="F142" s="32">
        <v>0.93729746759481503</v>
      </c>
      <c r="G142" s="32" t="s">
        <v>662</v>
      </c>
    </row>
    <row r="143" spans="1:7" hidden="1">
      <c r="A143">
        <v>141</v>
      </c>
      <c r="B143" s="32" t="s">
        <v>126</v>
      </c>
      <c r="C143" s="32" t="s">
        <v>679</v>
      </c>
      <c r="D143" s="32">
        <v>1.2706110681324301</v>
      </c>
      <c r="E143" s="32">
        <v>0</v>
      </c>
      <c r="F143" s="32">
        <v>4.01989318290926E-2</v>
      </c>
      <c r="G143" s="32" t="s">
        <v>662</v>
      </c>
    </row>
    <row r="144" spans="1:7" hidden="1">
      <c r="A144">
        <v>142</v>
      </c>
      <c r="B144" s="32" t="s">
        <v>560</v>
      </c>
      <c r="C144" s="32"/>
      <c r="D144" s="32">
        <v>3.6853499297902402E-2</v>
      </c>
      <c r="E144" s="32">
        <v>0</v>
      </c>
      <c r="F144" s="32">
        <v>0.94100681108977402</v>
      </c>
      <c r="G144" s="32" t="s">
        <v>662</v>
      </c>
    </row>
    <row r="145" spans="1:7" hidden="1">
      <c r="A145">
        <v>143</v>
      </c>
      <c r="B145" s="32" t="s">
        <v>158</v>
      </c>
      <c r="C145" s="32"/>
      <c r="D145" s="32">
        <v>5.3562837633270098E-2</v>
      </c>
      <c r="E145" s="32">
        <v>0</v>
      </c>
      <c r="F145" s="32">
        <v>6.3043837013922202E-2</v>
      </c>
      <c r="G145" s="32" t="s">
        <v>661</v>
      </c>
    </row>
    <row r="146" spans="1:7" hidden="1">
      <c r="A146">
        <v>144</v>
      </c>
      <c r="B146" s="32" t="s">
        <v>498</v>
      </c>
      <c r="C146" s="32"/>
      <c r="D146" s="32">
        <v>2.38547112929621E-2</v>
      </c>
      <c r="E146" s="32">
        <v>0</v>
      </c>
      <c r="F146" s="32">
        <v>0.93729746759481503</v>
      </c>
      <c r="G146" s="32" t="s">
        <v>662</v>
      </c>
    </row>
    <row r="147" spans="1:7" hidden="1">
      <c r="A147">
        <v>145</v>
      </c>
      <c r="B147" s="32" t="s">
        <v>59</v>
      </c>
      <c r="C147" s="32" t="s">
        <v>679</v>
      </c>
      <c r="D147" s="32">
        <v>1.22805536356439</v>
      </c>
      <c r="E147" s="32">
        <v>0</v>
      </c>
      <c r="F147" s="32">
        <v>9.9435909745559201E-2</v>
      </c>
      <c r="G147" s="32" t="s">
        <v>662</v>
      </c>
    </row>
    <row r="148" spans="1:7" hidden="1">
      <c r="A148">
        <v>146</v>
      </c>
      <c r="B148" s="32" t="s">
        <v>470</v>
      </c>
      <c r="C148" s="32"/>
      <c r="D148" s="32">
        <v>2.9447382852535502E-2</v>
      </c>
      <c r="E148" s="32">
        <v>0</v>
      </c>
      <c r="F148" s="32">
        <v>0.79298187710033596</v>
      </c>
      <c r="G148" s="32" t="s">
        <v>662</v>
      </c>
    </row>
    <row r="149" spans="1:7" hidden="1">
      <c r="A149">
        <v>147</v>
      </c>
      <c r="B149" s="32" t="s">
        <v>352</v>
      </c>
      <c r="C149" s="32"/>
      <c r="D149" s="32">
        <v>4.6761272489069798E-2</v>
      </c>
      <c r="E149" s="32">
        <v>0</v>
      </c>
      <c r="F149" s="32">
        <v>0.80889192270763299</v>
      </c>
      <c r="G149" s="32" t="s">
        <v>662</v>
      </c>
    </row>
    <row r="150" spans="1:7" hidden="1">
      <c r="A150">
        <v>148</v>
      </c>
      <c r="B150" s="32" t="s">
        <v>544</v>
      </c>
      <c r="C150" s="32"/>
      <c r="D150" s="32">
        <v>0.36193711095539699</v>
      </c>
      <c r="E150" s="32">
        <v>0.771142132741238</v>
      </c>
      <c r="F150" s="32">
        <v>0.14051248199711899</v>
      </c>
      <c r="G150" s="32" t="s">
        <v>662</v>
      </c>
    </row>
    <row r="151" spans="1:7" hidden="1">
      <c r="A151">
        <v>149</v>
      </c>
      <c r="B151" s="32" t="s">
        <v>51</v>
      </c>
      <c r="C151" s="32"/>
      <c r="D151" s="32">
        <v>4.1215413619116098E-2</v>
      </c>
      <c r="E151" s="32">
        <v>0</v>
      </c>
      <c r="F151" s="32">
        <v>0.335614948391742</v>
      </c>
      <c r="G151" s="32" t="s">
        <v>661</v>
      </c>
    </row>
    <row r="152" spans="1:7" hidden="1">
      <c r="A152">
        <v>150</v>
      </c>
      <c r="B152" s="32" t="s">
        <v>371</v>
      </c>
      <c r="C152" s="32"/>
      <c r="D152" s="32">
        <v>2.38300567210195E-2</v>
      </c>
      <c r="E152" s="32">
        <v>0</v>
      </c>
      <c r="F152" s="32">
        <v>0.85640077412385895</v>
      </c>
      <c r="G152" s="32" t="s">
        <v>662</v>
      </c>
    </row>
    <row r="153" spans="1:7" hidden="1">
      <c r="A153">
        <v>151</v>
      </c>
      <c r="B153" s="32" t="s">
        <v>419</v>
      </c>
      <c r="C153" s="32"/>
      <c r="D153" s="32">
        <v>2.9317269400419201E-2</v>
      </c>
      <c r="E153" s="32">
        <v>0</v>
      </c>
      <c r="F153" s="32">
        <v>0.79553228516562602</v>
      </c>
      <c r="G153" s="32" t="s">
        <v>662</v>
      </c>
    </row>
    <row r="154" spans="1:7" hidden="1">
      <c r="A154">
        <v>152</v>
      </c>
      <c r="B154" s="32" t="s">
        <v>478</v>
      </c>
      <c r="C154" s="32"/>
      <c r="D154" s="32">
        <v>2.6873343763217698E-2</v>
      </c>
      <c r="E154" s="32">
        <v>0</v>
      </c>
      <c r="F154" s="32">
        <v>0.79298187710033596</v>
      </c>
      <c r="G154" s="32" t="s">
        <v>662</v>
      </c>
    </row>
    <row r="155" spans="1:7" hidden="1">
      <c r="A155">
        <v>153</v>
      </c>
      <c r="B155" s="32" t="s">
        <v>490</v>
      </c>
      <c r="C155" s="32"/>
      <c r="D155" s="32">
        <v>2.6159216423199998E-2</v>
      </c>
      <c r="E155" s="32">
        <v>0</v>
      </c>
      <c r="F155" s="32">
        <v>0.93729746759481503</v>
      </c>
      <c r="G155" s="32" t="s">
        <v>662</v>
      </c>
    </row>
    <row r="156" spans="1:7" hidden="1">
      <c r="A156">
        <v>154</v>
      </c>
      <c r="B156" s="32" t="s">
        <v>276</v>
      </c>
      <c r="C156" s="32"/>
      <c r="D156" s="32">
        <v>0.16217221049568001</v>
      </c>
      <c r="E156" s="32">
        <v>0</v>
      </c>
      <c r="F156" s="32">
        <v>0.93871144383101301</v>
      </c>
      <c r="G156" s="32" t="s">
        <v>662</v>
      </c>
    </row>
  </sheetData>
  <autoFilter ref="B1:G156" xr:uid="{C3B8CCC9-DCBF-4E83-8058-D0E42FB02422}">
    <filterColumn colId="0">
      <filters>
        <filter val="days_since_last_login"/>
        <filter val="evr_login"/>
        <filter val="login_total_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4AC3-2901-4815-9E95-B6D61DBD0576}">
  <sheetPr codeName="Sheet1"/>
  <dimension ref="A1:T162"/>
  <sheetViews>
    <sheetView workbookViewId="0">
      <pane ySplit="1" topLeftCell="A2" activePane="bottomLeft" state="frozen"/>
      <selection pane="bottomLeft" activeCell="H1" sqref="H1"/>
    </sheetView>
  </sheetViews>
  <sheetFormatPr defaultRowHeight="14.5"/>
  <cols>
    <col min="1" max="1" width="3.81640625" bestFit="1" customWidth="1"/>
    <col min="2" max="2" width="20.08984375" bestFit="1" customWidth="1"/>
    <col min="3" max="3" width="31.36328125" bestFit="1" customWidth="1"/>
    <col min="4" max="5" width="11.81640625" bestFit="1" customWidth="1"/>
    <col min="6" max="6" width="12.1796875" bestFit="1" customWidth="1"/>
  </cols>
  <sheetData>
    <row r="1" spans="1:20">
      <c r="B1" t="s">
        <v>550</v>
      </c>
      <c r="C1" t="s">
        <v>551</v>
      </c>
      <c r="D1" t="s">
        <v>552</v>
      </c>
      <c r="E1" t="s">
        <v>553</v>
      </c>
      <c r="F1" t="s">
        <v>554</v>
      </c>
      <c r="G1" t="s">
        <v>660</v>
      </c>
      <c r="P1" s="12" t="s">
        <v>550</v>
      </c>
      <c r="Q1" s="12" t="s">
        <v>551</v>
      </c>
      <c r="R1" s="12" t="s">
        <v>552</v>
      </c>
      <c r="S1" s="12" t="s">
        <v>553</v>
      </c>
      <c r="T1" s="12" t="s">
        <v>554</v>
      </c>
    </row>
    <row r="2" spans="1:20">
      <c r="A2">
        <v>0</v>
      </c>
      <c r="B2" t="s">
        <v>38</v>
      </c>
      <c r="C2" t="s">
        <v>556</v>
      </c>
      <c r="D2" s="20">
        <v>2.6662876283865501E-3</v>
      </c>
      <c r="E2">
        <v>0</v>
      </c>
      <c r="F2">
        <v>0.532232657225156</v>
      </c>
      <c r="G2" t="s">
        <v>661</v>
      </c>
      <c r="H2">
        <f>VLOOKUP(B2,$P$2:$R$156,3,0)</f>
        <v>2.666E-3</v>
      </c>
      <c r="I2" s="21"/>
      <c r="K2" s="3" t="s">
        <v>528</v>
      </c>
      <c r="O2" s="13">
        <v>0</v>
      </c>
      <c r="P2" s="14" t="s">
        <v>38</v>
      </c>
      <c r="Q2" s="14" t="s">
        <v>556</v>
      </c>
      <c r="R2" s="14">
        <v>2.666E-3</v>
      </c>
      <c r="S2" s="14">
        <v>0</v>
      </c>
      <c r="T2" s="14">
        <v>0.53223299999999996</v>
      </c>
    </row>
    <row r="3" spans="1:20">
      <c r="A3">
        <v>1</v>
      </c>
      <c r="B3" t="s">
        <v>160</v>
      </c>
      <c r="C3" t="s">
        <v>556</v>
      </c>
      <c r="D3" s="20">
        <v>1.84363168305825E-2</v>
      </c>
      <c r="E3">
        <v>0</v>
      </c>
      <c r="F3">
        <v>0.246384421507441</v>
      </c>
      <c r="G3" t="s">
        <v>661</v>
      </c>
      <c r="H3">
        <f t="shared" ref="H3:H66" si="0">VLOOKUP(B3,$P$2:$R$156,3,0)</f>
        <v>1.8436000000000001E-2</v>
      </c>
      <c r="I3" s="21"/>
      <c r="K3" s="3" t="s">
        <v>155</v>
      </c>
      <c r="O3" s="12">
        <v>1</v>
      </c>
      <c r="P3" s="15" t="s">
        <v>160</v>
      </c>
      <c r="Q3" s="15" t="s">
        <v>556</v>
      </c>
      <c r="R3" s="15">
        <v>1.8436000000000001E-2</v>
      </c>
      <c r="S3" s="15">
        <v>0</v>
      </c>
      <c r="T3" s="15">
        <v>0.24638399999999999</v>
      </c>
    </row>
    <row r="4" spans="1:20" ht="32">
      <c r="A4">
        <v>2</v>
      </c>
      <c r="B4" t="s">
        <v>215</v>
      </c>
      <c r="C4" t="s">
        <v>555</v>
      </c>
      <c r="D4" s="20">
        <v>0</v>
      </c>
      <c r="E4">
        <v>0</v>
      </c>
      <c r="F4">
        <v>1</v>
      </c>
      <c r="G4" t="s">
        <v>662</v>
      </c>
      <c r="H4">
        <f t="shared" si="0"/>
        <v>0</v>
      </c>
      <c r="I4" s="21"/>
      <c r="K4" s="3" t="s">
        <v>51</v>
      </c>
      <c r="O4" s="13">
        <v>2</v>
      </c>
      <c r="P4" s="14" t="s">
        <v>215</v>
      </c>
      <c r="Q4" s="14" t="s">
        <v>555</v>
      </c>
      <c r="R4" s="14">
        <v>0</v>
      </c>
      <c r="S4" s="14">
        <v>0</v>
      </c>
      <c r="T4" s="14">
        <v>1</v>
      </c>
    </row>
    <row r="5" spans="1:20" ht="32">
      <c r="A5">
        <v>3</v>
      </c>
      <c r="B5" t="s">
        <v>122</v>
      </c>
      <c r="C5" t="s">
        <v>555</v>
      </c>
      <c r="D5" s="20">
        <v>4.7052024015660503E-5</v>
      </c>
      <c r="E5">
        <v>0</v>
      </c>
      <c r="F5">
        <v>0.99999624939990395</v>
      </c>
      <c r="G5" t="s">
        <v>662</v>
      </c>
      <c r="H5">
        <f t="shared" si="0"/>
        <v>4.6999999999999997E-5</v>
      </c>
      <c r="I5" s="21"/>
      <c r="K5" s="3" t="s">
        <v>160</v>
      </c>
      <c r="O5" s="12">
        <v>3</v>
      </c>
      <c r="P5" s="15" t="s">
        <v>122</v>
      </c>
      <c r="Q5" s="15" t="s">
        <v>555</v>
      </c>
      <c r="R5" s="15">
        <v>4.6999999999999997E-5</v>
      </c>
      <c r="S5" s="15">
        <v>0</v>
      </c>
      <c r="T5" s="15">
        <v>0.999996</v>
      </c>
    </row>
    <row r="6" spans="1:20" ht="16">
      <c r="A6">
        <v>4</v>
      </c>
      <c r="B6" t="s">
        <v>118</v>
      </c>
      <c r="C6" t="s">
        <v>557</v>
      </c>
      <c r="D6" s="20">
        <v>0.17366549004224299</v>
      </c>
      <c r="E6">
        <v>0</v>
      </c>
      <c r="F6">
        <v>0.98170457273163703</v>
      </c>
      <c r="G6" t="s">
        <v>662</v>
      </c>
      <c r="H6">
        <f t="shared" si="0"/>
        <v>0.17366500000000001</v>
      </c>
      <c r="I6" s="21"/>
      <c r="K6" s="3" t="s">
        <v>38</v>
      </c>
      <c r="O6" s="13">
        <v>4</v>
      </c>
      <c r="P6" s="14" t="s">
        <v>118</v>
      </c>
      <c r="Q6" s="14" t="s">
        <v>557</v>
      </c>
      <c r="R6" s="14">
        <v>0.17366500000000001</v>
      </c>
      <c r="S6" s="14">
        <v>0</v>
      </c>
      <c r="T6" s="14">
        <v>0.98170500000000005</v>
      </c>
    </row>
    <row r="7" spans="1:20" ht="16">
      <c r="A7">
        <v>5</v>
      </c>
      <c r="B7" t="s">
        <v>72</v>
      </c>
      <c r="C7" t="s">
        <v>557</v>
      </c>
      <c r="D7" s="20">
        <v>0.100915816099778</v>
      </c>
      <c r="E7">
        <v>0</v>
      </c>
      <c r="F7">
        <v>0.98608902424387901</v>
      </c>
      <c r="G7" t="s">
        <v>662</v>
      </c>
      <c r="H7">
        <f t="shared" si="0"/>
        <v>0.10091600000000001</v>
      </c>
      <c r="I7" s="21"/>
      <c r="K7" s="3" t="s">
        <v>152</v>
      </c>
      <c r="O7" s="12">
        <v>5</v>
      </c>
      <c r="P7" s="15" t="s">
        <v>72</v>
      </c>
      <c r="Q7" s="15" t="s">
        <v>557</v>
      </c>
      <c r="R7" s="15">
        <v>0.10091600000000001</v>
      </c>
      <c r="S7" s="15">
        <v>0</v>
      </c>
      <c r="T7" s="15">
        <v>0.98608899999999999</v>
      </c>
    </row>
    <row r="8" spans="1:20" ht="16">
      <c r="A8">
        <v>6</v>
      </c>
      <c r="B8" t="s">
        <v>76</v>
      </c>
      <c r="C8" t="s">
        <v>557</v>
      </c>
      <c r="D8" s="20">
        <v>9.2762022854405796E-2</v>
      </c>
      <c r="E8">
        <v>0</v>
      </c>
      <c r="F8">
        <v>0.98444626140182401</v>
      </c>
      <c r="G8" t="s">
        <v>662</v>
      </c>
      <c r="H8">
        <f t="shared" si="0"/>
        <v>9.2761999999999997E-2</v>
      </c>
      <c r="I8" s="21"/>
      <c r="K8" s="3" t="s">
        <v>158</v>
      </c>
      <c r="O8" s="13">
        <v>6</v>
      </c>
      <c r="P8" s="14" t="s">
        <v>76</v>
      </c>
      <c r="Q8" s="14" t="s">
        <v>557</v>
      </c>
      <c r="R8" s="14">
        <v>9.2761999999999997E-2</v>
      </c>
      <c r="S8" s="14">
        <v>0</v>
      </c>
      <c r="T8" s="14">
        <v>0.98444600000000004</v>
      </c>
    </row>
    <row r="9" spans="1:20" ht="16">
      <c r="A9">
        <v>7</v>
      </c>
      <c r="B9" t="s">
        <v>90</v>
      </c>
      <c r="C9" t="s">
        <v>557</v>
      </c>
      <c r="D9" s="20">
        <v>0.109762529798363</v>
      </c>
      <c r="E9">
        <v>0</v>
      </c>
      <c r="F9">
        <v>0.981498289726356</v>
      </c>
      <c r="G9" t="s">
        <v>662</v>
      </c>
      <c r="H9">
        <f t="shared" si="0"/>
        <v>0.109763</v>
      </c>
      <c r="I9" s="21"/>
      <c r="K9" s="3" t="s">
        <v>536</v>
      </c>
      <c r="O9" s="12">
        <v>7</v>
      </c>
      <c r="P9" s="15" t="s">
        <v>90</v>
      </c>
      <c r="Q9" s="15" t="s">
        <v>557</v>
      </c>
      <c r="R9" s="15">
        <v>0.109763</v>
      </c>
      <c r="S9" s="15">
        <v>0</v>
      </c>
      <c r="T9" s="15">
        <v>0.98149799999999998</v>
      </c>
    </row>
    <row r="10" spans="1:20" ht="16">
      <c r="A10">
        <v>8</v>
      </c>
      <c r="B10" t="s">
        <v>94</v>
      </c>
      <c r="C10" t="s">
        <v>557</v>
      </c>
      <c r="D10" s="20">
        <v>9.0208052832114999E-2</v>
      </c>
      <c r="E10">
        <v>0</v>
      </c>
      <c r="F10">
        <v>0.98883821411425799</v>
      </c>
      <c r="G10" t="s">
        <v>662</v>
      </c>
      <c r="H10">
        <f t="shared" si="0"/>
        <v>9.0207999999999997E-2</v>
      </c>
      <c r="I10" s="21"/>
      <c r="K10" s="3" t="s">
        <v>548</v>
      </c>
      <c r="O10" s="13">
        <v>8</v>
      </c>
      <c r="P10" s="14" t="s">
        <v>94</v>
      </c>
      <c r="Q10" s="14" t="s">
        <v>557</v>
      </c>
      <c r="R10" s="14">
        <v>9.0207999999999997E-2</v>
      </c>
      <c r="S10" s="14">
        <v>0</v>
      </c>
      <c r="T10" s="14">
        <v>0.98883799999999999</v>
      </c>
    </row>
    <row r="11" spans="1:20" ht="16">
      <c r="A11">
        <v>9</v>
      </c>
      <c r="B11" t="s">
        <v>98</v>
      </c>
      <c r="C11" t="s">
        <v>557</v>
      </c>
      <c r="D11" s="20">
        <v>6.4684722959781699E-2</v>
      </c>
      <c r="E11">
        <v>0</v>
      </c>
      <c r="F11">
        <v>0.99391277604416695</v>
      </c>
      <c r="G11" t="s">
        <v>662</v>
      </c>
      <c r="H11">
        <f t="shared" si="0"/>
        <v>6.4685000000000006E-2</v>
      </c>
      <c r="I11" s="21"/>
      <c r="K11" s="3" t="s">
        <v>48</v>
      </c>
      <c r="O11" s="12">
        <v>9</v>
      </c>
      <c r="P11" s="15" t="s">
        <v>98</v>
      </c>
      <c r="Q11" s="15" t="s">
        <v>557</v>
      </c>
      <c r="R11" s="15">
        <v>6.4685000000000006E-2</v>
      </c>
      <c r="S11" s="15">
        <v>0</v>
      </c>
      <c r="T11" s="15">
        <v>0.99391300000000005</v>
      </c>
    </row>
    <row r="12" spans="1:20" ht="32">
      <c r="A12">
        <v>10</v>
      </c>
      <c r="B12" t="s">
        <v>212</v>
      </c>
      <c r="C12" t="s">
        <v>555</v>
      </c>
      <c r="D12" s="20">
        <v>0</v>
      </c>
      <c r="E12">
        <v>0</v>
      </c>
      <c r="F12">
        <v>1</v>
      </c>
      <c r="G12" t="s">
        <v>662</v>
      </c>
      <c r="H12">
        <f t="shared" si="0"/>
        <v>0</v>
      </c>
      <c r="I12" s="21"/>
      <c r="O12" s="13">
        <v>10</v>
      </c>
      <c r="P12" s="14" t="s">
        <v>212</v>
      </c>
      <c r="Q12" s="14" t="s">
        <v>555</v>
      </c>
      <c r="R12" s="14">
        <v>0</v>
      </c>
      <c r="S12" s="14">
        <v>0</v>
      </c>
      <c r="T12" s="14">
        <v>1</v>
      </c>
    </row>
    <row r="13" spans="1:20" ht="16">
      <c r="A13">
        <v>11</v>
      </c>
      <c r="B13" t="s">
        <v>260</v>
      </c>
      <c r="C13" t="s">
        <v>557</v>
      </c>
      <c r="D13" s="20">
        <v>0.109341065399311</v>
      </c>
      <c r="E13">
        <v>0</v>
      </c>
      <c r="F13">
        <v>0.99149363898223697</v>
      </c>
      <c r="G13" t="s">
        <v>662</v>
      </c>
      <c r="H13">
        <f t="shared" si="0"/>
        <v>0.10934099999999999</v>
      </c>
      <c r="I13" s="21"/>
      <c r="O13" s="12">
        <v>11</v>
      </c>
      <c r="P13" s="15" t="s">
        <v>260</v>
      </c>
      <c r="Q13" s="15" t="s">
        <v>557</v>
      </c>
      <c r="R13" s="15">
        <v>0.10934099999999999</v>
      </c>
      <c r="S13" s="15">
        <v>0</v>
      </c>
      <c r="T13" s="15">
        <v>0.99149399999999999</v>
      </c>
    </row>
    <row r="14" spans="1:20" ht="16">
      <c r="A14">
        <v>12</v>
      </c>
      <c r="B14" t="s">
        <v>327</v>
      </c>
      <c r="C14" t="s">
        <v>557</v>
      </c>
      <c r="D14" s="20">
        <v>0.12961887862090199</v>
      </c>
      <c r="E14">
        <v>0</v>
      </c>
      <c r="F14">
        <v>0.98953957633221301</v>
      </c>
      <c r="G14" t="s">
        <v>662</v>
      </c>
      <c r="H14">
        <f t="shared" si="0"/>
        <v>0.12961900000000001</v>
      </c>
      <c r="I14" s="21"/>
      <c r="O14" s="13">
        <v>12</v>
      </c>
      <c r="P14" s="14" t="s">
        <v>327</v>
      </c>
      <c r="Q14" s="14" t="s">
        <v>557</v>
      </c>
      <c r="R14" s="14">
        <v>0.12961900000000001</v>
      </c>
      <c r="S14" s="14">
        <v>0</v>
      </c>
      <c r="T14" s="14">
        <v>0.98953999999999998</v>
      </c>
    </row>
    <row r="15" spans="1:20" ht="16">
      <c r="A15">
        <v>13</v>
      </c>
      <c r="B15" t="s">
        <v>387</v>
      </c>
      <c r="C15" t="s">
        <v>557</v>
      </c>
      <c r="D15" s="20">
        <v>0.13896839207922801</v>
      </c>
      <c r="E15">
        <v>0</v>
      </c>
      <c r="F15">
        <v>0.98856066970715295</v>
      </c>
      <c r="G15" t="s">
        <v>662</v>
      </c>
      <c r="H15">
        <f t="shared" si="0"/>
        <v>0.13896800000000001</v>
      </c>
      <c r="I15" s="21"/>
      <c r="O15" s="12">
        <v>13</v>
      </c>
      <c r="P15" s="15" t="s">
        <v>387</v>
      </c>
      <c r="Q15" s="15" t="s">
        <v>557</v>
      </c>
      <c r="R15" s="15">
        <v>0.13896800000000001</v>
      </c>
      <c r="S15" s="15">
        <v>0</v>
      </c>
      <c r="T15" s="15">
        <v>0.98856100000000002</v>
      </c>
    </row>
    <row r="16" spans="1:20" ht="16">
      <c r="A16">
        <v>14</v>
      </c>
      <c r="B16" t="s">
        <v>444</v>
      </c>
      <c r="C16" t="s">
        <v>557</v>
      </c>
      <c r="D16" s="20">
        <v>0.13286774628310899</v>
      </c>
      <c r="E16">
        <v>0</v>
      </c>
      <c r="F16">
        <v>0.989145763322131</v>
      </c>
      <c r="G16" t="s">
        <v>662</v>
      </c>
      <c r="H16">
        <f t="shared" si="0"/>
        <v>0.13286800000000001</v>
      </c>
      <c r="I16" s="21"/>
      <c r="O16" s="13">
        <v>14</v>
      </c>
      <c r="P16" s="14" t="s">
        <v>444</v>
      </c>
      <c r="Q16" s="14" t="s">
        <v>557</v>
      </c>
      <c r="R16" s="14">
        <v>0.13286800000000001</v>
      </c>
      <c r="S16" s="14">
        <v>0</v>
      </c>
      <c r="T16" s="14">
        <v>0.98914599999999997</v>
      </c>
    </row>
    <row r="17" spans="1:20" ht="16">
      <c r="A17">
        <v>15</v>
      </c>
      <c r="B17" t="s">
        <v>503</v>
      </c>
      <c r="C17" t="s">
        <v>557</v>
      </c>
      <c r="D17" s="20">
        <v>0.13820219852920801</v>
      </c>
      <c r="E17">
        <v>0</v>
      </c>
      <c r="F17">
        <v>0.98876320211233704</v>
      </c>
      <c r="G17" t="s">
        <v>662</v>
      </c>
      <c r="H17">
        <f t="shared" si="0"/>
        <v>0.13820199999999999</v>
      </c>
      <c r="I17" s="21"/>
      <c r="O17" s="12">
        <v>15</v>
      </c>
      <c r="P17" s="15" t="s">
        <v>503</v>
      </c>
      <c r="Q17" s="15" t="s">
        <v>557</v>
      </c>
      <c r="R17" s="15">
        <v>0.13820199999999999</v>
      </c>
      <c r="S17" s="15">
        <v>0</v>
      </c>
      <c r="T17" s="15">
        <v>0.98876299999999995</v>
      </c>
    </row>
    <row r="18" spans="1:20" ht="16">
      <c r="A18">
        <v>16</v>
      </c>
      <c r="B18" t="s">
        <v>80</v>
      </c>
      <c r="C18" t="s">
        <v>557</v>
      </c>
      <c r="D18" s="20">
        <v>0.11189931316754601</v>
      </c>
      <c r="E18">
        <v>0</v>
      </c>
      <c r="F18">
        <v>0.98234217474795904</v>
      </c>
      <c r="G18" t="s">
        <v>662</v>
      </c>
      <c r="H18">
        <f t="shared" si="0"/>
        <v>0.111899</v>
      </c>
      <c r="I18" s="21"/>
      <c r="O18" s="13">
        <v>16</v>
      </c>
      <c r="P18" s="14" t="s">
        <v>80</v>
      </c>
      <c r="Q18" s="14" t="s">
        <v>557</v>
      </c>
      <c r="R18" s="14">
        <v>0.111899</v>
      </c>
      <c r="S18" s="14">
        <v>0</v>
      </c>
      <c r="T18" s="14">
        <v>0.98234200000000005</v>
      </c>
    </row>
    <row r="19" spans="1:20" ht="16">
      <c r="A19">
        <v>17</v>
      </c>
      <c r="B19" t="s">
        <v>102</v>
      </c>
      <c r="C19" t="s">
        <v>557</v>
      </c>
      <c r="D19" s="20">
        <v>2.6602582849928402E-2</v>
      </c>
      <c r="E19">
        <v>0</v>
      </c>
      <c r="F19">
        <v>0.99722830652904404</v>
      </c>
      <c r="G19" t="s">
        <v>662</v>
      </c>
      <c r="H19">
        <f t="shared" si="0"/>
        <v>2.6603000000000002E-2</v>
      </c>
      <c r="I19" s="21"/>
      <c r="O19" s="12">
        <v>17</v>
      </c>
      <c r="P19" s="15" t="s">
        <v>102</v>
      </c>
      <c r="Q19" s="15" t="s">
        <v>557</v>
      </c>
      <c r="R19" s="15">
        <v>2.6603000000000002E-2</v>
      </c>
      <c r="S19" s="15">
        <v>0</v>
      </c>
      <c r="T19" s="15">
        <v>0.997228</v>
      </c>
    </row>
    <row r="20" spans="1:20" ht="16">
      <c r="A20">
        <v>18</v>
      </c>
      <c r="B20" t="s">
        <v>106</v>
      </c>
      <c r="C20" t="s">
        <v>557</v>
      </c>
      <c r="D20" s="20">
        <v>3.8622893327541097E-2</v>
      </c>
      <c r="E20">
        <v>0</v>
      </c>
      <c r="F20">
        <v>0.99570556289006196</v>
      </c>
      <c r="G20" t="s">
        <v>662</v>
      </c>
      <c r="H20">
        <f t="shared" si="0"/>
        <v>3.8622999999999998E-2</v>
      </c>
      <c r="I20" s="21"/>
      <c r="O20" s="13">
        <v>18</v>
      </c>
      <c r="P20" s="14" t="s">
        <v>106</v>
      </c>
      <c r="Q20" s="14" t="s">
        <v>557</v>
      </c>
      <c r="R20" s="14">
        <v>3.8622999999999998E-2</v>
      </c>
      <c r="S20" s="14">
        <v>0</v>
      </c>
      <c r="T20" s="14">
        <v>0.99570599999999998</v>
      </c>
    </row>
    <row r="21" spans="1:20" ht="16">
      <c r="A21">
        <v>19</v>
      </c>
      <c r="B21" t="s">
        <v>110</v>
      </c>
      <c r="C21" t="s">
        <v>557</v>
      </c>
      <c r="D21" s="20">
        <v>2.9383263610668901E-2</v>
      </c>
      <c r="E21">
        <v>0</v>
      </c>
      <c r="F21">
        <v>0.99689825372059504</v>
      </c>
      <c r="G21" t="s">
        <v>662</v>
      </c>
      <c r="H21">
        <f t="shared" si="0"/>
        <v>2.9382999999999999E-2</v>
      </c>
      <c r="I21" s="21"/>
      <c r="O21" s="12">
        <v>19</v>
      </c>
      <c r="P21" s="15" t="s">
        <v>110</v>
      </c>
      <c r="Q21" s="15" t="s">
        <v>557</v>
      </c>
      <c r="R21" s="15">
        <v>2.9382999999999999E-2</v>
      </c>
      <c r="S21" s="15">
        <v>0</v>
      </c>
      <c r="T21" s="15">
        <v>0.99689799999999995</v>
      </c>
    </row>
    <row r="22" spans="1:20" ht="32">
      <c r="A22">
        <v>20</v>
      </c>
      <c r="B22" t="s">
        <v>114</v>
      </c>
      <c r="C22" t="s">
        <v>555</v>
      </c>
      <c r="D22" s="20">
        <v>4.8674161753984001E-3</v>
      </c>
      <c r="E22">
        <v>0</v>
      </c>
      <c r="F22">
        <v>0.99951992318770999</v>
      </c>
      <c r="G22" t="s">
        <v>662</v>
      </c>
      <c r="H22">
        <f t="shared" si="0"/>
        <v>4.8669999999999998E-3</v>
      </c>
      <c r="I22" s="21"/>
      <c r="O22" s="13">
        <v>20</v>
      </c>
      <c r="P22" s="14" t="s">
        <v>114</v>
      </c>
      <c r="Q22" s="14" t="s">
        <v>555</v>
      </c>
      <c r="R22" s="14">
        <v>4.8669999999999998E-3</v>
      </c>
      <c r="S22" s="14">
        <v>0</v>
      </c>
      <c r="T22" s="14">
        <v>0.99951999999999996</v>
      </c>
    </row>
    <row r="23" spans="1:20" ht="32">
      <c r="A23">
        <v>21</v>
      </c>
      <c r="B23" t="s">
        <v>218</v>
      </c>
      <c r="C23" t="s">
        <v>555</v>
      </c>
      <c r="D23" s="20">
        <v>0</v>
      </c>
      <c r="E23">
        <v>0</v>
      </c>
      <c r="F23">
        <v>1</v>
      </c>
      <c r="G23" t="s">
        <v>662</v>
      </c>
      <c r="H23">
        <f t="shared" si="0"/>
        <v>0</v>
      </c>
      <c r="I23" s="21"/>
      <c r="O23" s="12">
        <v>21</v>
      </c>
      <c r="P23" s="15" t="s">
        <v>218</v>
      </c>
      <c r="Q23" s="15" t="s">
        <v>555</v>
      </c>
      <c r="R23" s="15">
        <v>0</v>
      </c>
      <c r="S23" s="15">
        <v>0</v>
      </c>
      <c r="T23" s="15">
        <v>1</v>
      </c>
    </row>
    <row r="24" spans="1:20" ht="16">
      <c r="A24">
        <v>22</v>
      </c>
      <c r="B24" t="s">
        <v>283</v>
      </c>
      <c r="C24" t="s">
        <v>557</v>
      </c>
      <c r="D24" s="20">
        <v>7.3672952026515401E-2</v>
      </c>
      <c r="E24">
        <v>0</v>
      </c>
      <c r="F24">
        <v>0.99289261281804997</v>
      </c>
      <c r="G24" t="s">
        <v>662</v>
      </c>
      <c r="H24">
        <f t="shared" si="0"/>
        <v>7.3673000000000002E-2</v>
      </c>
      <c r="I24" s="21"/>
      <c r="O24" s="13">
        <v>22</v>
      </c>
      <c r="P24" s="14" t="s">
        <v>283</v>
      </c>
      <c r="Q24" s="14" t="s">
        <v>557</v>
      </c>
      <c r="R24" s="14">
        <v>7.3673000000000002E-2</v>
      </c>
      <c r="S24" s="14">
        <v>0</v>
      </c>
      <c r="T24" s="14">
        <v>0.99289300000000003</v>
      </c>
    </row>
    <row r="25" spans="1:20" ht="16">
      <c r="A25">
        <v>23</v>
      </c>
      <c r="B25" t="s">
        <v>346</v>
      </c>
      <c r="C25" t="s">
        <v>557</v>
      </c>
      <c r="D25" s="20">
        <v>9.4854582082887898E-2</v>
      </c>
      <c r="E25">
        <v>0</v>
      </c>
      <c r="F25">
        <v>0.98985462674027802</v>
      </c>
      <c r="G25" t="s">
        <v>662</v>
      </c>
      <c r="H25">
        <f t="shared" si="0"/>
        <v>9.4854999999999995E-2</v>
      </c>
      <c r="I25" s="21"/>
      <c r="O25" s="12">
        <v>23</v>
      </c>
      <c r="P25" s="15" t="s">
        <v>346</v>
      </c>
      <c r="Q25" s="15" t="s">
        <v>557</v>
      </c>
      <c r="R25" s="15">
        <v>9.4854999999999995E-2</v>
      </c>
      <c r="S25" s="15">
        <v>0</v>
      </c>
      <c r="T25" s="15">
        <v>0.98985500000000004</v>
      </c>
    </row>
    <row r="26" spans="1:20" ht="16">
      <c r="A26">
        <v>24</v>
      </c>
      <c r="B26" t="s">
        <v>406</v>
      </c>
      <c r="C26" t="s">
        <v>557</v>
      </c>
      <c r="D26" s="20">
        <v>0.131607477937317</v>
      </c>
      <c r="E26">
        <v>0</v>
      </c>
      <c r="F26">
        <v>0.986182789246279</v>
      </c>
      <c r="G26" t="s">
        <v>662</v>
      </c>
      <c r="H26">
        <f t="shared" si="0"/>
        <v>0.131607</v>
      </c>
      <c r="I26" s="21"/>
      <c r="O26" s="13">
        <v>24</v>
      </c>
      <c r="P26" s="14" t="s">
        <v>406</v>
      </c>
      <c r="Q26" s="14" t="s">
        <v>557</v>
      </c>
      <c r="R26" s="14">
        <v>0.131607</v>
      </c>
      <c r="S26" s="14">
        <v>0</v>
      </c>
      <c r="T26" s="14">
        <v>0.98618300000000003</v>
      </c>
    </row>
    <row r="27" spans="1:20" ht="16">
      <c r="A27">
        <v>25</v>
      </c>
      <c r="B27" t="s">
        <v>464</v>
      </c>
      <c r="C27" t="s">
        <v>557</v>
      </c>
      <c r="D27" s="20">
        <v>0.155596490549056</v>
      </c>
      <c r="E27">
        <v>0</v>
      </c>
      <c r="F27">
        <v>0.98351611257801197</v>
      </c>
      <c r="G27" t="s">
        <v>662</v>
      </c>
      <c r="H27">
        <f t="shared" si="0"/>
        <v>0.15559600000000001</v>
      </c>
      <c r="I27" s="21"/>
      <c r="O27" s="12">
        <v>25</v>
      </c>
      <c r="P27" s="15" t="s">
        <v>464</v>
      </c>
      <c r="Q27" s="15" t="s">
        <v>557</v>
      </c>
      <c r="R27" s="15">
        <v>0.15559600000000001</v>
      </c>
      <c r="S27" s="15">
        <v>0</v>
      </c>
      <c r="T27" s="15">
        <v>0.98351599999999995</v>
      </c>
    </row>
    <row r="28" spans="1:20" ht="16">
      <c r="A28">
        <v>26</v>
      </c>
      <c r="B28" t="s">
        <v>521</v>
      </c>
      <c r="C28" t="s">
        <v>557</v>
      </c>
      <c r="D28" s="20">
        <v>0.167855662671658</v>
      </c>
      <c r="E28">
        <v>0</v>
      </c>
      <c r="F28">
        <v>0.98125075012001906</v>
      </c>
      <c r="G28" t="s">
        <v>662</v>
      </c>
      <c r="H28">
        <f t="shared" si="0"/>
        <v>0.16785600000000001</v>
      </c>
      <c r="I28" s="21"/>
      <c r="O28" s="13">
        <v>26</v>
      </c>
      <c r="P28" s="14" t="s">
        <v>521</v>
      </c>
      <c r="Q28" s="14" t="s">
        <v>557</v>
      </c>
      <c r="R28" s="14">
        <v>0.16785600000000001</v>
      </c>
      <c r="S28" s="14">
        <v>0</v>
      </c>
      <c r="T28" s="14">
        <v>0.98125099999999998</v>
      </c>
    </row>
    <row r="29" spans="1:20" ht="32">
      <c r="A29">
        <v>27</v>
      </c>
      <c r="B29" t="s">
        <v>206</v>
      </c>
      <c r="C29" t="s">
        <v>555</v>
      </c>
      <c r="D29" s="20">
        <v>0</v>
      </c>
      <c r="E29">
        <v>0</v>
      </c>
      <c r="F29">
        <v>1</v>
      </c>
      <c r="G29" t="s">
        <v>662</v>
      </c>
      <c r="H29">
        <f t="shared" si="0"/>
        <v>0</v>
      </c>
      <c r="I29" s="21"/>
      <c r="O29" s="12">
        <v>27</v>
      </c>
      <c r="P29" s="15" t="s">
        <v>206</v>
      </c>
      <c r="Q29" s="15" t="s">
        <v>555</v>
      </c>
      <c r="R29" s="15">
        <v>0</v>
      </c>
      <c r="S29" s="15">
        <v>0</v>
      </c>
      <c r="T29" s="15">
        <v>1</v>
      </c>
    </row>
    <row r="30" spans="1:20" ht="32">
      <c r="A30">
        <v>28</v>
      </c>
      <c r="B30" t="s">
        <v>209</v>
      </c>
      <c r="C30" t="s">
        <v>555</v>
      </c>
      <c r="D30" s="20">
        <v>0</v>
      </c>
      <c r="E30">
        <v>0</v>
      </c>
      <c r="F30">
        <v>1</v>
      </c>
      <c r="G30" t="s">
        <v>662</v>
      </c>
      <c r="H30">
        <f t="shared" si="0"/>
        <v>0</v>
      </c>
      <c r="I30" s="21"/>
      <c r="O30" s="13">
        <v>28</v>
      </c>
      <c r="P30" s="14" t="s">
        <v>209</v>
      </c>
      <c r="Q30" s="14" t="s">
        <v>555</v>
      </c>
      <c r="R30" s="14">
        <v>0</v>
      </c>
      <c r="S30" s="14">
        <v>0</v>
      </c>
      <c r="T30" s="14">
        <v>1</v>
      </c>
    </row>
    <row r="31" spans="1:20" ht="16">
      <c r="A31">
        <v>29</v>
      </c>
      <c r="B31" t="s">
        <v>248</v>
      </c>
      <c r="C31" t="s">
        <v>557</v>
      </c>
      <c r="D31" s="20">
        <v>0.187493678607663</v>
      </c>
      <c r="E31">
        <v>0</v>
      </c>
      <c r="F31">
        <v>0.96171012361977903</v>
      </c>
      <c r="G31" t="s">
        <v>662</v>
      </c>
      <c r="H31">
        <f t="shared" si="0"/>
        <v>0.18749399999999999</v>
      </c>
      <c r="I31" s="21"/>
      <c r="O31" s="12">
        <v>29</v>
      </c>
      <c r="P31" s="15" t="s">
        <v>248</v>
      </c>
      <c r="Q31" s="15" t="s">
        <v>557</v>
      </c>
      <c r="R31" s="15">
        <v>0.18749399999999999</v>
      </c>
      <c r="S31" s="15">
        <v>0</v>
      </c>
      <c r="T31" s="15">
        <v>0.96170999999999995</v>
      </c>
    </row>
    <row r="32" spans="1:20" ht="16">
      <c r="A32">
        <v>30</v>
      </c>
      <c r="B32" t="s">
        <v>315</v>
      </c>
      <c r="C32" t="s">
        <v>557</v>
      </c>
      <c r="D32" s="20">
        <v>0.196037093884594</v>
      </c>
      <c r="E32">
        <v>0</v>
      </c>
      <c r="F32">
        <v>0.95485777724435905</v>
      </c>
      <c r="G32" t="s">
        <v>662</v>
      </c>
      <c r="H32">
        <f t="shared" si="0"/>
        <v>0.19603699999999999</v>
      </c>
      <c r="I32" s="21"/>
      <c r="O32" s="13">
        <v>30</v>
      </c>
      <c r="P32" s="14" t="s">
        <v>315</v>
      </c>
      <c r="Q32" s="14" t="s">
        <v>557</v>
      </c>
      <c r="R32" s="14">
        <v>0.19603699999999999</v>
      </c>
      <c r="S32" s="14">
        <v>0</v>
      </c>
      <c r="T32" s="14">
        <v>0.95485799999999998</v>
      </c>
    </row>
    <row r="33" spans="1:20" ht="32">
      <c r="A33">
        <v>31</v>
      </c>
      <c r="B33" t="s">
        <v>203</v>
      </c>
      <c r="C33" t="s">
        <v>555</v>
      </c>
      <c r="D33" s="20">
        <v>0</v>
      </c>
      <c r="E33">
        <v>0</v>
      </c>
      <c r="F33">
        <v>1</v>
      </c>
      <c r="G33" t="s">
        <v>662</v>
      </c>
      <c r="H33">
        <f t="shared" si="0"/>
        <v>0</v>
      </c>
      <c r="I33" s="21"/>
      <c r="O33" s="12">
        <v>31</v>
      </c>
      <c r="P33" s="15" t="s">
        <v>203</v>
      </c>
      <c r="Q33" s="15" t="s">
        <v>555</v>
      </c>
      <c r="R33" s="15">
        <v>0</v>
      </c>
      <c r="S33" s="15">
        <v>0</v>
      </c>
      <c r="T33" s="15">
        <v>1</v>
      </c>
    </row>
    <row r="34" spans="1:20" ht="32">
      <c r="A34">
        <v>32</v>
      </c>
      <c r="B34" t="s">
        <v>178</v>
      </c>
      <c r="C34" t="s">
        <v>555</v>
      </c>
      <c r="D34" s="20">
        <v>1.20727639919094E-2</v>
      </c>
      <c r="E34">
        <v>0</v>
      </c>
      <c r="F34">
        <v>0.99546177388382096</v>
      </c>
      <c r="G34" t="s">
        <v>662</v>
      </c>
      <c r="H34">
        <f t="shared" si="0"/>
        <v>1.2073E-2</v>
      </c>
      <c r="I34" s="21"/>
      <c r="O34" s="13">
        <v>32</v>
      </c>
      <c r="P34" s="14" t="s">
        <v>178</v>
      </c>
      <c r="Q34" s="14" t="s">
        <v>555</v>
      </c>
      <c r="R34" s="14">
        <v>1.2073E-2</v>
      </c>
      <c r="S34" s="14">
        <v>0</v>
      </c>
      <c r="T34" s="14">
        <v>0.99546199999999996</v>
      </c>
    </row>
    <row r="35" spans="1:20" ht="32">
      <c r="A35">
        <v>33</v>
      </c>
      <c r="B35" t="s">
        <v>162</v>
      </c>
      <c r="C35" t="s">
        <v>555</v>
      </c>
      <c r="D35" s="20">
        <v>1.6930369394520299E-2</v>
      </c>
      <c r="E35">
        <v>0</v>
      </c>
      <c r="F35">
        <v>0.95794077052328297</v>
      </c>
      <c r="G35" t="s">
        <v>662</v>
      </c>
      <c r="H35">
        <f t="shared" si="0"/>
        <v>1.6930000000000001E-2</v>
      </c>
      <c r="I35" s="21"/>
      <c r="O35" s="12">
        <v>33</v>
      </c>
      <c r="P35" s="15" t="s">
        <v>162</v>
      </c>
      <c r="Q35" s="15" t="s">
        <v>555</v>
      </c>
      <c r="R35" s="15">
        <v>1.6930000000000001E-2</v>
      </c>
      <c r="S35" s="15">
        <v>0</v>
      </c>
      <c r="T35" s="15">
        <v>0.95794100000000004</v>
      </c>
    </row>
    <row r="36" spans="1:20" ht="32">
      <c r="A36">
        <v>34</v>
      </c>
      <c r="B36" t="s">
        <v>193</v>
      </c>
      <c r="C36" t="s">
        <v>555</v>
      </c>
      <c r="D36" s="20">
        <v>4.1099077997182199E-3</v>
      </c>
      <c r="E36">
        <v>0</v>
      </c>
      <c r="F36">
        <v>0.99695451272203495</v>
      </c>
      <c r="G36" t="s">
        <v>662</v>
      </c>
      <c r="H36">
        <f t="shared" si="0"/>
        <v>4.1099999999999999E-3</v>
      </c>
      <c r="I36" s="21"/>
      <c r="O36" s="13">
        <v>34</v>
      </c>
      <c r="P36" s="14" t="s">
        <v>193</v>
      </c>
      <c r="Q36" s="14" t="s">
        <v>555</v>
      </c>
      <c r="R36" s="14">
        <v>4.1099999999999999E-3</v>
      </c>
      <c r="S36" s="14">
        <v>0</v>
      </c>
      <c r="T36" s="14">
        <v>0.99695500000000004</v>
      </c>
    </row>
    <row r="37" spans="1:20" ht="32">
      <c r="A37">
        <v>35</v>
      </c>
      <c r="B37" t="s">
        <v>186</v>
      </c>
      <c r="C37" t="s">
        <v>558</v>
      </c>
      <c r="D37" s="20">
        <v>1.8012242572752399E-2</v>
      </c>
      <c r="E37">
        <v>0.99546177388382096</v>
      </c>
      <c r="F37">
        <v>2.3703792606816999E-3</v>
      </c>
      <c r="G37" t="s">
        <v>662</v>
      </c>
      <c r="H37">
        <f t="shared" si="0"/>
        <v>1.8012E-2</v>
      </c>
      <c r="I37" s="21"/>
      <c r="O37" s="12">
        <v>35</v>
      </c>
      <c r="P37" s="15" t="s">
        <v>186</v>
      </c>
      <c r="Q37" s="15" t="s">
        <v>558</v>
      </c>
      <c r="R37" s="15">
        <v>1.8012E-2</v>
      </c>
      <c r="S37" s="15">
        <v>0.99546199999999996</v>
      </c>
      <c r="T37" s="15">
        <v>2.3700000000000001E-3</v>
      </c>
    </row>
    <row r="38" spans="1:20" ht="16">
      <c r="A38">
        <v>36</v>
      </c>
      <c r="B38" t="s">
        <v>171</v>
      </c>
      <c r="C38" t="s">
        <v>559</v>
      </c>
      <c r="D38" s="20">
        <v>0.11796916645930899</v>
      </c>
      <c r="E38">
        <v>0.95794077052328297</v>
      </c>
      <c r="F38">
        <v>3.45430268843014E-3</v>
      </c>
      <c r="G38" t="s">
        <v>662</v>
      </c>
      <c r="H38">
        <f t="shared" si="0"/>
        <v>0.117969</v>
      </c>
      <c r="I38" s="21"/>
      <c r="O38" s="13">
        <v>36</v>
      </c>
      <c r="P38" s="14" t="s">
        <v>171</v>
      </c>
      <c r="Q38" s="14" t="s">
        <v>559</v>
      </c>
      <c r="R38" s="14">
        <v>0.117969</v>
      </c>
      <c r="S38" s="14">
        <v>0.95794100000000004</v>
      </c>
      <c r="T38" s="14">
        <v>3.454E-3</v>
      </c>
    </row>
    <row r="39" spans="1:20" ht="32">
      <c r="A39">
        <v>37</v>
      </c>
      <c r="B39" t="s">
        <v>199</v>
      </c>
      <c r="C39" t="s">
        <v>558</v>
      </c>
      <c r="D39" s="20">
        <v>4.1099077997182199E-3</v>
      </c>
      <c r="E39">
        <v>0.99695451272203495</v>
      </c>
      <c r="F39">
        <v>3.04548727796447E-3</v>
      </c>
      <c r="G39" t="s">
        <v>662</v>
      </c>
      <c r="H39">
        <f t="shared" si="0"/>
        <v>4.1099999999999999E-3</v>
      </c>
      <c r="I39" s="21"/>
      <c r="O39" s="12">
        <v>37</v>
      </c>
      <c r="P39" s="15" t="s">
        <v>199</v>
      </c>
      <c r="Q39" s="15" t="s">
        <v>558</v>
      </c>
      <c r="R39" s="15">
        <v>4.1099999999999999E-3</v>
      </c>
      <c r="S39" s="15">
        <v>0.99695500000000004</v>
      </c>
      <c r="T39" s="15">
        <v>3.045E-3</v>
      </c>
    </row>
    <row r="40" spans="1:20">
      <c r="A40">
        <v>38</v>
      </c>
      <c r="B40" t="s">
        <v>53</v>
      </c>
      <c r="C40" t="s">
        <v>556</v>
      </c>
      <c r="D40" s="20">
        <v>8.8164742995753501E-3</v>
      </c>
      <c r="E40">
        <v>0</v>
      </c>
      <c r="F40">
        <v>0.72675378060489604</v>
      </c>
      <c r="G40" t="s">
        <v>662</v>
      </c>
      <c r="H40">
        <f t="shared" si="0"/>
        <v>8.8159999999999992E-3</v>
      </c>
      <c r="I40" s="21"/>
      <c r="O40" s="13">
        <v>38</v>
      </c>
      <c r="P40" s="14" t="s">
        <v>53</v>
      </c>
      <c r="Q40" s="14" t="s">
        <v>556</v>
      </c>
      <c r="R40" s="14">
        <v>8.8159999999999992E-3</v>
      </c>
      <c r="S40" s="14">
        <v>0</v>
      </c>
      <c r="T40" s="14">
        <v>0.72675400000000001</v>
      </c>
    </row>
    <row r="41" spans="1:20" ht="32">
      <c r="A41">
        <v>39</v>
      </c>
      <c r="B41" t="s">
        <v>216</v>
      </c>
      <c r="C41" t="s">
        <v>555</v>
      </c>
      <c r="D41" s="20">
        <v>0</v>
      </c>
      <c r="E41">
        <v>0</v>
      </c>
      <c r="F41">
        <v>1</v>
      </c>
      <c r="G41" t="s">
        <v>662</v>
      </c>
      <c r="H41">
        <f t="shared" si="0"/>
        <v>0</v>
      </c>
      <c r="I41" s="21"/>
      <c r="O41" s="12">
        <v>39</v>
      </c>
      <c r="P41" s="15" t="s">
        <v>216</v>
      </c>
      <c r="Q41" s="15" t="s">
        <v>555</v>
      </c>
      <c r="R41" s="15">
        <v>0</v>
      </c>
      <c r="S41" s="15">
        <v>0</v>
      </c>
      <c r="T41" s="15">
        <v>1</v>
      </c>
    </row>
    <row r="42" spans="1:20" ht="32">
      <c r="A42">
        <v>40</v>
      </c>
      <c r="B42" t="s">
        <v>213</v>
      </c>
      <c r="C42" t="s">
        <v>555</v>
      </c>
      <c r="D42" s="20">
        <v>0</v>
      </c>
      <c r="E42">
        <v>0</v>
      </c>
      <c r="F42">
        <v>1</v>
      </c>
      <c r="G42" t="s">
        <v>662</v>
      </c>
      <c r="H42">
        <f t="shared" si="0"/>
        <v>0</v>
      </c>
      <c r="I42" s="21"/>
      <c r="O42" s="13">
        <v>40</v>
      </c>
      <c r="P42" s="14" t="s">
        <v>213</v>
      </c>
      <c r="Q42" s="14" t="s">
        <v>555</v>
      </c>
      <c r="R42" s="14">
        <v>0</v>
      </c>
      <c r="S42" s="14">
        <v>0</v>
      </c>
      <c r="T42" s="14">
        <v>1</v>
      </c>
    </row>
    <row r="43" spans="1:20" ht="16">
      <c r="A43">
        <v>41</v>
      </c>
      <c r="B43" t="s">
        <v>264</v>
      </c>
      <c r="C43" t="s">
        <v>557</v>
      </c>
      <c r="D43" s="20">
        <v>2.1149974933643401E-2</v>
      </c>
      <c r="E43">
        <v>0</v>
      </c>
      <c r="F43">
        <v>0.99149363898223697</v>
      </c>
      <c r="G43" t="s">
        <v>662</v>
      </c>
      <c r="H43">
        <f t="shared" si="0"/>
        <v>2.1149999999999999E-2</v>
      </c>
      <c r="I43" s="21"/>
      <c r="O43" s="12">
        <v>41</v>
      </c>
      <c r="P43" s="15" t="s">
        <v>264</v>
      </c>
      <c r="Q43" s="15" t="s">
        <v>557</v>
      </c>
      <c r="R43" s="15">
        <v>2.1149999999999999E-2</v>
      </c>
      <c r="S43" s="15">
        <v>0</v>
      </c>
      <c r="T43" s="15">
        <v>0.99149399999999999</v>
      </c>
    </row>
    <row r="44" spans="1:20" ht="32">
      <c r="A44">
        <v>42</v>
      </c>
      <c r="B44" t="s">
        <v>331</v>
      </c>
      <c r="C44" t="s">
        <v>555</v>
      </c>
      <c r="D44" s="20">
        <v>1.8230097846511001E-2</v>
      </c>
      <c r="E44">
        <v>0</v>
      </c>
      <c r="F44">
        <v>0.98953957633221301</v>
      </c>
      <c r="G44" t="s">
        <v>662</v>
      </c>
      <c r="H44">
        <f t="shared" si="0"/>
        <v>1.823E-2</v>
      </c>
      <c r="I44" s="21"/>
      <c r="O44" s="13">
        <v>42</v>
      </c>
      <c r="P44" s="14" t="s">
        <v>331</v>
      </c>
      <c r="Q44" s="14" t="s">
        <v>555</v>
      </c>
      <c r="R44" s="14">
        <v>1.823E-2</v>
      </c>
      <c r="S44" s="14">
        <v>0</v>
      </c>
      <c r="T44" s="14">
        <v>0.98953999999999998</v>
      </c>
    </row>
    <row r="45" spans="1:20" ht="32">
      <c r="A45">
        <v>43</v>
      </c>
      <c r="B45" t="s">
        <v>391</v>
      </c>
      <c r="C45" t="s">
        <v>555</v>
      </c>
      <c r="D45" s="20">
        <v>1.74817110561334E-2</v>
      </c>
      <c r="E45">
        <v>0</v>
      </c>
      <c r="F45">
        <v>0.98856066970715295</v>
      </c>
      <c r="G45" t="s">
        <v>662</v>
      </c>
      <c r="H45">
        <f t="shared" si="0"/>
        <v>1.7482000000000001E-2</v>
      </c>
      <c r="I45" s="21"/>
      <c r="O45" s="12">
        <v>43</v>
      </c>
      <c r="P45" s="15" t="s">
        <v>391</v>
      </c>
      <c r="Q45" s="15" t="s">
        <v>555</v>
      </c>
      <c r="R45" s="15">
        <v>1.7482000000000001E-2</v>
      </c>
      <c r="S45" s="15">
        <v>0</v>
      </c>
      <c r="T45" s="15">
        <v>0.98856100000000002</v>
      </c>
    </row>
    <row r="46" spans="1:20" ht="32">
      <c r="A46">
        <v>44</v>
      </c>
      <c r="B46" t="s">
        <v>448</v>
      </c>
      <c r="C46" t="s">
        <v>555</v>
      </c>
      <c r="D46" s="20">
        <v>1.51197182768909E-2</v>
      </c>
      <c r="E46">
        <v>0</v>
      </c>
      <c r="F46">
        <v>0.989145763322131</v>
      </c>
      <c r="G46" t="s">
        <v>662</v>
      </c>
      <c r="H46">
        <f t="shared" si="0"/>
        <v>1.512E-2</v>
      </c>
      <c r="I46" s="21"/>
      <c r="O46" s="13">
        <v>44</v>
      </c>
      <c r="P46" s="14" t="s">
        <v>448</v>
      </c>
      <c r="Q46" s="14" t="s">
        <v>555</v>
      </c>
      <c r="R46" s="14">
        <v>1.512E-2</v>
      </c>
      <c r="S46" s="14">
        <v>0</v>
      </c>
      <c r="T46" s="14">
        <v>0.98914599999999997</v>
      </c>
    </row>
    <row r="47" spans="1:20" ht="32">
      <c r="A47">
        <v>45</v>
      </c>
      <c r="B47" t="s">
        <v>507</v>
      </c>
      <c r="C47" t="s">
        <v>555</v>
      </c>
      <c r="D47" s="20">
        <v>1.7963460481482001E-2</v>
      </c>
      <c r="E47">
        <v>0</v>
      </c>
      <c r="F47">
        <v>0.98876320211233704</v>
      </c>
      <c r="G47" t="s">
        <v>662</v>
      </c>
      <c r="H47">
        <f t="shared" si="0"/>
        <v>1.7963E-2</v>
      </c>
      <c r="I47" s="21"/>
      <c r="O47" s="12">
        <v>45</v>
      </c>
      <c r="P47" s="15" t="s">
        <v>507</v>
      </c>
      <c r="Q47" s="15" t="s">
        <v>555</v>
      </c>
      <c r="R47" s="15">
        <v>1.7963E-2</v>
      </c>
      <c r="S47" s="15">
        <v>0</v>
      </c>
      <c r="T47" s="15">
        <v>0.98876299999999995</v>
      </c>
    </row>
    <row r="48" spans="1:20" ht="32">
      <c r="A48">
        <v>46</v>
      </c>
      <c r="B48" t="s">
        <v>219</v>
      </c>
      <c r="C48" t="s">
        <v>555</v>
      </c>
      <c r="D48" s="20">
        <v>0</v>
      </c>
      <c r="E48">
        <v>0</v>
      </c>
      <c r="F48">
        <v>1</v>
      </c>
      <c r="G48" t="s">
        <v>662</v>
      </c>
      <c r="H48">
        <f t="shared" si="0"/>
        <v>0</v>
      </c>
      <c r="I48" s="21"/>
      <c r="O48" s="13">
        <v>46</v>
      </c>
      <c r="P48" s="14" t="s">
        <v>219</v>
      </c>
      <c r="Q48" s="14" t="s">
        <v>555</v>
      </c>
      <c r="R48" s="14">
        <v>0</v>
      </c>
      <c r="S48" s="14">
        <v>0</v>
      </c>
      <c r="T48" s="14">
        <v>1</v>
      </c>
    </row>
    <row r="49" spans="1:20" ht="16">
      <c r="A49">
        <v>47</v>
      </c>
      <c r="B49" t="s">
        <v>286</v>
      </c>
      <c r="C49" t="s">
        <v>557</v>
      </c>
      <c r="D49" s="20">
        <v>2.38340811659793E-2</v>
      </c>
      <c r="E49">
        <v>0</v>
      </c>
      <c r="F49">
        <v>0.99289261281804997</v>
      </c>
      <c r="G49" t="s">
        <v>662</v>
      </c>
      <c r="H49">
        <f t="shared" si="0"/>
        <v>2.3834000000000001E-2</v>
      </c>
      <c r="I49" s="21"/>
      <c r="O49" s="12">
        <v>47</v>
      </c>
      <c r="P49" s="15" t="s">
        <v>286</v>
      </c>
      <c r="Q49" s="15" t="s">
        <v>557</v>
      </c>
      <c r="R49" s="15">
        <v>2.3834000000000001E-2</v>
      </c>
      <c r="S49" s="15">
        <v>0</v>
      </c>
      <c r="T49" s="15">
        <v>0.99289300000000003</v>
      </c>
    </row>
    <row r="50" spans="1:20" ht="32">
      <c r="A50">
        <v>48</v>
      </c>
      <c r="B50" t="s">
        <v>349</v>
      </c>
      <c r="C50" t="s">
        <v>555</v>
      </c>
      <c r="D50" s="20">
        <v>7.1460581595522103E-3</v>
      </c>
      <c r="E50">
        <v>0</v>
      </c>
      <c r="F50">
        <v>0.98985462674027802</v>
      </c>
      <c r="G50" t="s">
        <v>662</v>
      </c>
      <c r="H50">
        <f t="shared" si="0"/>
        <v>7.1459999999999996E-3</v>
      </c>
      <c r="I50" s="21"/>
      <c r="O50" s="13">
        <v>48</v>
      </c>
      <c r="P50" s="14" t="s">
        <v>349</v>
      </c>
      <c r="Q50" s="14" t="s">
        <v>555</v>
      </c>
      <c r="R50" s="14">
        <v>7.1459999999999996E-3</v>
      </c>
      <c r="S50" s="14">
        <v>0</v>
      </c>
      <c r="T50" s="14">
        <v>0.98985500000000004</v>
      </c>
    </row>
    <row r="51" spans="1:20" ht="32">
      <c r="A51">
        <v>49</v>
      </c>
      <c r="B51" t="s">
        <v>409</v>
      </c>
      <c r="C51" t="s">
        <v>555</v>
      </c>
      <c r="D51" s="20">
        <v>6.0281202754034896E-3</v>
      </c>
      <c r="E51">
        <v>0</v>
      </c>
      <c r="F51">
        <v>0.986182789246279</v>
      </c>
      <c r="G51" t="s">
        <v>662</v>
      </c>
      <c r="H51">
        <f t="shared" si="0"/>
        <v>6.0280000000000004E-3</v>
      </c>
      <c r="I51" s="21"/>
      <c r="O51" s="12">
        <v>49</v>
      </c>
      <c r="P51" s="15" t="s">
        <v>409</v>
      </c>
      <c r="Q51" s="15" t="s">
        <v>555</v>
      </c>
      <c r="R51" s="15">
        <v>6.0280000000000004E-3</v>
      </c>
      <c r="S51" s="15">
        <v>0</v>
      </c>
      <c r="T51" s="15">
        <v>0.98618300000000003</v>
      </c>
    </row>
    <row r="52" spans="1:20" ht="32">
      <c r="A52">
        <v>50</v>
      </c>
      <c r="B52" t="s">
        <v>468</v>
      </c>
      <c r="C52" t="s">
        <v>555</v>
      </c>
      <c r="D52" s="20">
        <v>2.51381370496456E-3</v>
      </c>
      <c r="E52">
        <v>0</v>
      </c>
      <c r="F52">
        <v>0.98351611257801197</v>
      </c>
      <c r="G52" t="s">
        <v>662</v>
      </c>
      <c r="H52">
        <f t="shared" si="0"/>
        <v>2.5140000000000002E-3</v>
      </c>
      <c r="I52" s="21"/>
      <c r="O52" s="13">
        <v>50</v>
      </c>
      <c r="P52" s="14" t="s">
        <v>468</v>
      </c>
      <c r="Q52" s="14" t="s">
        <v>555</v>
      </c>
      <c r="R52" s="14">
        <v>2.5140000000000002E-3</v>
      </c>
      <c r="S52" s="14">
        <v>0</v>
      </c>
      <c r="T52" s="14">
        <v>0.98351599999999995</v>
      </c>
    </row>
    <row r="53" spans="1:20" ht="32">
      <c r="A53">
        <v>51</v>
      </c>
      <c r="B53" t="s">
        <v>525</v>
      </c>
      <c r="C53" t="s">
        <v>555</v>
      </c>
      <c r="D53" s="20">
        <v>1.6006762981124101E-3</v>
      </c>
      <c r="E53">
        <v>0</v>
      </c>
      <c r="F53">
        <v>0.98125075012001906</v>
      </c>
      <c r="G53" t="s">
        <v>662</v>
      </c>
      <c r="H53">
        <f t="shared" si="0"/>
        <v>1.601E-3</v>
      </c>
      <c r="I53" s="21"/>
      <c r="O53" s="12">
        <v>51</v>
      </c>
      <c r="P53" s="15" t="s">
        <v>525</v>
      </c>
      <c r="Q53" s="15" t="s">
        <v>555</v>
      </c>
      <c r="R53" s="15">
        <v>1.601E-3</v>
      </c>
      <c r="S53" s="15">
        <v>0</v>
      </c>
      <c r="T53" s="15">
        <v>0.98125099999999998</v>
      </c>
    </row>
    <row r="54" spans="1:20" ht="32">
      <c r="A54">
        <v>52</v>
      </c>
      <c r="B54" t="s">
        <v>207</v>
      </c>
      <c r="C54" t="s">
        <v>555</v>
      </c>
      <c r="D54" s="20">
        <v>0</v>
      </c>
      <c r="E54">
        <v>0</v>
      </c>
      <c r="F54">
        <v>1</v>
      </c>
      <c r="G54" t="s">
        <v>662</v>
      </c>
      <c r="H54">
        <f t="shared" si="0"/>
        <v>0</v>
      </c>
      <c r="I54" s="21"/>
      <c r="O54" s="13">
        <v>52</v>
      </c>
      <c r="P54" s="14" t="s">
        <v>207</v>
      </c>
      <c r="Q54" s="14" t="s">
        <v>555</v>
      </c>
      <c r="R54" s="14">
        <v>0</v>
      </c>
      <c r="S54" s="14">
        <v>0</v>
      </c>
      <c r="T54" s="14">
        <v>1</v>
      </c>
    </row>
    <row r="55" spans="1:20">
      <c r="A55">
        <v>53</v>
      </c>
      <c r="B55" t="s">
        <v>429</v>
      </c>
      <c r="C55" t="s">
        <v>556</v>
      </c>
      <c r="D55" s="20">
        <v>1.8494118417931301E-2</v>
      </c>
      <c r="E55">
        <v>0</v>
      </c>
      <c r="F55">
        <v>0.852308869419107</v>
      </c>
      <c r="G55" t="s">
        <v>662</v>
      </c>
      <c r="H55">
        <f t="shared" si="0"/>
        <v>1.8494E-2</v>
      </c>
      <c r="I55" s="21"/>
      <c r="O55" s="12">
        <v>53</v>
      </c>
      <c r="P55" s="15" t="s">
        <v>429</v>
      </c>
      <c r="Q55" s="15" t="s">
        <v>556</v>
      </c>
      <c r="R55" s="15">
        <v>1.8494E-2</v>
      </c>
      <c r="S55" s="15">
        <v>0</v>
      </c>
      <c r="T55" s="15">
        <v>0.85230899999999998</v>
      </c>
    </row>
    <row r="56" spans="1:20">
      <c r="A56">
        <v>54</v>
      </c>
      <c r="B56" t="s">
        <v>488</v>
      </c>
      <c r="C56" t="s">
        <v>556</v>
      </c>
      <c r="D56" s="20">
        <v>1.40209546008305E-2</v>
      </c>
      <c r="E56">
        <v>0</v>
      </c>
      <c r="F56">
        <v>0.86252925468074804</v>
      </c>
      <c r="G56" t="s">
        <v>662</v>
      </c>
      <c r="H56">
        <f t="shared" si="0"/>
        <v>1.4021E-2</v>
      </c>
      <c r="I56" s="21"/>
      <c r="O56" s="13">
        <v>54</v>
      </c>
      <c r="P56" s="14" t="s">
        <v>488</v>
      </c>
      <c r="Q56" s="14" t="s">
        <v>556</v>
      </c>
      <c r="R56" s="14">
        <v>1.4021E-2</v>
      </c>
      <c r="S56" s="14">
        <v>0</v>
      </c>
      <c r="T56" s="14">
        <v>0.86252899999999999</v>
      </c>
    </row>
    <row r="57" spans="1:20" ht="32">
      <c r="A57">
        <v>55</v>
      </c>
      <c r="B57" t="s">
        <v>210</v>
      </c>
      <c r="C57" t="s">
        <v>555</v>
      </c>
      <c r="D57" s="20">
        <v>0</v>
      </c>
      <c r="E57">
        <v>0</v>
      </c>
      <c r="F57">
        <v>1</v>
      </c>
      <c r="G57" t="s">
        <v>662</v>
      </c>
      <c r="H57">
        <f t="shared" si="0"/>
        <v>0</v>
      </c>
      <c r="I57" s="21"/>
      <c r="O57" s="12">
        <v>55</v>
      </c>
      <c r="P57" s="15" t="s">
        <v>210</v>
      </c>
      <c r="Q57" s="15" t="s">
        <v>555</v>
      </c>
      <c r="R57" s="15">
        <v>0</v>
      </c>
      <c r="S57" s="15">
        <v>0</v>
      </c>
      <c r="T57" s="15">
        <v>1</v>
      </c>
    </row>
    <row r="58" spans="1:20" ht="16">
      <c r="A58">
        <v>56</v>
      </c>
      <c r="B58" t="s">
        <v>252</v>
      </c>
      <c r="C58" t="s">
        <v>557</v>
      </c>
      <c r="D58" s="20">
        <v>5.50826687735528E-2</v>
      </c>
      <c r="E58">
        <v>0</v>
      </c>
      <c r="F58">
        <v>0.96171012361977903</v>
      </c>
      <c r="G58" t="s">
        <v>662</v>
      </c>
      <c r="H58">
        <f t="shared" si="0"/>
        <v>5.5083E-2</v>
      </c>
      <c r="I58" s="21"/>
      <c r="O58" s="13">
        <v>56</v>
      </c>
      <c r="P58" s="14" t="s">
        <v>252</v>
      </c>
      <c r="Q58" s="14" t="s">
        <v>557</v>
      </c>
      <c r="R58" s="14">
        <v>5.5083E-2</v>
      </c>
      <c r="S58" s="14">
        <v>0</v>
      </c>
      <c r="T58" s="14">
        <v>0.96170999999999995</v>
      </c>
    </row>
    <row r="59" spans="1:20" ht="16">
      <c r="A59">
        <v>57</v>
      </c>
      <c r="B59" t="s">
        <v>319</v>
      </c>
      <c r="C59" t="s">
        <v>557</v>
      </c>
      <c r="D59" s="20">
        <v>4.1268365255100199E-2</v>
      </c>
      <c r="E59">
        <v>0</v>
      </c>
      <c r="F59">
        <v>0.95485777724435905</v>
      </c>
      <c r="G59" t="s">
        <v>662</v>
      </c>
      <c r="H59">
        <f t="shared" si="0"/>
        <v>4.1267999999999999E-2</v>
      </c>
      <c r="I59" s="21"/>
      <c r="O59" s="12">
        <v>57</v>
      </c>
      <c r="P59" s="15" t="s">
        <v>319</v>
      </c>
      <c r="Q59" s="15" t="s">
        <v>557</v>
      </c>
      <c r="R59" s="15">
        <v>4.1267999999999999E-2</v>
      </c>
      <c r="S59" s="15">
        <v>0</v>
      </c>
      <c r="T59" s="15">
        <v>0.95485799999999998</v>
      </c>
    </row>
    <row r="60" spans="1:20" ht="32">
      <c r="A60">
        <v>58</v>
      </c>
      <c r="B60" t="s">
        <v>204</v>
      </c>
      <c r="C60" t="s">
        <v>555</v>
      </c>
      <c r="D60" s="20">
        <v>0</v>
      </c>
      <c r="E60">
        <v>0</v>
      </c>
      <c r="F60">
        <v>1</v>
      </c>
      <c r="G60" t="s">
        <v>662</v>
      </c>
      <c r="H60">
        <f t="shared" si="0"/>
        <v>0</v>
      </c>
      <c r="I60" s="21"/>
      <c r="O60" s="13">
        <v>58</v>
      </c>
      <c r="P60" s="14" t="s">
        <v>204</v>
      </c>
      <c r="Q60" s="14" t="s">
        <v>555</v>
      </c>
      <c r="R60" s="14">
        <v>0</v>
      </c>
      <c r="S60" s="14">
        <v>0</v>
      </c>
      <c r="T60" s="14">
        <v>1</v>
      </c>
    </row>
    <row r="61" spans="1:20" ht="32">
      <c r="A61">
        <v>59</v>
      </c>
      <c r="B61" t="s">
        <v>214</v>
      </c>
      <c r="C61" t="s">
        <v>555</v>
      </c>
      <c r="D61" s="20">
        <v>0</v>
      </c>
      <c r="E61">
        <v>0</v>
      </c>
      <c r="F61">
        <v>1</v>
      </c>
      <c r="G61" t="s">
        <v>662</v>
      </c>
      <c r="H61">
        <f t="shared" si="0"/>
        <v>0</v>
      </c>
      <c r="I61" s="21"/>
      <c r="O61" s="12">
        <v>59</v>
      </c>
      <c r="P61" s="15" t="s">
        <v>214</v>
      </c>
      <c r="Q61" s="15" t="s">
        <v>555</v>
      </c>
      <c r="R61" s="15">
        <v>0</v>
      </c>
      <c r="S61" s="15">
        <v>0</v>
      </c>
      <c r="T61" s="15">
        <v>1</v>
      </c>
    </row>
    <row r="62" spans="1:20" ht="32">
      <c r="A62">
        <v>60</v>
      </c>
      <c r="B62" t="s">
        <v>211</v>
      </c>
      <c r="C62" t="s">
        <v>555</v>
      </c>
      <c r="D62" s="20">
        <v>0</v>
      </c>
      <c r="E62">
        <v>0</v>
      </c>
      <c r="F62">
        <v>1</v>
      </c>
      <c r="G62" t="s">
        <v>662</v>
      </c>
      <c r="H62">
        <f t="shared" si="0"/>
        <v>0</v>
      </c>
      <c r="I62" s="21"/>
      <c r="O62" s="13">
        <v>60</v>
      </c>
      <c r="P62" s="14" t="s">
        <v>211</v>
      </c>
      <c r="Q62" s="14" t="s">
        <v>555</v>
      </c>
      <c r="R62" s="14">
        <v>0</v>
      </c>
      <c r="S62" s="14">
        <v>0</v>
      </c>
      <c r="T62" s="14">
        <v>1</v>
      </c>
    </row>
    <row r="63" spans="1:20" ht="16">
      <c r="A63">
        <v>61</v>
      </c>
      <c r="B63" t="s">
        <v>256</v>
      </c>
      <c r="C63" t="s">
        <v>557</v>
      </c>
      <c r="D63" s="20">
        <v>2.2211172775155399E-2</v>
      </c>
      <c r="E63">
        <v>0</v>
      </c>
      <c r="F63">
        <v>0.99149363898223697</v>
      </c>
      <c r="G63" t="s">
        <v>662</v>
      </c>
      <c r="H63">
        <f t="shared" si="0"/>
        <v>2.2211000000000002E-2</v>
      </c>
      <c r="I63" s="21"/>
      <c r="O63" s="12">
        <v>61</v>
      </c>
      <c r="P63" s="15" t="s">
        <v>256</v>
      </c>
      <c r="Q63" s="15" t="s">
        <v>557</v>
      </c>
      <c r="R63" s="15">
        <v>2.2211000000000002E-2</v>
      </c>
      <c r="S63" s="15">
        <v>0</v>
      </c>
      <c r="T63" s="15">
        <v>0.99149399999999999</v>
      </c>
    </row>
    <row r="64" spans="1:20" ht="32">
      <c r="A64">
        <v>62</v>
      </c>
      <c r="B64" t="s">
        <v>323</v>
      </c>
      <c r="C64" t="s">
        <v>555</v>
      </c>
      <c r="D64" s="20">
        <v>1.9318459416231601E-2</v>
      </c>
      <c r="E64">
        <v>0</v>
      </c>
      <c r="F64">
        <v>0.98953957633221301</v>
      </c>
      <c r="G64" t="s">
        <v>662</v>
      </c>
      <c r="H64">
        <f t="shared" si="0"/>
        <v>1.9317999999999998E-2</v>
      </c>
      <c r="I64" s="21"/>
      <c r="O64" s="13">
        <v>62</v>
      </c>
      <c r="P64" s="14" t="s">
        <v>323</v>
      </c>
      <c r="Q64" s="14" t="s">
        <v>555</v>
      </c>
      <c r="R64" s="14">
        <v>1.9317999999999998E-2</v>
      </c>
      <c r="S64" s="14">
        <v>0</v>
      </c>
      <c r="T64" s="14">
        <v>0.98953999999999998</v>
      </c>
    </row>
    <row r="65" spans="1:20" ht="32">
      <c r="A65">
        <v>63</v>
      </c>
      <c r="B65" t="s">
        <v>384</v>
      </c>
      <c r="C65" t="s">
        <v>555</v>
      </c>
      <c r="D65" s="20">
        <v>1.9450447672355299E-2</v>
      </c>
      <c r="E65">
        <v>0</v>
      </c>
      <c r="F65">
        <v>0.98856066970715295</v>
      </c>
      <c r="G65" t="s">
        <v>662</v>
      </c>
      <c r="H65">
        <f t="shared" si="0"/>
        <v>1.9449999999999999E-2</v>
      </c>
      <c r="I65" s="21"/>
      <c r="O65" s="12">
        <v>63</v>
      </c>
      <c r="P65" s="15" t="s">
        <v>384</v>
      </c>
      <c r="Q65" s="15" t="s">
        <v>555</v>
      </c>
      <c r="R65" s="15">
        <v>1.9449999999999999E-2</v>
      </c>
      <c r="S65" s="15">
        <v>0</v>
      </c>
      <c r="T65" s="15">
        <v>0.98856100000000002</v>
      </c>
    </row>
    <row r="66" spans="1:20" ht="32">
      <c r="A66">
        <v>64</v>
      </c>
      <c r="B66" t="s">
        <v>441</v>
      </c>
      <c r="C66" t="s">
        <v>555</v>
      </c>
      <c r="D66" s="20">
        <v>1.8403269578080701E-2</v>
      </c>
      <c r="E66">
        <v>0</v>
      </c>
      <c r="F66">
        <v>0.989145763322131</v>
      </c>
      <c r="G66" t="s">
        <v>662</v>
      </c>
      <c r="H66">
        <f t="shared" si="0"/>
        <v>1.8402999999999999E-2</v>
      </c>
      <c r="I66" s="21"/>
      <c r="O66" s="13">
        <v>64</v>
      </c>
      <c r="P66" s="14" t="s">
        <v>441</v>
      </c>
      <c r="Q66" s="14" t="s">
        <v>555</v>
      </c>
      <c r="R66" s="14">
        <v>1.8402999999999999E-2</v>
      </c>
      <c r="S66" s="14">
        <v>0</v>
      </c>
      <c r="T66" s="14">
        <v>0.98914599999999997</v>
      </c>
    </row>
    <row r="67" spans="1:20" ht="16">
      <c r="A67">
        <v>65</v>
      </c>
      <c r="B67" t="s">
        <v>500</v>
      </c>
      <c r="C67" t="s">
        <v>557</v>
      </c>
      <c r="D67" s="20">
        <v>2.10493029097274E-2</v>
      </c>
      <c r="E67">
        <v>0</v>
      </c>
      <c r="F67">
        <v>0.98876320211233704</v>
      </c>
      <c r="G67" t="s">
        <v>662</v>
      </c>
      <c r="H67">
        <f t="shared" ref="H67:H130" si="1">VLOOKUP(B67,$P$2:$R$156,3,0)</f>
        <v>2.1048999999999998E-2</v>
      </c>
      <c r="I67" s="21"/>
      <c r="O67" s="12">
        <v>65</v>
      </c>
      <c r="P67" s="15" t="s">
        <v>500</v>
      </c>
      <c r="Q67" s="15" t="s">
        <v>557</v>
      </c>
      <c r="R67" s="15">
        <v>2.1048999999999998E-2</v>
      </c>
      <c r="S67" s="15">
        <v>0</v>
      </c>
      <c r="T67" s="15">
        <v>0.98876299999999995</v>
      </c>
    </row>
    <row r="68" spans="1:20" ht="32">
      <c r="A68">
        <v>66</v>
      </c>
      <c r="B68" t="s">
        <v>217</v>
      </c>
      <c r="C68" t="s">
        <v>555</v>
      </c>
      <c r="D68" s="20">
        <v>0</v>
      </c>
      <c r="E68">
        <v>0</v>
      </c>
      <c r="F68">
        <v>1</v>
      </c>
      <c r="G68" t="s">
        <v>662</v>
      </c>
      <c r="H68">
        <f t="shared" si="1"/>
        <v>0</v>
      </c>
      <c r="I68" s="21"/>
      <c r="O68" s="13">
        <v>66</v>
      </c>
      <c r="P68" s="14" t="s">
        <v>217</v>
      </c>
      <c r="Q68" s="14" t="s">
        <v>555</v>
      </c>
      <c r="R68" s="14">
        <v>0</v>
      </c>
      <c r="S68" s="14">
        <v>0</v>
      </c>
      <c r="T68" s="14">
        <v>1</v>
      </c>
    </row>
    <row r="69" spans="1:20" ht="16">
      <c r="A69">
        <v>67</v>
      </c>
      <c r="B69" t="s">
        <v>280</v>
      </c>
      <c r="C69" t="s">
        <v>557</v>
      </c>
      <c r="D69" s="20">
        <v>2.43512737552504E-2</v>
      </c>
      <c r="E69">
        <v>0</v>
      </c>
      <c r="F69">
        <v>0.99289261281804997</v>
      </c>
      <c r="G69" t="s">
        <v>662</v>
      </c>
      <c r="H69">
        <f t="shared" si="1"/>
        <v>2.4351000000000001E-2</v>
      </c>
      <c r="I69" s="21"/>
      <c r="O69" s="12">
        <v>67</v>
      </c>
      <c r="P69" s="15" t="s">
        <v>280</v>
      </c>
      <c r="Q69" s="15" t="s">
        <v>557</v>
      </c>
      <c r="R69" s="15">
        <v>2.4351000000000001E-2</v>
      </c>
      <c r="S69" s="15">
        <v>0</v>
      </c>
      <c r="T69" s="15">
        <v>0.99289300000000003</v>
      </c>
    </row>
    <row r="70" spans="1:20" ht="32">
      <c r="A70">
        <v>68</v>
      </c>
      <c r="B70" t="s">
        <v>344</v>
      </c>
      <c r="C70" t="s">
        <v>555</v>
      </c>
      <c r="D70" s="20">
        <v>8.4132115368809601E-3</v>
      </c>
      <c r="E70">
        <v>0</v>
      </c>
      <c r="F70">
        <v>0.98985462674027802</v>
      </c>
      <c r="G70" t="s">
        <v>662</v>
      </c>
      <c r="H70">
        <f t="shared" si="1"/>
        <v>8.4130000000000003E-3</v>
      </c>
      <c r="I70" s="21"/>
      <c r="O70" s="13">
        <v>68</v>
      </c>
      <c r="P70" s="14" t="s">
        <v>344</v>
      </c>
      <c r="Q70" s="14" t="s">
        <v>555</v>
      </c>
      <c r="R70" s="14">
        <v>8.4130000000000003E-3</v>
      </c>
      <c r="S70" s="14">
        <v>0</v>
      </c>
      <c r="T70" s="14">
        <v>0.98985500000000004</v>
      </c>
    </row>
    <row r="71" spans="1:20" ht="32">
      <c r="A71">
        <v>69</v>
      </c>
      <c r="B71" t="s">
        <v>403</v>
      </c>
      <c r="C71" t="s">
        <v>555</v>
      </c>
      <c r="D71" s="20">
        <v>7.3720997712171396E-3</v>
      </c>
      <c r="E71">
        <v>0</v>
      </c>
      <c r="F71">
        <v>0.986182789246279</v>
      </c>
      <c r="G71" t="s">
        <v>662</v>
      </c>
      <c r="H71">
        <f t="shared" si="1"/>
        <v>7.3720000000000001E-3</v>
      </c>
      <c r="I71" s="21"/>
      <c r="O71" s="12">
        <v>69</v>
      </c>
      <c r="P71" s="15" t="s">
        <v>403</v>
      </c>
      <c r="Q71" s="15" t="s">
        <v>555</v>
      </c>
      <c r="R71" s="15">
        <v>7.3720000000000001E-3</v>
      </c>
      <c r="S71" s="15">
        <v>0</v>
      </c>
      <c r="T71" s="15">
        <v>0.98618300000000003</v>
      </c>
    </row>
    <row r="72" spans="1:20" ht="32">
      <c r="A72">
        <v>70</v>
      </c>
      <c r="B72" t="s">
        <v>461</v>
      </c>
      <c r="C72" t="s">
        <v>555</v>
      </c>
      <c r="D72" s="20">
        <v>3.9910889359687602E-3</v>
      </c>
      <c r="E72">
        <v>0</v>
      </c>
      <c r="F72">
        <v>0.98351611257801197</v>
      </c>
      <c r="G72" t="s">
        <v>662</v>
      </c>
      <c r="H72">
        <f t="shared" si="1"/>
        <v>3.9909999999999998E-3</v>
      </c>
      <c r="I72" s="21"/>
      <c r="O72" s="13">
        <v>70</v>
      </c>
      <c r="P72" s="14" t="s">
        <v>461</v>
      </c>
      <c r="Q72" s="14" t="s">
        <v>555</v>
      </c>
      <c r="R72" s="14">
        <v>3.9909999999999998E-3</v>
      </c>
      <c r="S72" s="14">
        <v>0</v>
      </c>
      <c r="T72" s="14">
        <v>0.98351599999999995</v>
      </c>
    </row>
    <row r="73" spans="1:20" ht="32">
      <c r="A73">
        <v>71</v>
      </c>
      <c r="B73" t="s">
        <v>518</v>
      </c>
      <c r="C73" t="s">
        <v>555</v>
      </c>
      <c r="D73" s="20">
        <v>2.76527987663606E-3</v>
      </c>
      <c r="E73">
        <v>0</v>
      </c>
      <c r="F73">
        <v>0.98125075012001906</v>
      </c>
      <c r="G73" t="s">
        <v>662</v>
      </c>
      <c r="H73">
        <f t="shared" si="1"/>
        <v>2.7650000000000001E-3</v>
      </c>
      <c r="I73" s="21"/>
      <c r="O73" s="12">
        <v>71</v>
      </c>
      <c r="P73" s="15" t="s">
        <v>518</v>
      </c>
      <c r="Q73" s="15" t="s">
        <v>555</v>
      </c>
      <c r="R73" s="15">
        <v>2.7650000000000001E-3</v>
      </c>
      <c r="S73" s="15">
        <v>0</v>
      </c>
      <c r="T73" s="15">
        <v>0.98125099999999998</v>
      </c>
    </row>
    <row r="74" spans="1:20" ht="32">
      <c r="A74">
        <v>72</v>
      </c>
      <c r="B74" t="s">
        <v>205</v>
      </c>
      <c r="C74" t="s">
        <v>555</v>
      </c>
      <c r="D74" s="20">
        <v>0</v>
      </c>
      <c r="E74">
        <v>0</v>
      </c>
      <c r="F74">
        <v>1</v>
      </c>
      <c r="G74" t="s">
        <v>662</v>
      </c>
      <c r="H74">
        <f t="shared" si="1"/>
        <v>0</v>
      </c>
      <c r="I74" s="21"/>
      <c r="O74" s="13">
        <v>72</v>
      </c>
      <c r="P74" s="14" t="s">
        <v>205</v>
      </c>
      <c r="Q74" s="14" t="s">
        <v>555</v>
      </c>
      <c r="R74" s="14">
        <v>0</v>
      </c>
      <c r="S74" s="14">
        <v>0</v>
      </c>
      <c r="T74" s="14">
        <v>1</v>
      </c>
    </row>
    <row r="75" spans="1:20">
      <c r="A75">
        <v>73</v>
      </c>
      <c r="B75" t="s">
        <v>422</v>
      </c>
      <c r="C75" t="s">
        <v>556</v>
      </c>
      <c r="D75" s="20">
        <v>1.6672213588735999E-2</v>
      </c>
      <c r="E75">
        <v>0</v>
      </c>
      <c r="F75">
        <v>0.852308869419107</v>
      </c>
      <c r="G75" t="s">
        <v>662</v>
      </c>
      <c r="H75">
        <f t="shared" si="1"/>
        <v>1.6671999999999999E-2</v>
      </c>
      <c r="I75" s="21"/>
      <c r="O75" s="12">
        <v>73</v>
      </c>
      <c r="P75" s="15" t="s">
        <v>422</v>
      </c>
      <c r="Q75" s="15" t="s">
        <v>556</v>
      </c>
      <c r="R75" s="15">
        <v>1.6671999999999999E-2</v>
      </c>
      <c r="S75" s="15">
        <v>0</v>
      </c>
      <c r="T75" s="15">
        <v>0.85230899999999998</v>
      </c>
    </row>
    <row r="76" spans="1:20">
      <c r="A76">
        <v>74</v>
      </c>
      <c r="B76" t="s">
        <v>481</v>
      </c>
      <c r="C76" t="s">
        <v>556</v>
      </c>
      <c r="D76" s="20">
        <v>1.2644223074255299E-2</v>
      </c>
      <c r="E76">
        <v>0</v>
      </c>
      <c r="F76">
        <v>0.86252925468074804</v>
      </c>
      <c r="G76" t="s">
        <v>662</v>
      </c>
      <c r="H76">
        <f t="shared" si="1"/>
        <v>1.2644000000000001E-2</v>
      </c>
      <c r="I76" s="21"/>
      <c r="O76" s="13">
        <v>74</v>
      </c>
      <c r="P76" s="14" t="s">
        <v>481</v>
      </c>
      <c r="Q76" s="14" t="s">
        <v>556</v>
      </c>
      <c r="R76" s="14">
        <v>1.2644000000000001E-2</v>
      </c>
      <c r="S76" s="14">
        <v>0</v>
      </c>
      <c r="T76" s="14">
        <v>0.86252899999999999</v>
      </c>
    </row>
    <row r="77" spans="1:20" ht="32">
      <c r="A77">
        <v>75</v>
      </c>
      <c r="B77" t="s">
        <v>208</v>
      </c>
      <c r="C77" t="s">
        <v>555</v>
      </c>
      <c r="D77" s="20">
        <v>0</v>
      </c>
      <c r="E77">
        <v>0</v>
      </c>
      <c r="F77">
        <v>1</v>
      </c>
      <c r="G77" t="s">
        <v>662</v>
      </c>
      <c r="H77">
        <f t="shared" si="1"/>
        <v>0</v>
      </c>
      <c r="I77" s="21"/>
      <c r="O77" s="12">
        <v>75</v>
      </c>
      <c r="P77" s="15" t="s">
        <v>208</v>
      </c>
      <c r="Q77" s="15" t="s">
        <v>555</v>
      </c>
      <c r="R77" s="15">
        <v>0</v>
      </c>
      <c r="S77" s="15">
        <v>0</v>
      </c>
      <c r="T77" s="15">
        <v>1</v>
      </c>
    </row>
    <row r="78" spans="1:20" ht="16">
      <c r="A78">
        <v>76</v>
      </c>
      <c r="B78" t="s">
        <v>244</v>
      </c>
      <c r="C78" t="s">
        <v>557</v>
      </c>
      <c r="D78" s="20">
        <v>5.6209857586672997E-2</v>
      </c>
      <c r="E78">
        <v>0</v>
      </c>
      <c r="F78">
        <v>0.96171012361977903</v>
      </c>
      <c r="G78" t="s">
        <v>662</v>
      </c>
      <c r="H78">
        <f t="shared" si="1"/>
        <v>5.6210000000000003E-2</v>
      </c>
      <c r="I78" s="21"/>
      <c r="O78" s="13">
        <v>76</v>
      </c>
      <c r="P78" s="14" t="s">
        <v>244</v>
      </c>
      <c r="Q78" s="14" t="s">
        <v>557</v>
      </c>
      <c r="R78" s="14">
        <v>5.6210000000000003E-2</v>
      </c>
      <c r="S78" s="14">
        <v>0</v>
      </c>
      <c r="T78" s="14">
        <v>0.96170999999999995</v>
      </c>
    </row>
    <row r="79" spans="1:20" ht="16">
      <c r="A79">
        <v>77</v>
      </c>
      <c r="B79" t="s">
        <v>311</v>
      </c>
      <c r="C79" t="s">
        <v>557</v>
      </c>
      <c r="D79" s="20">
        <v>4.1714770740040902E-2</v>
      </c>
      <c r="E79">
        <v>0</v>
      </c>
      <c r="F79">
        <v>0.95485777724435905</v>
      </c>
      <c r="G79" t="s">
        <v>662</v>
      </c>
      <c r="H79">
        <f t="shared" si="1"/>
        <v>4.1715000000000002E-2</v>
      </c>
      <c r="I79" s="21"/>
      <c r="O79" s="12">
        <v>77</v>
      </c>
      <c r="P79" s="15" t="s">
        <v>311</v>
      </c>
      <c r="Q79" s="15" t="s">
        <v>557</v>
      </c>
      <c r="R79" s="15">
        <v>4.1715000000000002E-2</v>
      </c>
      <c r="S79" s="15">
        <v>0</v>
      </c>
      <c r="T79" s="15">
        <v>0.95485799999999998</v>
      </c>
    </row>
    <row r="80" spans="1:20" ht="32">
      <c r="A80">
        <v>78</v>
      </c>
      <c r="B80" t="s">
        <v>201</v>
      </c>
      <c r="C80" t="s">
        <v>555</v>
      </c>
      <c r="D80" s="20">
        <v>0</v>
      </c>
      <c r="E80">
        <v>0</v>
      </c>
      <c r="F80">
        <v>1</v>
      </c>
      <c r="G80" t="s">
        <v>662</v>
      </c>
      <c r="H80">
        <f t="shared" si="1"/>
        <v>0</v>
      </c>
      <c r="I80" s="21"/>
      <c r="O80" s="13">
        <v>78</v>
      </c>
      <c r="P80" s="14" t="s">
        <v>201</v>
      </c>
      <c r="Q80" s="14" t="s">
        <v>555</v>
      </c>
      <c r="R80" s="14">
        <v>0</v>
      </c>
      <c r="S80" s="14">
        <v>0</v>
      </c>
      <c r="T80" s="14">
        <v>1</v>
      </c>
    </row>
    <row r="81" spans="1:20" ht="16">
      <c r="A81">
        <v>79</v>
      </c>
      <c r="B81" t="s">
        <v>179</v>
      </c>
      <c r="C81" t="s">
        <v>559</v>
      </c>
      <c r="D81" s="20">
        <v>2.8228252332799499E-2</v>
      </c>
      <c r="E81">
        <v>0.99546177388382096</v>
      </c>
      <c r="F81">
        <v>3.1129980796927499E-3</v>
      </c>
      <c r="G81" t="s">
        <v>662</v>
      </c>
      <c r="H81">
        <f t="shared" si="1"/>
        <v>2.8228E-2</v>
      </c>
      <c r="I81" s="21"/>
      <c r="O81" s="12">
        <v>79</v>
      </c>
      <c r="P81" s="15" t="s">
        <v>179</v>
      </c>
      <c r="Q81" s="15" t="s">
        <v>559</v>
      </c>
      <c r="R81" s="15">
        <v>2.8228E-2</v>
      </c>
      <c r="S81" s="15">
        <v>0.99546199999999996</v>
      </c>
      <c r="T81" s="15">
        <v>3.1129999999999999E-3</v>
      </c>
    </row>
    <row r="82" spans="1:20" ht="16">
      <c r="A82">
        <v>80</v>
      </c>
      <c r="B82" t="s">
        <v>164</v>
      </c>
      <c r="C82" t="s">
        <v>559</v>
      </c>
      <c r="D82" s="20">
        <v>0.13345219292457899</v>
      </c>
      <c r="E82">
        <v>0.95794077052328297</v>
      </c>
      <c r="F82">
        <v>2.7443140902544402E-2</v>
      </c>
      <c r="G82" t="s">
        <v>662</v>
      </c>
      <c r="H82">
        <f t="shared" si="1"/>
        <v>0.13345199999999999</v>
      </c>
      <c r="I82" s="21"/>
      <c r="O82" s="13">
        <v>80</v>
      </c>
      <c r="P82" s="14" t="s">
        <v>164</v>
      </c>
      <c r="Q82" s="14" t="s">
        <v>559</v>
      </c>
      <c r="R82" s="14">
        <v>0.13345199999999999</v>
      </c>
      <c r="S82" s="14">
        <v>0.95794100000000004</v>
      </c>
      <c r="T82" s="14">
        <v>2.7442999999999999E-2</v>
      </c>
    </row>
    <row r="83" spans="1:20" ht="32">
      <c r="A83">
        <v>81</v>
      </c>
      <c r="B83" t="s">
        <v>194</v>
      </c>
      <c r="C83" t="s">
        <v>558</v>
      </c>
      <c r="D83" s="20">
        <v>7.2379480967894299E-3</v>
      </c>
      <c r="E83">
        <v>0.99695451272203495</v>
      </c>
      <c r="F83">
        <v>2.6104176668266901E-3</v>
      </c>
      <c r="G83" t="s">
        <v>662</v>
      </c>
      <c r="H83">
        <f t="shared" si="1"/>
        <v>7.2379999999999996E-3</v>
      </c>
      <c r="I83" s="21"/>
      <c r="O83" s="12">
        <v>81</v>
      </c>
      <c r="P83" s="15" t="s">
        <v>194</v>
      </c>
      <c r="Q83" s="15" t="s">
        <v>558</v>
      </c>
      <c r="R83" s="15">
        <v>7.2379999999999996E-3</v>
      </c>
      <c r="S83" s="15">
        <v>0.99695500000000004</v>
      </c>
      <c r="T83" s="15">
        <v>2.6099999999999999E-3</v>
      </c>
    </row>
    <row r="84" spans="1:20">
      <c r="A84">
        <v>82</v>
      </c>
      <c r="B84" t="s">
        <v>450</v>
      </c>
      <c r="D84" s="20">
        <v>7.8135767345398302E-2</v>
      </c>
      <c r="E84">
        <v>0</v>
      </c>
      <c r="F84">
        <v>0.880344605136821</v>
      </c>
      <c r="G84" t="s">
        <v>662</v>
      </c>
      <c r="H84">
        <f t="shared" si="1"/>
        <v>7.8135999999999997E-2</v>
      </c>
      <c r="I84" s="21"/>
      <c r="O84" s="13">
        <v>82</v>
      </c>
      <c r="P84" s="14" t="s">
        <v>224</v>
      </c>
      <c r="Q84" s="14" t="s">
        <v>664</v>
      </c>
      <c r="R84" s="14">
        <v>0.45487499999999997</v>
      </c>
      <c r="S84" s="14">
        <v>0</v>
      </c>
      <c r="T84" s="14">
        <v>0.86387899999999995</v>
      </c>
    </row>
    <row r="85" spans="1:20">
      <c r="A85">
        <v>83</v>
      </c>
      <c r="B85" t="s">
        <v>560</v>
      </c>
      <c r="D85" s="20">
        <v>3.6853499297902402E-2</v>
      </c>
      <c r="E85">
        <v>0</v>
      </c>
      <c r="F85">
        <v>0.94100681108977402</v>
      </c>
      <c r="G85" t="s">
        <v>662</v>
      </c>
      <c r="H85">
        <f t="shared" si="1"/>
        <v>3.6852999999999997E-2</v>
      </c>
      <c r="I85" s="21"/>
      <c r="O85" s="12">
        <v>83</v>
      </c>
      <c r="P85" s="15" t="s">
        <v>393</v>
      </c>
      <c r="Q85" s="15" t="s">
        <v>664</v>
      </c>
      <c r="R85" s="15">
        <v>0.111238</v>
      </c>
      <c r="S85" s="15">
        <v>0</v>
      </c>
      <c r="T85" s="15">
        <v>0.88237699999999997</v>
      </c>
    </row>
    <row r="86" spans="1:20">
      <c r="A86">
        <v>84</v>
      </c>
      <c r="B86" t="s">
        <v>378</v>
      </c>
      <c r="D86" s="20">
        <v>0.23509565600169099</v>
      </c>
      <c r="E86">
        <v>0</v>
      </c>
      <c r="F86">
        <v>0.94449861977916405</v>
      </c>
      <c r="G86" t="s">
        <v>662</v>
      </c>
      <c r="H86">
        <f t="shared" si="1"/>
        <v>0.235096</v>
      </c>
      <c r="I86" s="21"/>
      <c r="O86" s="13">
        <v>84</v>
      </c>
      <c r="P86" s="14" t="s">
        <v>401</v>
      </c>
      <c r="Q86" s="14" t="s">
        <v>664</v>
      </c>
      <c r="R86" s="14">
        <v>0.109343</v>
      </c>
      <c r="S86" s="14">
        <v>0</v>
      </c>
      <c r="T86" s="14">
        <v>0.88237699999999997</v>
      </c>
    </row>
    <row r="87" spans="1:20">
      <c r="A87">
        <v>85</v>
      </c>
      <c r="B87" t="s">
        <v>158</v>
      </c>
      <c r="D87" s="20">
        <v>5.3562837633270098E-2</v>
      </c>
      <c r="E87">
        <v>0</v>
      </c>
      <c r="F87">
        <v>6.3043837013922202E-2</v>
      </c>
      <c r="G87" t="s">
        <v>661</v>
      </c>
      <c r="H87">
        <f t="shared" si="1"/>
        <v>5.3563E-2</v>
      </c>
      <c r="I87" s="21"/>
      <c r="O87" s="12">
        <v>85</v>
      </c>
      <c r="P87" s="15" t="s">
        <v>40</v>
      </c>
      <c r="Q87" s="15" t="s">
        <v>664</v>
      </c>
      <c r="R87" s="15">
        <v>7.3401999999999995E-2</v>
      </c>
      <c r="S87" s="15">
        <v>0</v>
      </c>
      <c r="T87" s="15">
        <v>7.0939000000000002E-2</v>
      </c>
    </row>
    <row r="88" spans="1:20">
      <c r="A88">
        <v>86</v>
      </c>
      <c r="B88" t="s">
        <v>439</v>
      </c>
      <c r="D88" s="20">
        <v>2.4385428558244202E-2</v>
      </c>
      <c r="E88">
        <v>0</v>
      </c>
      <c r="F88">
        <v>0.93780379860777696</v>
      </c>
      <c r="G88" t="s">
        <v>662</v>
      </c>
      <c r="H88">
        <f t="shared" si="1"/>
        <v>2.4385E-2</v>
      </c>
      <c r="I88" s="21"/>
      <c r="O88" s="13">
        <v>86</v>
      </c>
      <c r="P88" s="14" t="s">
        <v>232</v>
      </c>
      <c r="Q88" s="14" t="s">
        <v>664</v>
      </c>
      <c r="R88" s="14">
        <v>2.6595000000000001E-2</v>
      </c>
      <c r="S88" s="14">
        <v>0</v>
      </c>
      <c r="T88" s="14">
        <v>0.89373800000000003</v>
      </c>
    </row>
    <row r="89" spans="1:20" ht="16">
      <c r="A89">
        <v>87</v>
      </c>
      <c r="B89" t="s">
        <v>371</v>
      </c>
      <c r="D89" s="20">
        <v>2.38300567210195E-2</v>
      </c>
      <c r="E89">
        <v>0</v>
      </c>
      <c r="F89">
        <v>0.85640077412385895</v>
      </c>
      <c r="G89" t="s">
        <v>662</v>
      </c>
      <c r="H89">
        <f t="shared" si="1"/>
        <v>2.383E-2</v>
      </c>
      <c r="I89" s="21"/>
      <c r="O89" s="12">
        <v>87</v>
      </c>
      <c r="P89" s="15" t="s">
        <v>133</v>
      </c>
      <c r="Q89" s="15" t="s">
        <v>664</v>
      </c>
      <c r="R89" s="15">
        <v>1.2706109999999999</v>
      </c>
      <c r="S89" s="15">
        <v>0</v>
      </c>
      <c r="T89" s="15">
        <v>4.0198999999999999E-2</v>
      </c>
    </row>
    <row r="90" spans="1:20" ht="16">
      <c r="A90">
        <v>88</v>
      </c>
      <c r="B90" t="s">
        <v>342</v>
      </c>
      <c r="D90" s="20">
        <v>0.12553606097405501</v>
      </c>
      <c r="E90">
        <v>0</v>
      </c>
      <c r="F90">
        <v>0.92296642462793999</v>
      </c>
      <c r="G90" t="s">
        <v>662</v>
      </c>
      <c r="H90">
        <f t="shared" si="1"/>
        <v>0.12553600000000001</v>
      </c>
      <c r="I90" s="21"/>
      <c r="O90" s="13">
        <v>88</v>
      </c>
      <c r="P90" s="14" t="s">
        <v>142</v>
      </c>
      <c r="Q90" s="14" t="s">
        <v>664</v>
      </c>
      <c r="R90" s="14">
        <v>0.34305099999999999</v>
      </c>
      <c r="S90" s="14">
        <v>0</v>
      </c>
      <c r="T90" s="14">
        <v>1.2958000000000001E-2</v>
      </c>
    </row>
    <row r="91" spans="1:20">
      <c r="A91">
        <v>89</v>
      </c>
      <c r="B91" t="s">
        <v>309</v>
      </c>
      <c r="D91" s="20">
        <v>2.4752015825544801E-2</v>
      </c>
      <c r="E91">
        <v>0</v>
      </c>
      <c r="F91">
        <v>0.87650399063850204</v>
      </c>
      <c r="G91" t="s">
        <v>662</v>
      </c>
      <c r="H91">
        <f t="shared" si="1"/>
        <v>2.4752E-2</v>
      </c>
      <c r="I91" s="21"/>
      <c r="O91" s="12">
        <v>89</v>
      </c>
      <c r="P91" s="15" t="s">
        <v>516</v>
      </c>
      <c r="Q91" s="15" t="s">
        <v>664</v>
      </c>
      <c r="R91" s="15">
        <v>7.2317000000000006E-2</v>
      </c>
      <c r="S91" s="15">
        <v>0</v>
      </c>
      <c r="T91" s="15">
        <v>0.885127</v>
      </c>
    </row>
    <row r="92" spans="1:20">
      <c r="A92">
        <v>90</v>
      </c>
      <c r="B92" t="s">
        <v>536</v>
      </c>
      <c r="D92" s="20">
        <v>0.33236106058062498</v>
      </c>
      <c r="E92">
        <v>0.771142132741238</v>
      </c>
      <c r="F92">
        <v>4.1102826452232302E-2</v>
      </c>
      <c r="G92" t="s">
        <v>661</v>
      </c>
      <c r="H92">
        <f t="shared" si="1"/>
        <v>0.33236100000000002</v>
      </c>
      <c r="I92" s="21"/>
      <c r="O92" s="13">
        <v>90</v>
      </c>
      <c r="P92" s="14" t="s">
        <v>268</v>
      </c>
      <c r="Q92" s="14" t="s">
        <v>664</v>
      </c>
      <c r="R92" s="14">
        <v>0.16237199999999999</v>
      </c>
      <c r="S92" s="14">
        <v>0</v>
      </c>
      <c r="T92" s="14">
        <v>0.93871099999999996</v>
      </c>
    </row>
    <row r="93" spans="1:20">
      <c r="A93">
        <v>91</v>
      </c>
      <c r="B93" t="s">
        <v>294</v>
      </c>
      <c r="D93" s="20">
        <v>0.48379145174967397</v>
      </c>
      <c r="E93">
        <v>0</v>
      </c>
      <c r="F93">
        <v>0.83640257441190502</v>
      </c>
      <c r="G93" t="s">
        <v>662</v>
      </c>
      <c r="H93">
        <f t="shared" si="1"/>
        <v>0.48379100000000003</v>
      </c>
      <c r="I93" s="21"/>
      <c r="O93" s="12">
        <v>91</v>
      </c>
      <c r="P93" s="15" t="s">
        <v>528</v>
      </c>
      <c r="Q93" s="15" t="s">
        <v>664</v>
      </c>
      <c r="R93" s="15">
        <v>0.37576900000000002</v>
      </c>
      <c r="S93" s="15">
        <v>0.77114199999999999</v>
      </c>
      <c r="T93" s="15">
        <v>1.0689000000000001E-2</v>
      </c>
    </row>
    <row r="94" spans="1:20">
      <c r="A94">
        <v>92</v>
      </c>
      <c r="B94" t="s">
        <v>360</v>
      </c>
      <c r="D94" s="20">
        <v>4.7907485098375703E-2</v>
      </c>
      <c r="E94">
        <v>0</v>
      </c>
      <c r="F94">
        <v>0.80889192270763299</v>
      </c>
      <c r="G94" t="s">
        <v>662</v>
      </c>
      <c r="H94">
        <f t="shared" si="1"/>
        <v>4.7906999999999998E-2</v>
      </c>
      <c r="I94" s="21"/>
      <c r="O94" s="13">
        <v>92</v>
      </c>
      <c r="P94" s="14" t="s">
        <v>272</v>
      </c>
      <c r="Q94" s="14" t="s">
        <v>664</v>
      </c>
      <c r="R94" s="14">
        <v>0.42626900000000001</v>
      </c>
      <c r="S94" s="14">
        <v>0</v>
      </c>
      <c r="T94" s="14">
        <v>0.93871099999999996</v>
      </c>
    </row>
    <row r="95" spans="1:20" ht="16">
      <c r="A95">
        <v>93</v>
      </c>
      <c r="B95" t="s">
        <v>290</v>
      </c>
      <c r="D95" s="20">
        <v>6.1057522539847801E-2</v>
      </c>
      <c r="E95">
        <v>0</v>
      </c>
      <c r="F95">
        <v>0.83640257441190502</v>
      </c>
      <c r="G95" t="s">
        <v>662</v>
      </c>
      <c r="H95">
        <f t="shared" si="1"/>
        <v>6.1058000000000001E-2</v>
      </c>
      <c r="I95" s="21"/>
      <c r="O95" s="12">
        <v>93</v>
      </c>
      <c r="P95" s="15" t="s">
        <v>305</v>
      </c>
      <c r="Q95" s="15" t="s">
        <v>664</v>
      </c>
      <c r="R95" s="15">
        <v>0.369448</v>
      </c>
      <c r="S95" s="15">
        <v>0</v>
      </c>
      <c r="T95" s="15">
        <v>0.87650399999999995</v>
      </c>
    </row>
    <row r="96" spans="1:20">
      <c r="A96">
        <v>94</v>
      </c>
      <c r="B96" t="s">
        <v>425</v>
      </c>
      <c r="D96" s="20">
        <v>0.426002208540331</v>
      </c>
      <c r="E96">
        <v>0</v>
      </c>
      <c r="F96">
        <v>0.852308869419107</v>
      </c>
      <c r="G96" t="s">
        <v>662</v>
      </c>
      <c r="H96">
        <f t="shared" si="1"/>
        <v>0.42600199999999999</v>
      </c>
      <c r="I96" s="21"/>
      <c r="O96" s="13">
        <v>94</v>
      </c>
      <c r="P96" s="14" t="s">
        <v>435</v>
      </c>
      <c r="Q96" s="14" t="s">
        <v>664</v>
      </c>
      <c r="R96" s="14">
        <v>0.24656600000000001</v>
      </c>
      <c r="S96" s="14">
        <v>0</v>
      </c>
      <c r="T96" s="14">
        <v>0.93780399999999997</v>
      </c>
    </row>
    <row r="97" spans="1:20">
      <c r="A97">
        <v>95</v>
      </c>
      <c r="B97" t="s">
        <v>544</v>
      </c>
      <c r="D97" s="20">
        <v>0.36193711095539699</v>
      </c>
      <c r="E97">
        <v>0.771142132741238</v>
      </c>
      <c r="F97">
        <v>0.14051248199711899</v>
      </c>
      <c r="G97" t="s">
        <v>662</v>
      </c>
      <c r="H97">
        <f t="shared" si="1"/>
        <v>0.36193700000000001</v>
      </c>
      <c r="I97" s="21"/>
      <c r="O97" s="12">
        <v>95</v>
      </c>
      <c r="P97" s="15" t="s">
        <v>360</v>
      </c>
      <c r="Q97" s="15" t="s">
        <v>664</v>
      </c>
      <c r="R97" s="15">
        <v>4.7906999999999998E-2</v>
      </c>
      <c r="S97" s="15">
        <v>0</v>
      </c>
      <c r="T97" s="15">
        <v>0.80889200000000006</v>
      </c>
    </row>
    <row r="98" spans="1:20">
      <c r="A98">
        <v>96</v>
      </c>
      <c r="B98" t="s">
        <v>51</v>
      </c>
      <c r="D98" s="20">
        <v>4.1215413619116098E-2</v>
      </c>
      <c r="E98">
        <v>0</v>
      </c>
      <c r="F98">
        <v>0.335614948391742</v>
      </c>
      <c r="G98" t="s">
        <v>661</v>
      </c>
      <c r="H98">
        <f t="shared" si="1"/>
        <v>4.1215000000000002E-2</v>
      </c>
      <c r="I98" s="21"/>
      <c r="O98" s="13">
        <v>96</v>
      </c>
      <c r="P98" s="14" t="s">
        <v>512</v>
      </c>
      <c r="Q98" s="14" t="s">
        <v>664</v>
      </c>
      <c r="R98" s="14">
        <v>0.563778</v>
      </c>
      <c r="S98" s="14">
        <v>0</v>
      </c>
      <c r="T98" s="14">
        <v>0.885127</v>
      </c>
    </row>
    <row r="99" spans="1:20" ht="16">
      <c r="A99">
        <v>97</v>
      </c>
      <c r="B99" t="s">
        <v>563</v>
      </c>
      <c r="D99" s="20">
        <v>0.34487478621664402</v>
      </c>
      <c r="E99">
        <v>0.77158095295247198</v>
      </c>
      <c r="F99">
        <v>1.3194611137782E-2</v>
      </c>
      <c r="G99" t="s">
        <v>662</v>
      </c>
      <c r="H99">
        <f t="shared" si="1"/>
        <v>0.34487499999999999</v>
      </c>
      <c r="I99" s="21"/>
      <c r="O99" s="12">
        <v>97</v>
      </c>
      <c r="P99" s="15" t="s">
        <v>367</v>
      </c>
      <c r="Q99" s="15" t="s">
        <v>664</v>
      </c>
      <c r="R99" s="15">
        <v>0.41804400000000003</v>
      </c>
      <c r="S99" s="15">
        <v>0</v>
      </c>
      <c r="T99" s="15">
        <v>0.85640099999999997</v>
      </c>
    </row>
    <row r="100" spans="1:20">
      <c r="A100">
        <v>98</v>
      </c>
      <c r="B100" t="s">
        <v>411</v>
      </c>
      <c r="D100" s="20">
        <v>2.8732734736969301E-2</v>
      </c>
      <c r="E100">
        <v>0</v>
      </c>
      <c r="F100">
        <v>0.79553228516562602</v>
      </c>
      <c r="G100" t="s">
        <v>662</v>
      </c>
      <c r="H100">
        <f t="shared" si="1"/>
        <v>2.8733000000000002E-2</v>
      </c>
      <c r="I100" s="21"/>
      <c r="O100" s="13">
        <v>98</v>
      </c>
      <c r="P100" s="14" t="s">
        <v>240</v>
      </c>
      <c r="Q100" s="14" t="s">
        <v>664</v>
      </c>
      <c r="R100" s="14">
        <v>2.6183000000000001E-2</v>
      </c>
      <c r="S100" s="14">
        <v>0</v>
      </c>
      <c r="T100" s="14">
        <v>0.89373800000000003</v>
      </c>
    </row>
    <row r="101" spans="1:20">
      <c r="A101">
        <v>99</v>
      </c>
      <c r="B101" t="s">
        <v>298</v>
      </c>
      <c r="D101" s="20">
        <v>6.17311709308569E-2</v>
      </c>
      <c r="E101">
        <v>0</v>
      </c>
      <c r="F101">
        <v>0.83640257441190502</v>
      </c>
      <c r="G101" t="s">
        <v>662</v>
      </c>
      <c r="H101">
        <f t="shared" si="1"/>
        <v>6.1731000000000001E-2</v>
      </c>
      <c r="I101" s="21"/>
      <c r="O101" s="12">
        <v>99</v>
      </c>
      <c r="P101" s="15" t="s">
        <v>450</v>
      </c>
      <c r="Q101" s="15" t="s">
        <v>664</v>
      </c>
      <c r="R101" s="15">
        <v>7.8135999999999997E-2</v>
      </c>
      <c r="S101" s="15">
        <v>0</v>
      </c>
      <c r="T101" s="15">
        <v>0.88034500000000004</v>
      </c>
    </row>
    <row r="102" spans="1:20">
      <c r="A102">
        <v>100</v>
      </c>
      <c r="B102" t="s">
        <v>356</v>
      </c>
      <c r="D102" s="20">
        <v>0.53577034674169199</v>
      </c>
      <c r="E102">
        <v>0</v>
      </c>
      <c r="F102">
        <v>0.80889192270763299</v>
      </c>
      <c r="G102" t="s">
        <v>662</v>
      </c>
      <c r="H102">
        <f t="shared" si="1"/>
        <v>0.53576999999999997</v>
      </c>
      <c r="I102" s="21"/>
      <c r="O102" s="13">
        <v>100</v>
      </c>
      <c r="P102" s="14" t="s">
        <v>228</v>
      </c>
      <c r="Q102" s="14" t="s">
        <v>664</v>
      </c>
      <c r="R102" s="14">
        <v>9.0481000000000006E-2</v>
      </c>
      <c r="S102" s="14">
        <v>0</v>
      </c>
      <c r="T102" s="14">
        <v>0.86387899999999995</v>
      </c>
    </row>
    <row r="103" spans="1:20">
      <c r="A103">
        <v>101</v>
      </c>
      <c r="B103" t="s">
        <v>224</v>
      </c>
      <c r="D103" s="20">
        <v>0.45487485309537601</v>
      </c>
      <c r="E103">
        <v>0</v>
      </c>
      <c r="F103">
        <v>0.86387947071531401</v>
      </c>
      <c r="G103" t="s">
        <v>662</v>
      </c>
      <c r="H103">
        <f t="shared" si="1"/>
        <v>0.45487499999999997</v>
      </c>
      <c r="I103" s="21"/>
      <c r="O103" s="12">
        <v>101</v>
      </c>
      <c r="P103" s="15" t="s">
        <v>432</v>
      </c>
      <c r="Q103" s="15" t="s">
        <v>664</v>
      </c>
      <c r="R103" s="15">
        <v>2.5732000000000001E-2</v>
      </c>
      <c r="S103" s="15">
        <v>0</v>
      </c>
      <c r="T103" s="15">
        <v>0.93780399999999997</v>
      </c>
    </row>
    <row r="104" spans="1:20">
      <c r="A104">
        <v>102</v>
      </c>
      <c r="B104" t="s">
        <v>374</v>
      </c>
      <c r="D104" s="20">
        <v>3.83092272519443E-2</v>
      </c>
      <c r="E104">
        <v>0</v>
      </c>
      <c r="F104">
        <v>0.94449861977916405</v>
      </c>
      <c r="G104" t="s">
        <v>662</v>
      </c>
      <c r="H104">
        <f t="shared" si="1"/>
        <v>3.8309000000000003E-2</v>
      </c>
      <c r="I104" s="21"/>
      <c r="O104" s="13">
        <v>102</v>
      </c>
      <c r="P104" s="14" t="s">
        <v>67</v>
      </c>
      <c r="Q104" s="14" t="s">
        <v>664</v>
      </c>
      <c r="R104" s="14">
        <v>0.42469800000000002</v>
      </c>
      <c r="S104" s="14">
        <v>0</v>
      </c>
      <c r="T104" s="14">
        <v>0.90444999999999998</v>
      </c>
    </row>
    <row r="105" spans="1:20">
      <c r="A105">
        <v>103</v>
      </c>
      <c r="B105" t="s">
        <v>133</v>
      </c>
      <c r="D105" s="20">
        <v>1.2706110681324301</v>
      </c>
      <c r="E105">
        <v>0</v>
      </c>
      <c r="F105">
        <v>4.01989318290926E-2</v>
      </c>
      <c r="G105" t="s">
        <v>662</v>
      </c>
      <c r="H105">
        <f t="shared" si="1"/>
        <v>1.2706109999999999</v>
      </c>
      <c r="I105" s="21"/>
      <c r="O105" s="12">
        <v>103</v>
      </c>
      <c r="P105" s="15" t="s">
        <v>342</v>
      </c>
      <c r="Q105" s="15" t="s">
        <v>664</v>
      </c>
      <c r="R105" s="15">
        <v>0.12553600000000001</v>
      </c>
      <c r="S105" s="15">
        <v>0</v>
      </c>
      <c r="T105" s="15">
        <v>0.92296599999999995</v>
      </c>
    </row>
    <row r="106" spans="1:20">
      <c r="A106">
        <v>104</v>
      </c>
      <c r="B106" t="s">
        <v>401</v>
      </c>
      <c r="D106" s="20">
        <v>0.109343203597314</v>
      </c>
      <c r="E106">
        <v>0</v>
      </c>
      <c r="F106">
        <v>0.88237743038886196</v>
      </c>
      <c r="G106" t="s">
        <v>662</v>
      </c>
      <c r="H106">
        <f t="shared" si="1"/>
        <v>0.109343</v>
      </c>
      <c r="I106" s="21"/>
      <c r="O106" s="13">
        <v>104</v>
      </c>
      <c r="P106" s="14" t="s">
        <v>415</v>
      </c>
      <c r="Q106" s="14" t="s">
        <v>664</v>
      </c>
      <c r="R106" s="14">
        <v>0.55069100000000004</v>
      </c>
      <c r="S106" s="14">
        <v>0</v>
      </c>
      <c r="T106" s="14">
        <v>0.79553200000000002</v>
      </c>
    </row>
    <row r="107" spans="1:20">
      <c r="A107">
        <v>105</v>
      </c>
      <c r="B107" t="s">
        <v>352</v>
      </c>
      <c r="D107" s="20">
        <v>4.6761272489069798E-2</v>
      </c>
      <c r="E107">
        <v>0</v>
      </c>
      <c r="F107">
        <v>0.80889192270763299</v>
      </c>
      <c r="G107" t="s">
        <v>662</v>
      </c>
      <c r="H107">
        <f t="shared" si="1"/>
        <v>4.6760999999999997E-2</v>
      </c>
      <c r="I107" s="21"/>
      <c r="O107" s="12">
        <v>105</v>
      </c>
      <c r="P107" s="15" t="s">
        <v>48</v>
      </c>
      <c r="Q107" s="15" t="s">
        <v>664</v>
      </c>
      <c r="R107" s="15">
        <v>4.6005999999999998E-2</v>
      </c>
      <c r="S107" s="15">
        <v>3.454E-3</v>
      </c>
      <c r="T107" s="15">
        <v>0.40102900000000002</v>
      </c>
    </row>
    <row r="108" spans="1:20">
      <c r="A108">
        <v>106</v>
      </c>
      <c r="B108" t="s">
        <v>397</v>
      </c>
      <c r="D108" s="20">
        <v>0.54610258886351903</v>
      </c>
      <c r="E108">
        <v>0</v>
      </c>
      <c r="F108">
        <v>0.88237743038886196</v>
      </c>
      <c r="G108" t="s">
        <v>662</v>
      </c>
      <c r="H108">
        <f t="shared" si="1"/>
        <v>0.54610300000000001</v>
      </c>
      <c r="I108" s="21"/>
      <c r="O108" s="13">
        <v>106</v>
      </c>
      <c r="P108" s="14" t="s">
        <v>356</v>
      </c>
      <c r="Q108" s="14" t="s">
        <v>664</v>
      </c>
      <c r="R108" s="14">
        <v>0.53576999999999997</v>
      </c>
      <c r="S108" s="14">
        <v>0</v>
      </c>
      <c r="T108" s="14">
        <v>0.80889200000000006</v>
      </c>
    </row>
    <row r="109" spans="1:20" ht="16">
      <c r="A109">
        <v>107</v>
      </c>
      <c r="B109" t="s">
        <v>135</v>
      </c>
      <c r="D109" s="20">
        <v>0.208143697527782</v>
      </c>
      <c r="E109">
        <v>0</v>
      </c>
      <c r="F109">
        <v>5.3033485357657202E-3</v>
      </c>
      <c r="G109" t="s">
        <v>662</v>
      </c>
      <c r="H109">
        <f t="shared" si="1"/>
        <v>0.208144</v>
      </c>
      <c r="I109" s="21"/>
      <c r="O109" s="12">
        <v>107</v>
      </c>
      <c r="P109" s="15" t="s">
        <v>563</v>
      </c>
      <c r="Q109" s="15" t="s">
        <v>664</v>
      </c>
      <c r="R109" s="15">
        <v>0.34487499999999999</v>
      </c>
      <c r="S109" s="15">
        <v>0.77158099999999996</v>
      </c>
      <c r="T109" s="15">
        <v>1.3195E-2</v>
      </c>
    </row>
    <row r="110" spans="1:20">
      <c r="A110">
        <v>108</v>
      </c>
      <c r="B110" t="s">
        <v>272</v>
      </c>
      <c r="D110" s="20">
        <v>0.42626947272503302</v>
      </c>
      <c r="E110">
        <v>0</v>
      </c>
      <c r="F110">
        <v>0.93871144383101301</v>
      </c>
      <c r="G110" t="s">
        <v>662</v>
      </c>
      <c r="H110">
        <f t="shared" si="1"/>
        <v>0.42626900000000001</v>
      </c>
      <c r="I110" s="21"/>
      <c r="O110" s="13">
        <v>108</v>
      </c>
      <c r="P110" s="14" t="s">
        <v>334</v>
      </c>
      <c r="Q110" s="14" t="s">
        <v>664</v>
      </c>
      <c r="R110" s="14">
        <v>0.12764600000000001</v>
      </c>
      <c r="S110" s="14">
        <v>0</v>
      </c>
      <c r="T110" s="14">
        <v>0.92296599999999995</v>
      </c>
    </row>
    <row r="111" spans="1:20">
      <c r="A111">
        <v>109</v>
      </c>
      <c r="B111" t="s">
        <v>561</v>
      </c>
      <c r="D111" s="20">
        <v>4.4661556550672797E-2</v>
      </c>
      <c r="E111">
        <v>0.94100681108977402</v>
      </c>
      <c r="F111">
        <v>2.5579092654824699E-3</v>
      </c>
      <c r="G111" t="s">
        <v>662</v>
      </c>
      <c r="H111">
        <f t="shared" si="1"/>
        <v>4.4662E-2</v>
      </c>
      <c r="I111" s="21"/>
      <c r="O111" s="12">
        <v>109</v>
      </c>
      <c r="P111" s="15" t="s">
        <v>382</v>
      </c>
      <c r="Q111" s="15" t="s">
        <v>664</v>
      </c>
      <c r="R111" s="15">
        <v>3.7462000000000002E-2</v>
      </c>
      <c r="S111" s="15">
        <v>0</v>
      </c>
      <c r="T111" s="15">
        <v>0.94449899999999998</v>
      </c>
    </row>
    <row r="112" spans="1:20">
      <c r="A112">
        <v>110</v>
      </c>
      <c r="B112" t="s">
        <v>155</v>
      </c>
      <c r="D112" s="20">
        <v>0.25969681506216002</v>
      </c>
      <c r="E112" s="1">
        <v>1.8753000480076799E-5</v>
      </c>
      <c r="F112">
        <v>6.4472815650503997E-3</v>
      </c>
      <c r="G112" t="s">
        <v>661</v>
      </c>
      <c r="H112">
        <f t="shared" si="1"/>
        <v>0.25969700000000001</v>
      </c>
      <c r="I112" s="21"/>
      <c r="O112" s="13">
        <v>110</v>
      </c>
      <c r="P112" s="14" t="s">
        <v>536</v>
      </c>
      <c r="Q112" s="14" t="s">
        <v>664</v>
      </c>
      <c r="R112" s="14">
        <v>0.33236100000000002</v>
      </c>
      <c r="S112" s="14">
        <v>0.77114199999999999</v>
      </c>
      <c r="T112" s="14">
        <v>4.1103000000000001E-2</v>
      </c>
    </row>
    <row r="113" spans="1:20">
      <c r="A113">
        <v>111</v>
      </c>
      <c r="B113" t="s">
        <v>338</v>
      </c>
      <c r="D113" s="20">
        <v>0.46162842241949398</v>
      </c>
      <c r="E113">
        <v>0</v>
      </c>
      <c r="F113">
        <v>0.92296642462793999</v>
      </c>
      <c r="G113" t="s">
        <v>662</v>
      </c>
      <c r="H113">
        <f t="shared" si="1"/>
        <v>0.46162799999999998</v>
      </c>
      <c r="I113" s="21"/>
      <c r="O113" s="12">
        <v>111</v>
      </c>
      <c r="P113" s="15" t="s">
        <v>454</v>
      </c>
      <c r="Q113" s="15" t="s">
        <v>664</v>
      </c>
      <c r="R113" s="15">
        <v>0.55491500000000005</v>
      </c>
      <c r="S113" s="15">
        <v>0</v>
      </c>
      <c r="T113" s="15">
        <v>0.88034500000000004</v>
      </c>
    </row>
    <row r="114" spans="1:20">
      <c r="A114">
        <v>112</v>
      </c>
      <c r="B114" t="s">
        <v>435</v>
      </c>
      <c r="D114" s="20">
        <v>0.24656553054985</v>
      </c>
      <c r="E114">
        <v>0</v>
      </c>
      <c r="F114">
        <v>0.93780379860777696</v>
      </c>
      <c r="G114" t="s">
        <v>662</v>
      </c>
      <c r="H114">
        <f t="shared" si="1"/>
        <v>0.24656600000000001</v>
      </c>
      <c r="I114" s="21"/>
      <c r="O114" s="13">
        <v>112</v>
      </c>
      <c r="P114" s="14" t="s">
        <v>378</v>
      </c>
      <c r="Q114" s="14" t="s">
        <v>664</v>
      </c>
      <c r="R114" s="14">
        <v>0.235096</v>
      </c>
      <c r="S114" s="14">
        <v>0</v>
      </c>
      <c r="T114" s="14">
        <v>0.94449899999999998</v>
      </c>
    </row>
    <row r="115" spans="1:20">
      <c r="A115">
        <v>113</v>
      </c>
      <c r="B115" t="s">
        <v>305</v>
      </c>
      <c r="D115" s="20">
        <v>0.36944794573009898</v>
      </c>
      <c r="E115">
        <v>0</v>
      </c>
      <c r="F115">
        <v>0.87650399063850204</v>
      </c>
      <c r="G115" t="s">
        <v>662</v>
      </c>
      <c r="H115">
        <f t="shared" si="1"/>
        <v>0.369448</v>
      </c>
      <c r="I115" s="21"/>
      <c r="O115" s="12">
        <v>113</v>
      </c>
      <c r="P115" s="15" t="s">
        <v>397</v>
      </c>
      <c r="Q115" s="15" t="s">
        <v>664</v>
      </c>
      <c r="R115" s="15">
        <v>0.54610300000000001</v>
      </c>
      <c r="S115" s="15">
        <v>0</v>
      </c>
      <c r="T115" s="15">
        <v>0.88237699999999997</v>
      </c>
    </row>
    <row r="116" spans="1:20">
      <c r="A116">
        <v>114</v>
      </c>
      <c r="B116" t="s">
        <v>302</v>
      </c>
      <c r="D116" s="20">
        <v>2.1968793625933999E-2</v>
      </c>
      <c r="E116">
        <v>0</v>
      </c>
      <c r="F116">
        <v>0.87650399063850204</v>
      </c>
      <c r="G116" t="s">
        <v>662</v>
      </c>
      <c r="H116">
        <f t="shared" si="1"/>
        <v>2.1968999999999999E-2</v>
      </c>
      <c r="I116" s="21"/>
      <c r="O116" s="13">
        <v>114</v>
      </c>
      <c r="P116" s="14" t="s">
        <v>135</v>
      </c>
      <c r="Q116" s="14" t="s">
        <v>664</v>
      </c>
      <c r="R116" s="14">
        <v>0.208144</v>
      </c>
      <c r="S116" s="14">
        <v>0</v>
      </c>
      <c r="T116" s="14">
        <v>5.3030000000000004E-3</v>
      </c>
    </row>
    <row r="117" spans="1:20">
      <c r="A117">
        <v>115</v>
      </c>
      <c r="B117" t="s">
        <v>548</v>
      </c>
      <c r="D117" s="20">
        <v>0.32583730302545699</v>
      </c>
      <c r="E117">
        <v>0.771142132741238</v>
      </c>
      <c r="F117">
        <v>0.16165461473835799</v>
      </c>
      <c r="G117" t="s">
        <v>661</v>
      </c>
      <c r="H117">
        <f t="shared" si="1"/>
        <v>0.32583699999999999</v>
      </c>
      <c r="I117" s="21"/>
      <c r="O117" s="12">
        <v>115</v>
      </c>
      <c r="P117" s="15" t="s">
        <v>458</v>
      </c>
      <c r="Q117" s="15" t="s">
        <v>664</v>
      </c>
      <c r="R117" s="15">
        <v>7.5264999999999999E-2</v>
      </c>
      <c r="S117" s="15">
        <v>0</v>
      </c>
      <c r="T117" s="15">
        <v>0.88034500000000004</v>
      </c>
    </row>
    <row r="118" spans="1:20">
      <c r="A118">
        <v>116</v>
      </c>
      <c r="B118" t="s">
        <v>152</v>
      </c>
      <c r="D118" s="20">
        <v>5.93820065810357E-2</v>
      </c>
      <c r="E118">
        <v>6.2935069611137701E-3</v>
      </c>
      <c r="F118">
        <v>4.7647623619779103E-2</v>
      </c>
      <c r="G118" t="s">
        <v>661</v>
      </c>
      <c r="H118">
        <f t="shared" si="1"/>
        <v>5.9381999999999997E-2</v>
      </c>
      <c r="I118" s="21"/>
      <c r="O118" s="13">
        <v>116</v>
      </c>
      <c r="P118" s="14" t="s">
        <v>411</v>
      </c>
      <c r="Q118" s="14" t="s">
        <v>664</v>
      </c>
      <c r="R118" s="14">
        <v>2.8733000000000002E-2</v>
      </c>
      <c r="S118" s="14">
        <v>0</v>
      </c>
      <c r="T118" s="14">
        <v>0.79553200000000002</v>
      </c>
    </row>
    <row r="119" spans="1:20">
      <c r="A119">
        <v>117</v>
      </c>
      <c r="B119" t="s">
        <v>490</v>
      </c>
      <c r="D119" s="20">
        <v>2.6159216423199998E-2</v>
      </c>
      <c r="E119">
        <v>0</v>
      </c>
      <c r="F119">
        <v>0.93729746759481503</v>
      </c>
      <c r="G119" t="s">
        <v>662</v>
      </c>
      <c r="H119">
        <f t="shared" si="1"/>
        <v>2.6159000000000002E-2</v>
      </c>
      <c r="I119" s="21"/>
      <c r="O119" s="12">
        <v>117</v>
      </c>
      <c r="P119" s="15" t="s">
        <v>538</v>
      </c>
      <c r="Q119" s="15" t="s">
        <v>664</v>
      </c>
      <c r="R119" s="15">
        <v>0.35261700000000001</v>
      </c>
      <c r="S119" s="15">
        <v>0.77114199999999999</v>
      </c>
      <c r="T119" s="15">
        <v>0.114472</v>
      </c>
    </row>
    <row r="120" spans="1:20">
      <c r="A120">
        <v>118</v>
      </c>
      <c r="B120" t="s">
        <v>419</v>
      </c>
      <c r="D120" s="20">
        <v>2.9317269400419201E-2</v>
      </c>
      <c r="E120">
        <v>0</v>
      </c>
      <c r="F120">
        <v>0.79553228516562602</v>
      </c>
      <c r="G120" t="s">
        <v>662</v>
      </c>
      <c r="H120">
        <f t="shared" si="1"/>
        <v>2.9316999999999999E-2</v>
      </c>
      <c r="I120" s="21"/>
      <c r="O120" s="13">
        <v>118</v>
      </c>
      <c r="P120" s="14" t="s">
        <v>298</v>
      </c>
      <c r="Q120" s="14" t="s">
        <v>664</v>
      </c>
      <c r="R120" s="14">
        <v>6.1731000000000001E-2</v>
      </c>
      <c r="S120" s="14">
        <v>0</v>
      </c>
      <c r="T120" s="14">
        <v>0.83640300000000001</v>
      </c>
    </row>
    <row r="121" spans="1:20" ht="16">
      <c r="A121">
        <v>119</v>
      </c>
      <c r="B121" t="s">
        <v>367</v>
      </c>
      <c r="D121" s="20">
        <v>0.418043744302313</v>
      </c>
      <c r="E121">
        <v>0</v>
      </c>
      <c r="F121">
        <v>0.85640077412385895</v>
      </c>
      <c r="G121" t="s">
        <v>662</v>
      </c>
      <c r="H121">
        <f t="shared" si="1"/>
        <v>0.41804400000000003</v>
      </c>
      <c r="I121" s="21"/>
      <c r="O121" s="12">
        <v>119</v>
      </c>
      <c r="P121" s="15" t="s">
        <v>484</v>
      </c>
      <c r="Q121" s="15" t="s">
        <v>664</v>
      </c>
      <c r="R121" s="15">
        <v>0.42314200000000002</v>
      </c>
      <c r="S121" s="15">
        <v>0</v>
      </c>
      <c r="T121" s="15">
        <v>0.86252899999999999</v>
      </c>
    </row>
    <row r="122" spans="1:20" ht="16">
      <c r="A122">
        <v>120</v>
      </c>
      <c r="B122" t="s">
        <v>562</v>
      </c>
      <c r="D122" s="20">
        <v>4.12988180295163E-2</v>
      </c>
      <c r="E122">
        <v>0.94100681108977402</v>
      </c>
      <c r="F122">
        <v>1.17131240998559E-2</v>
      </c>
      <c r="G122" t="s">
        <v>662</v>
      </c>
      <c r="H122">
        <f t="shared" si="1"/>
        <v>4.1299000000000002E-2</v>
      </c>
      <c r="I122" s="21"/>
      <c r="O122" s="13">
        <v>120</v>
      </c>
      <c r="P122" s="14" t="s">
        <v>236</v>
      </c>
      <c r="Q122" s="14" t="s">
        <v>664</v>
      </c>
      <c r="R122" s="14">
        <v>0.32514999999999999</v>
      </c>
      <c r="S122" s="14">
        <v>0</v>
      </c>
      <c r="T122" s="14">
        <v>0.89373800000000003</v>
      </c>
    </row>
    <row r="123" spans="1:20" ht="16">
      <c r="A123">
        <v>121</v>
      </c>
      <c r="B123" t="s">
        <v>382</v>
      </c>
      <c r="D123" s="20">
        <v>3.7462295736803597E-2</v>
      </c>
      <c r="E123">
        <v>0</v>
      </c>
      <c r="F123">
        <v>0.94449861977916405</v>
      </c>
      <c r="G123" t="s">
        <v>662</v>
      </c>
      <c r="H123">
        <f t="shared" si="1"/>
        <v>3.7462000000000002E-2</v>
      </c>
      <c r="I123" s="21"/>
      <c r="O123" s="12">
        <v>121</v>
      </c>
      <c r="P123" s="15" t="s">
        <v>152</v>
      </c>
      <c r="Q123" s="15" t="s">
        <v>664</v>
      </c>
      <c r="R123" s="15">
        <v>5.9381999999999997E-2</v>
      </c>
      <c r="S123" s="15">
        <v>6.2940000000000001E-3</v>
      </c>
      <c r="T123" s="15">
        <v>4.7648000000000003E-2</v>
      </c>
    </row>
    <row r="124" spans="1:20">
      <c r="A124">
        <v>122</v>
      </c>
      <c r="B124" t="s">
        <v>498</v>
      </c>
      <c r="D124" s="20">
        <v>2.38547112929621E-2</v>
      </c>
      <c r="E124">
        <v>0</v>
      </c>
      <c r="F124">
        <v>0.93729746759481503</v>
      </c>
      <c r="G124" t="s">
        <v>662</v>
      </c>
      <c r="H124">
        <f t="shared" si="1"/>
        <v>2.3855000000000001E-2</v>
      </c>
      <c r="I124" s="21"/>
      <c r="O124" s="13">
        <v>122</v>
      </c>
      <c r="P124" s="14" t="s">
        <v>309</v>
      </c>
      <c r="Q124" s="14" t="s">
        <v>664</v>
      </c>
      <c r="R124" s="14">
        <v>2.4752E-2</v>
      </c>
      <c r="S124" s="14">
        <v>0</v>
      </c>
      <c r="T124" s="14">
        <v>0.87650399999999995</v>
      </c>
    </row>
    <row r="125" spans="1:20">
      <c r="A125">
        <v>123</v>
      </c>
      <c r="B125" t="s">
        <v>512</v>
      </c>
      <c r="D125" s="20">
        <v>0.56377836914715196</v>
      </c>
      <c r="E125">
        <v>0</v>
      </c>
      <c r="F125">
        <v>0.88512662025924105</v>
      </c>
      <c r="G125" t="s">
        <v>662</v>
      </c>
      <c r="H125">
        <f t="shared" si="1"/>
        <v>0.563778</v>
      </c>
      <c r="I125" s="21"/>
      <c r="O125" s="12">
        <v>123</v>
      </c>
      <c r="P125" s="15" t="s">
        <v>363</v>
      </c>
      <c r="Q125" s="15" t="s">
        <v>664</v>
      </c>
      <c r="R125" s="15">
        <v>2.3029000000000001E-2</v>
      </c>
      <c r="S125" s="15">
        <v>0</v>
      </c>
      <c r="T125" s="15">
        <v>0.85640099999999997</v>
      </c>
    </row>
    <row r="126" spans="1:20">
      <c r="A126">
        <v>124</v>
      </c>
      <c r="B126" t="s">
        <v>509</v>
      </c>
      <c r="D126" s="20">
        <v>7.5846310390756705E-2</v>
      </c>
      <c r="E126">
        <v>0</v>
      </c>
      <c r="F126">
        <v>0.88512662025924105</v>
      </c>
      <c r="G126" t="s">
        <v>662</v>
      </c>
      <c r="H126">
        <f t="shared" si="1"/>
        <v>7.5845999999999997E-2</v>
      </c>
      <c r="I126" s="21"/>
      <c r="O126" s="13">
        <v>124</v>
      </c>
      <c r="P126" s="14" t="s">
        <v>294</v>
      </c>
      <c r="Q126" s="14" t="s">
        <v>664</v>
      </c>
      <c r="R126" s="14">
        <v>0.48379100000000003</v>
      </c>
      <c r="S126" s="14">
        <v>0</v>
      </c>
      <c r="T126" s="14">
        <v>0.83640300000000001</v>
      </c>
    </row>
    <row r="127" spans="1:20">
      <c r="A127">
        <v>125</v>
      </c>
      <c r="B127" t="s">
        <v>516</v>
      </c>
      <c r="D127" s="20">
        <v>7.2316623817935202E-2</v>
      </c>
      <c r="E127">
        <v>0</v>
      </c>
      <c r="F127">
        <v>0.88512662025924105</v>
      </c>
      <c r="G127" t="s">
        <v>662</v>
      </c>
      <c r="H127">
        <f t="shared" si="1"/>
        <v>7.2317000000000006E-2</v>
      </c>
      <c r="I127" s="21"/>
      <c r="O127" s="12">
        <v>125</v>
      </c>
      <c r="P127" s="15" t="s">
        <v>439</v>
      </c>
      <c r="Q127" s="15" t="s">
        <v>664</v>
      </c>
      <c r="R127" s="15">
        <v>2.4385E-2</v>
      </c>
      <c r="S127" s="15">
        <v>0</v>
      </c>
      <c r="T127" s="15">
        <v>0.93780399999999997</v>
      </c>
    </row>
    <row r="128" spans="1:20">
      <c r="A128">
        <v>126</v>
      </c>
      <c r="B128" t="s">
        <v>84</v>
      </c>
      <c r="D128" s="20">
        <v>0.69327638251792401</v>
      </c>
      <c r="E128">
        <v>0</v>
      </c>
      <c r="F128">
        <v>0.470554038646183</v>
      </c>
      <c r="G128" t="s">
        <v>662</v>
      </c>
      <c r="H128">
        <f t="shared" si="1"/>
        <v>0.693276</v>
      </c>
      <c r="I128" s="21"/>
      <c r="O128" s="13">
        <v>126</v>
      </c>
      <c r="P128" s="14" t="s">
        <v>474</v>
      </c>
      <c r="Q128" s="14" t="s">
        <v>664</v>
      </c>
      <c r="R128" s="14">
        <v>0.57074800000000003</v>
      </c>
      <c r="S128" s="14">
        <v>0</v>
      </c>
      <c r="T128" s="14">
        <v>0.79298199999999996</v>
      </c>
    </row>
    <row r="129" spans="1:20">
      <c r="A129">
        <v>127</v>
      </c>
      <c r="B129" t="s">
        <v>363</v>
      </c>
      <c r="D129" s="20">
        <v>2.3029331008998899E-2</v>
      </c>
      <c r="E129">
        <v>0</v>
      </c>
      <c r="F129">
        <v>0.85640077412385895</v>
      </c>
      <c r="G129" t="s">
        <v>662</v>
      </c>
      <c r="H129">
        <f t="shared" si="1"/>
        <v>2.3029000000000001E-2</v>
      </c>
      <c r="I129" s="21"/>
      <c r="O129" s="12">
        <v>127</v>
      </c>
      <c r="P129" s="15" t="s">
        <v>564</v>
      </c>
      <c r="Q129" s="15" t="s">
        <v>664</v>
      </c>
      <c r="R129" s="15">
        <v>0.320691</v>
      </c>
      <c r="S129" s="15">
        <v>0</v>
      </c>
      <c r="T129" s="15">
        <v>0.77158099999999996</v>
      </c>
    </row>
    <row r="130" spans="1:20" ht="16">
      <c r="A130">
        <v>128</v>
      </c>
      <c r="B130" t="s">
        <v>470</v>
      </c>
      <c r="D130" s="20">
        <v>2.9447382852535502E-2</v>
      </c>
      <c r="E130">
        <v>0</v>
      </c>
      <c r="F130">
        <v>0.79298187710033596</v>
      </c>
      <c r="G130" t="s">
        <v>662</v>
      </c>
      <c r="H130">
        <f t="shared" si="1"/>
        <v>2.9447000000000001E-2</v>
      </c>
      <c r="I130" s="21"/>
      <c r="O130" s="13">
        <v>128</v>
      </c>
      <c r="P130" s="14" t="s">
        <v>561</v>
      </c>
      <c r="Q130" s="14" t="s">
        <v>664</v>
      </c>
      <c r="R130" s="14">
        <v>4.4662E-2</v>
      </c>
      <c r="S130" s="14">
        <v>0.94100700000000004</v>
      </c>
      <c r="T130" s="14">
        <v>2.5579999999999999E-3</v>
      </c>
    </row>
    <row r="131" spans="1:20">
      <c r="A131">
        <v>129</v>
      </c>
      <c r="B131" t="s">
        <v>59</v>
      </c>
      <c r="D131" s="20">
        <v>1.22805536356439</v>
      </c>
      <c r="E131">
        <v>0</v>
      </c>
      <c r="F131">
        <v>9.9435909745559201E-2</v>
      </c>
      <c r="G131" t="s">
        <v>662</v>
      </c>
      <c r="H131">
        <f t="shared" ref="H131:H156" si="2">VLOOKUP(B131,$P$2:$R$156,3,0)</f>
        <v>1.2280549999999999</v>
      </c>
      <c r="I131" s="21"/>
      <c r="O131" s="12">
        <v>129</v>
      </c>
      <c r="P131" s="15" t="s">
        <v>220</v>
      </c>
      <c r="Q131" s="15" t="s">
        <v>664</v>
      </c>
      <c r="R131" s="15">
        <v>8.8787000000000005E-2</v>
      </c>
      <c r="S131" s="15">
        <v>0</v>
      </c>
      <c r="T131" s="15">
        <v>0.86387899999999995</v>
      </c>
    </row>
    <row r="132" spans="1:20" ht="16">
      <c r="A132">
        <v>130</v>
      </c>
      <c r="B132" t="s">
        <v>528</v>
      </c>
      <c r="D132" s="20">
        <v>0.37576937866580901</v>
      </c>
      <c r="E132">
        <v>0.771142132741238</v>
      </c>
      <c r="F132">
        <v>1.0689210273643701E-2</v>
      </c>
      <c r="G132" t="s">
        <v>661</v>
      </c>
      <c r="H132">
        <f t="shared" si="2"/>
        <v>0.37576900000000002</v>
      </c>
      <c r="I132" s="21"/>
      <c r="O132" s="13">
        <v>130</v>
      </c>
      <c r="P132" s="14" t="s">
        <v>425</v>
      </c>
      <c r="Q132" s="14" t="s">
        <v>664</v>
      </c>
      <c r="R132" s="14">
        <v>0.42600199999999999</v>
      </c>
      <c r="S132" s="14">
        <v>0</v>
      </c>
      <c r="T132" s="14">
        <v>0.85230899999999998</v>
      </c>
    </row>
    <row r="133" spans="1:20">
      <c r="A133">
        <v>131</v>
      </c>
      <c r="B133" t="s">
        <v>432</v>
      </c>
      <c r="D133" s="20">
        <v>2.57316842439607E-2</v>
      </c>
      <c r="E133">
        <v>0</v>
      </c>
      <c r="F133">
        <v>0.93780379860777696</v>
      </c>
      <c r="G133" t="s">
        <v>662</v>
      </c>
      <c r="H133">
        <f t="shared" si="2"/>
        <v>2.5732000000000001E-2</v>
      </c>
      <c r="I133" s="21"/>
      <c r="O133" s="12">
        <v>131</v>
      </c>
      <c r="P133" s="15" t="s">
        <v>290</v>
      </c>
      <c r="Q133" s="15" t="s">
        <v>664</v>
      </c>
      <c r="R133" s="15">
        <v>6.1058000000000001E-2</v>
      </c>
      <c r="S133" s="15">
        <v>0</v>
      </c>
      <c r="T133" s="15">
        <v>0.83640300000000001</v>
      </c>
    </row>
    <row r="134" spans="1:20">
      <c r="A134">
        <v>132</v>
      </c>
      <c r="B134" t="s">
        <v>268</v>
      </c>
      <c r="D134" s="20">
        <v>0.162371933923071</v>
      </c>
      <c r="E134">
        <v>0</v>
      </c>
      <c r="F134">
        <v>0.93871144383101301</v>
      </c>
      <c r="G134" t="s">
        <v>662</v>
      </c>
      <c r="H134">
        <f t="shared" si="2"/>
        <v>0.16237199999999999</v>
      </c>
      <c r="I134" s="21"/>
      <c r="O134" s="13">
        <v>132</v>
      </c>
      <c r="P134" s="14" t="s">
        <v>84</v>
      </c>
      <c r="Q134" s="14" t="s">
        <v>664</v>
      </c>
      <c r="R134" s="14">
        <v>0.693276</v>
      </c>
      <c r="S134" s="14">
        <v>0</v>
      </c>
      <c r="T134" s="14">
        <v>0.47055399999999997</v>
      </c>
    </row>
    <row r="135" spans="1:20">
      <c r="A135">
        <v>133</v>
      </c>
      <c r="B135" t="s">
        <v>240</v>
      </c>
      <c r="D135" s="20">
        <v>2.61829022317022E-2</v>
      </c>
      <c r="E135">
        <v>0</v>
      </c>
      <c r="F135">
        <v>0.89373799807969201</v>
      </c>
      <c r="G135" t="s">
        <v>662</v>
      </c>
      <c r="H135">
        <f t="shared" si="2"/>
        <v>2.6183000000000001E-2</v>
      </c>
      <c r="I135" s="21"/>
      <c r="O135" s="12">
        <v>133</v>
      </c>
      <c r="P135" s="15" t="s">
        <v>338</v>
      </c>
      <c r="Q135" s="15" t="s">
        <v>664</v>
      </c>
      <c r="R135" s="15">
        <v>0.46162799999999998</v>
      </c>
      <c r="S135" s="15">
        <v>0</v>
      </c>
      <c r="T135" s="15">
        <v>0.92296599999999995</v>
      </c>
    </row>
    <row r="136" spans="1:20">
      <c r="A136">
        <v>134</v>
      </c>
      <c r="B136" t="s">
        <v>220</v>
      </c>
      <c r="D136" s="20">
        <v>8.8786716704179702E-2</v>
      </c>
      <c r="E136">
        <v>0</v>
      </c>
      <c r="F136">
        <v>0.86387947071531401</v>
      </c>
      <c r="G136" t="s">
        <v>662</v>
      </c>
      <c r="H136">
        <f t="shared" si="2"/>
        <v>8.8787000000000005E-2</v>
      </c>
      <c r="I136" s="21"/>
      <c r="O136" s="13">
        <v>134</v>
      </c>
      <c r="P136" s="14" t="s">
        <v>548</v>
      </c>
      <c r="Q136" s="14" t="s">
        <v>664</v>
      </c>
      <c r="R136" s="14">
        <v>0.32583699999999999</v>
      </c>
      <c r="S136" s="14">
        <v>0.77114199999999999</v>
      </c>
      <c r="T136" s="14">
        <v>0.16165499999999999</v>
      </c>
    </row>
    <row r="137" spans="1:20">
      <c r="A137">
        <v>135</v>
      </c>
      <c r="B137" t="s">
        <v>48</v>
      </c>
      <c r="D137" s="20">
        <v>4.6005636825156397E-2</v>
      </c>
      <c r="E137">
        <v>3.45430268843014E-3</v>
      </c>
      <c r="F137">
        <v>0.40102916466634603</v>
      </c>
      <c r="G137" t="s">
        <v>661</v>
      </c>
      <c r="H137">
        <f t="shared" si="2"/>
        <v>4.6005999999999998E-2</v>
      </c>
      <c r="I137" s="21"/>
      <c r="O137" s="12">
        <v>135</v>
      </c>
      <c r="P137" s="15" t="s">
        <v>562</v>
      </c>
      <c r="Q137" s="15" t="s">
        <v>664</v>
      </c>
      <c r="R137" s="15">
        <v>4.1299000000000002E-2</v>
      </c>
      <c r="S137" s="15">
        <v>0.94100700000000004</v>
      </c>
      <c r="T137" s="15">
        <v>1.1712999999999999E-2</v>
      </c>
    </row>
    <row r="138" spans="1:20">
      <c r="A138">
        <v>136</v>
      </c>
      <c r="B138" t="s">
        <v>126</v>
      </c>
      <c r="D138" s="20">
        <v>1.2706110681324301</v>
      </c>
      <c r="E138">
        <v>0</v>
      </c>
      <c r="F138">
        <v>4.01989318290926E-2</v>
      </c>
      <c r="G138" t="s">
        <v>662</v>
      </c>
      <c r="H138">
        <f t="shared" si="2"/>
        <v>1.2706109999999999</v>
      </c>
      <c r="I138" s="21"/>
      <c r="O138" s="13">
        <v>136</v>
      </c>
      <c r="P138" s="14" t="s">
        <v>302</v>
      </c>
      <c r="Q138" s="14" t="s">
        <v>664</v>
      </c>
      <c r="R138" s="14">
        <v>2.1968999999999999E-2</v>
      </c>
      <c r="S138" s="14">
        <v>0</v>
      </c>
      <c r="T138" s="14">
        <v>0.87650399999999995</v>
      </c>
    </row>
    <row r="139" spans="1:20" ht="16">
      <c r="A139">
        <v>137</v>
      </c>
      <c r="B139" t="s">
        <v>232</v>
      </c>
      <c r="D139" s="20">
        <v>2.6594693898121E-2</v>
      </c>
      <c r="E139">
        <v>0</v>
      </c>
      <c r="F139">
        <v>0.89373799807969201</v>
      </c>
      <c r="G139" t="s">
        <v>662</v>
      </c>
      <c r="H139">
        <f t="shared" si="2"/>
        <v>2.6595000000000001E-2</v>
      </c>
      <c r="I139" s="21"/>
      <c r="O139" s="12">
        <v>137</v>
      </c>
      <c r="P139" s="15" t="s">
        <v>155</v>
      </c>
      <c r="Q139" s="15" t="s">
        <v>664</v>
      </c>
      <c r="R139" s="15">
        <v>0.25969700000000001</v>
      </c>
      <c r="S139" s="15">
        <v>1.9000000000000001E-5</v>
      </c>
      <c r="T139" s="15">
        <v>6.4469999999999996E-3</v>
      </c>
    </row>
    <row r="140" spans="1:20">
      <c r="A140">
        <v>138</v>
      </c>
      <c r="B140" t="s">
        <v>458</v>
      </c>
      <c r="D140" s="20">
        <v>7.5264837986842706E-2</v>
      </c>
      <c r="E140">
        <v>0</v>
      </c>
      <c r="F140">
        <v>0.880344605136821</v>
      </c>
      <c r="G140" t="s">
        <v>662</v>
      </c>
      <c r="H140">
        <f t="shared" si="2"/>
        <v>7.5264999999999999E-2</v>
      </c>
      <c r="I140" s="21"/>
      <c r="O140" s="13">
        <v>138</v>
      </c>
      <c r="P140" s="14" t="s">
        <v>509</v>
      </c>
      <c r="Q140" s="14" t="s">
        <v>664</v>
      </c>
      <c r="R140" s="14">
        <v>7.5845999999999997E-2</v>
      </c>
      <c r="S140" s="14">
        <v>0</v>
      </c>
      <c r="T140" s="14">
        <v>0.885127</v>
      </c>
    </row>
    <row r="141" spans="1:20">
      <c r="A141">
        <v>139</v>
      </c>
      <c r="B141" t="s">
        <v>334</v>
      </c>
      <c r="D141" s="20">
        <v>0.127646325035633</v>
      </c>
      <c r="E141">
        <v>0</v>
      </c>
      <c r="F141">
        <v>0.92296642462793999</v>
      </c>
      <c r="G141" t="s">
        <v>662</v>
      </c>
      <c r="H141">
        <f t="shared" si="2"/>
        <v>0.12764600000000001</v>
      </c>
      <c r="I141" s="21"/>
      <c r="O141" s="12">
        <v>139</v>
      </c>
      <c r="P141" s="15" t="s">
        <v>374</v>
      </c>
      <c r="Q141" s="15" t="s">
        <v>664</v>
      </c>
      <c r="R141" s="15">
        <v>3.8309000000000003E-2</v>
      </c>
      <c r="S141" s="15">
        <v>0</v>
      </c>
      <c r="T141" s="15">
        <v>0.94449899999999998</v>
      </c>
    </row>
    <row r="142" spans="1:20">
      <c r="A142">
        <v>140</v>
      </c>
      <c r="B142" t="s">
        <v>276</v>
      </c>
      <c r="D142" s="20">
        <v>0.16217221049568001</v>
      </c>
      <c r="E142">
        <v>0</v>
      </c>
      <c r="F142">
        <v>0.93871144383101301</v>
      </c>
      <c r="G142" t="s">
        <v>662</v>
      </c>
      <c r="H142">
        <f t="shared" si="2"/>
        <v>0.16217200000000001</v>
      </c>
      <c r="I142" s="21"/>
      <c r="O142" s="13">
        <v>140</v>
      </c>
      <c r="P142" s="14" t="s">
        <v>494</v>
      </c>
      <c r="Q142" s="14" t="s">
        <v>664</v>
      </c>
      <c r="R142" s="14">
        <v>0.25285400000000002</v>
      </c>
      <c r="S142" s="14">
        <v>0</v>
      </c>
      <c r="T142" s="14">
        <v>0.93729700000000005</v>
      </c>
    </row>
    <row r="143" spans="1:20">
      <c r="A143">
        <v>141</v>
      </c>
      <c r="B143" t="s">
        <v>142</v>
      </c>
      <c r="D143" s="20">
        <v>0.34305081194992498</v>
      </c>
      <c r="E143">
        <v>0</v>
      </c>
      <c r="F143">
        <v>1.2958323331732999E-2</v>
      </c>
      <c r="G143" t="s">
        <v>662</v>
      </c>
      <c r="H143">
        <f t="shared" si="2"/>
        <v>0.34305099999999999</v>
      </c>
      <c r="I143" s="21"/>
      <c r="O143" s="12">
        <v>141</v>
      </c>
      <c r="P143" s="15" t="s">
        <v>126</v>
      </c>
      <c r="Q143" s="15" t="s">
        <v>664</v>
      </c>
      <c r="R143" s="15">
        <v>1.2706109999999999</v>
      </c>
      <c r="S143" s="15">
        <v>0</v>
      </c>
      <c r="T143" s="15">
        <v>4.0198999999999999E-2</v>
      </c>
    </row>
    <row r="144" spans="1:20" ht="16">
      <c r="A144">
        <v>142</v>
      </c>
      <c r="B144" t="s">
        <v>415</v>
      </c>
      <c r="D144" s="20">
        <v>0.55069090462374803</v>
      </c>
      <c r="E144">
        <v>0</v>
      </c>
      <c r="F144">
        <v>0.79553228516562602</v>
      </c>
      <c r="G144" t="s">
        <v>662</v>
      </c>
      <c r="H144">
        <f t="shared" si="2"/>
        <v>0.55069100000000004</v>
      </c>
      <c r="I144" s="21"/>
      <c r="O144" s="13">
        <v>142</v>
      </c>
      <c r="P144" s="14" t="s">
        <v>560</v>
      </c>
      <c r="Q144" s="14" t="s">
        <v>664</v>
      </c>
      <c r="R144" s="14">
        <v>3.6852999999999997E-2</v>
      </c>
      <c r="S144" s="14">
        <v>0</v>
      </c>
      <c r="T144" s="14">
        <v>0.94100700000000004</v>
      </c>
    </row>
    <row r="145" spans="1:20">
      <c r="A145">
        <v>143</v>
      </c>
      <c r="B145" t="s">
        <v>478</v>
      </c>
      <c r="D145" s="20">
        <v>2.6873343763217698E-2</v>
      </c>
      <c r="E145">
        <v>0</v>
      </c>
      <c r="F145">
        <v>0.79298187710033596</v>
      </c>
      <c r="G145" t="s">
        <v>662</v>
      </c>
      <c r="H145">
        <f t="shared" si="2"/>
        <v>2.6873000000000001E-2</v>
      </c>
      <c r="I145" s="21"/>
      <c r="O145" s="12">
        <v>143</v>
      </c>
      <c r="P145" s="15" t="s">
        <v>158</v>
      </c>
      <c r="Q145" s="15" t="s">
        <v>664</v>
      </c>
      <c r="R145" s="15">
        <v>5.3563E-2</v>
      </c>
      <c r="S145" s="15">
        <v>0</v>
      </c>
      <c r="T145" s="15">
        <v>6.3044000000000003E-2</v>
      </c>
    </row>
    <row r="146" spans="1:20">
      <c r="A146">
        <v>144</v>
      </c>
      <c r="B146" t="s">
        <v>494</v>
      </c>
      <c r="D146" s="20">
        <v>0.25285400814139197</v>
      </c>
      <c r="E146">
        <v>0</v>
      </c>
      <c r="F146">
        <v>0.93729746759481503</v>
      </c>
      <c r="G146" t="s">
        <v>662</v>
      </c>
      <c r="H146">
        <f t="shared" si="2"/>
        <v>0.25285400000000002</v>
      </c>
      <c r="I146" s="21"/>
      <c r="O146" s="13">
        <v>144</v>
      </c>
      <c r="P146" s="14" t="s">
        <v>498</v>
      </c>
      <c r="Q146" s="14" t="s">
        <v>664</v>
      </c>
      <c r="R146" s="14">
        <v>2.3855000000000001E-2</v>
      </c>
      <c r="S146" s="14">
        <v>0</v>
      </c>
      <c r="T146" s="14">
        <v>0.93729700000000005</v>
      </c>
    </row>
    <row r="147" spans="1:20">
      <c r="A147">
        <v>145</v>
      </c>
      <c r="B147" t="s">
        <v>564</v>
      </c>
      <c r="D147" s="20">
        <v>0.32069100019942098</v>
      </c>
      <c r="E147">
        <v>0</v>
      </c>
      <c r="F147">
        <v>0.77158095295247198</v>
      </c>
      <c r="G147" t="s">
        <v>662</v>
      </c>
      <c r="H147">
        <f t="shared" si="2"/>
        <v>0.320691</v>
      </c>
      <c r="I147" s="21"/>
      <c r="O147" s="12">
        <v>145</v>
      </c>
      <c r="P147" s="15" t="s">
        <v>59</v>
      </c>
      <c r="Q147" s="15" t="s">
        <v>664</v>
      </c>
      <c r="R147" s="15">
        <v>1.2280549999999999</v>
      </c>
      <c r="S147" s="15">
        <v>0</v>
      </c>
      <c r="T147" s="15">
        <v>9.9435999999999997E-2</v>
      </c>
    </row>
    <row r="148" spans="1:20">
      <c r="A148">
        <v>146</v>
      </c>
      <c r="B148" t="s">
        <v>538</v>
      </c>
      <c r="D148" s="20">
        <v>0.35261663504861801</v>
      </c>
      <c r="E148">
        <v>0.771142132741238</v>
      </c>
      <c r="F148">
        <v>0.114472065530484</v>
      </c>
      <c r="G148" t="s">
        <v>662</v>
      </c>
      <c r="H148">
        <f t="shared" si="2"/>
        <v>0.35261700000000001</v>
      </c>
      <c r="I148" s="21"/>
      <c r="O148" s="13">
        <v>146</v>
      </c>
      <c r="P148" s="14" t="s">
        <v>470</v>
      </c>
      <c r="Q148" s="14" t="s">
        <v>664</v>
      </c>
      <c r="R148" s="14">
        <v>2.9447000000000001E-2</v>
      </c>
      <c r="S148" s="14">
        <v>0</v>
      </c>
      <c r="T148" s="14">
        <v>0.79298199999999996</v>
      </c>
    </row>
    <row r="149" spans="1:20">
      <c r="A149">
        <v>147</v>
      </c>
      <c r="B149" t="s">
        <v>454</v>
      </c>
      <c r="D149" s="20">
        <v>0.55491540299626496</v>
      </c>
      <c r="E149">
        <v>0</v>
      </c>
      <c r="F149">
        <v>0.880344605136821</v>
      </c>
      <c r="G149" t="s">
        <v>662</v>
      </c>
      <c r="H149">
        <f t="shared" si="2"/>
        <v>0.55491500000000005</v>
      </c>
      <c r="I149" s="21"/>
      <c r="O149" s="12">
        <v>147</v>
      </c>
      <c r="P149" s="15" t="s">
        <v>352</v>
      </c>
      <c r="Q149" s="15" t="s">
        <v>664</v>
      </c>
      <c r="R149" s="15">
        <v>4.6760999999999997E-2</v>
      </c>
      <c r="S149" s="15">
        <v>0</v>
      </c>
      <c r="T149" s="15">
        <v>0.80889200000000006</v>
      </c>
    </row>
    <row r="150" spans="1:20" ht="16">
      <c r="A150">
        <v>148</v>
      </c>
      <c r="B150" t="s">
        <v>67</v>
      </c>
      <c r="D150" s="20">
        <v>0.42469758378558298</v>
      </c>
      <c r="E150">
        <v>0</v>
      </c>
      <c r="F150">
        <v>0.90444971195391199</v>
      </c>
      <c r="G150" t="s">
        <v>662</v>
      </c>
      <c r="H150">
        <f t="shared" si="2"/>
        <v>0.42469800000000002</v>
      </c>
      <c r="I150" s="21"/>
      <c r="O150" s="13">
        <v>148</v>
      </c>
      <c r="P150" s="14" t="s">
        <v>544</v>
      </c>
      <c r="Q150" s="14" t="s">
        <v>664</v>
      </c>
      <c r="R150" s="14">
        <v>0.36193700000000001</v>
      </c>
      <c r="S150" s="14">
        <v>0.77114199999999999</v>
      </c>
      <c r="T150" s="14">
        <v>0.140512</v>
      </c>
    </row>
    <row r="151" spans="1:20">
      <c r="A151">
        <v>149</v>
      </c>
      <c r="B151" t="s">
        <v>474</v>
      </c>
      <c r="D151" s="20">
        <v>0.57074807516261705</v>
      </c>
      <c r="E151">
        <v>0</v>
      </c>
      <c r="F151">
        <v>0.79298187710033596</v>
      </c>
      <c r="G151" t="s">
        <v>662</v>
      </c>
      <c r="H151">
        <f t="shared" si="2"/>
        <v>0.57074800000000003</v>
      </c>
      <c r="I151" s="21"/>
      <c r="O151" s="12">
        <v>149</v>
      </c>
      <c r="P151" s="15" t="s">
        <v>51</v>
      </c>
      <c r="Q151" s="15" t="s">
        <v>664</v>
      </c>
      <c r="R151" s="15">
        <v>4.1215000000000002E-2</v>
      </c>
      <c r="S151" s="15">
        <v>0</v>
      </c>
      <c r="T151" s="15">
        <v>0.335615</v>
      </c>
    </row>
    <row r="152" spans="1:20">
      <c r="A152">
        <v>150</v>
      </c>
      <c r="B152" t="s">
        <v>393</v>
      </c>
      <c r="D152" s="20">
        <v>0.111238079191539</v>
      </c>
      <c r="E152">
        <v>0</v>
      </c>
      <c r="F152">
        <v>0.88237743038886196</v>
      </c>
      <c r="G152" t="s">
        <v>662</v>
      </c>
      <c r="H152">
        <f t="shared" si="2"/>
        <v>0.111238</v>
      </c>
      <c r="I152" s="21"/>
      <c r="O152" s="13">
        <v>150</v>
      </c>
      <c r="P152" s="14" t="s">
        <v>371</v>
      </c>
      <c r="Q152" s="14" t="s">
        <v>664</v>
      </c>
      <c r="R152" s="14">
        <v>2.383E-2</v>
      </c>
      <c r="S152" s="14">
        <v>0</v>
      </c>
      <c r="T152" s="14">
        <v>0.85640099999999997</v>
      </c>
    </row>
    <row r="153" spans="1:20">
      <c r="A153">
        <v>151</v>
      </c>
      <c r="B153" t="s">
        <v>228</v>
      </c>
      <c r="D153" s="20">
        <v>9.0481130624875894E-2</v>
      </c>
      <c r="E153">
        <v>0</v>
      </c>
      <c r="F153">
        <v>0.86387947071531401</v>
      </c>
      <c r="G153" t="s">
        <v>662</v>
      </c>
      <c r="H153">
        <f t="shared" si="2"/>
        <v>9.0481000000000006E-2</v>
      </c>
      <c r="I153" s="21"/>
      <c r="O153" s="12">
        <v>151</v>
      </c>
      <c r="P153" s="15" t="s">
        <v>419</v>
      </c>
      <c r="Q153" s="15" t="s">
        <v>664</v>
      </c>
      <c r="R153" s="15">
        <v>2.9316999999999999E-2</v>
      </c>
      <c r="S153" s="15">
        <v>0</v>
      </c>
      <c r="T153" s="15">
        <v>0.79553200000000002</v>
      </c>
    </row>
    <row r="154" spans="1:20">
      <c r="A154">
        <v>152</v>
      </c>
      <c r="B154" t="s">
        <v>484</v>
      </c>
      <c r="D154" s="20">
        <v>0.42314246157185798</v>
      </c>
      <c r="E154">
        <v>0</v>
      </c>
      <c r="F154">
        <v>0.86252925468074804</v>
      </c>
      <c r="G154" t="s">
        <v>662</v>
      </c>
      <c r="H154">
        <f t="shared" si="2"/>
        <v>0.42314200000000002</v>
      </c>
      <c r="I154" s="21"/>
      <c r="O154" s="13">
        <v>152</v>
      </c>
      <c r="P154" s="14" t="s">
        <v>478</v>
      </c>
      <c r="Q154" s="14" t="s">
        <v>664</v>
      </c>
      <c r="R154" s="14">
        <v>2.6873000000000001E-2</v>
      </c>
      <c r="S154" s="14">
        <v>0</v>
      </c>
      <c r="T154" s="14">
        <v>0.79298199999999996</v>
      </c>
    </row>
    <row r="155" spans="1:20">
      <c r="A155">
        <v>153</v>
      </c>
      <c r="B155" t="s">
        <v>40</v>
      </c>
      <c r="D155" s="20">
        <v>7.3402429574250194E-2</v>
      </c>
      <c r="E155">
        <v>0</v>
      </c>
      <c r="F155">
        <v>7.0938850216034494E-2</v>
      </c>
      <c r="G155" t="s">
        <v>662</v>
      </c>
      <c r="H155">
        <f t="shared" si="2"/>
        <v>7.3401999999999995E-2</v>
      </c>
      <c r="I155" s="21"/>
      <c r="O155" s="12">
        <v>153</v>
      </c>
      <c r="P155" s="15" t="s">
        <v>490</v>
      </c>
      <c r="Q155" s="15" t="s">
        <v>664</v>
      </c>
      <c r="R155" s="15">
        <v>2.6159000000000002E-2</v>
      </c>
      <c r="S155" s="15">
        <v>0</v>
      </c>
      <c r="T155" s="15">
        <v>0.93729700000000005</v>
      </c>
    </row>
    <row r="156" spans="1:20">
      <c r="A156">
        <v>154</v>
      </c>
      <c r="B156" t="s">
        <v>236</v>
      </c>
      <c r="D156" s="20">
        <v>0.32515036135557601</v>
      </c>
      <c r="E156">
        <v>0</v>
      </c>
      <c r="F156">
        <v>0.89373799807969201</v>
      </c>
      <c r="G156" t="str">
        <f t="shared" ref="G156" si="3">IFERROR(IF(B156=VLOOKUP(B156,$K$2:$K$11,1,0),"categorical","numerical"),"numerical")</f>
        <v>numerical</v>
      </c>
      <c r="H156">
        <f t="shared" si="2"/>
        <v>0.32514999999999999</v>
      </c>
      <c r="I156" s="21"/>
      <c r="O156" s="13">
        <v>154</v>
      </c>
      <c r="P156" s="14" t="s">
        <v>276</v>
      </c>
      <c r="Q156" s="14" t="s">
        <v>664</v>
      </c>
      <c r="R156" s="14">
        <v>0.16217200000000001</v>
      </c>
      <c r="S156" s="14">
        <v>0</v>
      </c>
      <c r="T156" s="14">
        <v>0.93871099999999996</v>
      </c>
    </row>
    <row r="157" spans="1:20">
      <c r="O157" s="16" t="s">
        <v>665</v>
      </c>
    </row>
    <row r="158" spans="1:20">
      <c r="O158" s="17"/>
    </row>
    <row r="159" spans="1:20">
      <c r="O159" s="18" t="s">
        <v>666</v>
      </c>
    </row>
    <row r="160" spans="1:20">
      <c r="O160" s="16" t="s">
        <v>665</v>
      </c>
    </row>
    <row r="161" spans="15:15">
      <c r="O161" s="17"/>
    </row>
    <row r="162" spans="15:15">
      <c r="O162" s="18" t="s">
        <v>667</v>
      </c>
    </row>
  </sheetData>
  <autoFilter ref="B1:G156" xr:uid="{12224AC3-2901-4815-9E95-B6D61DBD0576}"/>
  <pageMargins left="0.7" right="0.7" top="0.75" bottom="0.75" header="0.3" footer="0.3"/>
  <pageSetup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14</xdr:col>
                <xdr:colOff>0</xdr:colOff>
                <xdr:row>160</xdr:row>
                <xdr:rowOff>0</xdr:rowOff>
              </from>
              <to>
                <xdr:col>17</xdr:col>
                <xdr:colOff>584200</xdr:colOff>
                <xdr:row>164</xdr:row>
                <xdr:rowOff>12700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14</xdr:col>
                <xdr:colOff>0</xdr:colOff>
                <xdr:row>157</xdr:row>
                <xdr:rowOff>0</xdr:rowOff>
              </from>
              <to>
                <xdr:col>17</xdr:col>
                <xdr:colOff>584200</xdr:colOff>
                <xdr:row>161</xdr:row>
                <xdr:rowOff>12700</xdr:rowOff>
              </to>
            </anchor>
          </controlPr>
        </control>
      </mc:Choice>
      <mc:Fallback>
        <control shapeId="1025" r:id="rId6" name="Control 1"/>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7187-5D5A-4EBD-9BBA-EC59F2269484}">
  <dimension ref="B2:D2"/>
  <sheetViews>
    <sheetView zoomScaleNormal="100" workbookViewId="0">
      <selection activeCell="B4" sqref="B4"/>
    </sheetView>
  </sheetViews>
  <sheetFormatPr defaultRowHeight="14.5"/>
  <sheetData>
    <row r="2" spans="2:4">
      <c r="B2">
        <f>SUM(Char_detail!D5:D10)</f>
        <v>266624</v>
      </c>
      <c r="C2">
        <f>SUM(Char_detail!G5:G10)</f>
        <v>31225</v>
      </c>
      <c r="D2" s="2">
        <f>C2/B2</f>
        <v>0.11711248799807969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5883C-8AFB-465D-8436-4F5701C691C0}">
  <dimension ref="A1"/>
  <sheetViews>
    <sheetView topLeftCell="F4" zoomScale="130" zoomScaleNormal="130" workbookViewId="0">
      <selection activeCell="B1" sqref="B1"/>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B4079-F7C5-47EA-AF3B-8747D63B96BD}">
  <sheetPr>
    <tabColor rgb="FF92D050"/>
  </sheetPr>
  <dimension ref="A2:H44"/>
  <sheetViews>
    <sheetView showGridLines="0" workbookViewId="0">
      <selection activeCell="C8" sqref="C8"/>
    </sheetView>
  </sheetViews>
  <sheetFormatPr defaultRowHeight="14.5"/>
  <cols>
    <col min="1" max="1" width="12.36328125" bestFit="1" customWidth="1"/>
    <col min="2" max="2" width="31.36328125" bestFit="1" customWidth="1"/>
    <col min="3" max="3" width="21.7265625" bestFit="1" customWidth="1"/>
    <col min="4" max="4" width="15.6328125" bestFit="1" customWidth="1"/>
    <col min="5" max="5" width="31.36328125" bestFit="1" customWidth="1"/>
    <col min="6" max="6" width="36.26953125" bestFit="1" customWidth="1"/>
    <col min="8" max="8" width="10.08984375" bestFit="1" customWidth="1"/>
    <col min="10" max="10" width="10.7265625" bestFit="1" customWidth="1"/>
  </cols>
  <sheetData>
    <row r="2" spans="2:5">
      <c r="B2" s="23" t="s">
        <v>680</v>
      </c>
      <c r="C2" t="s">
        <v>682</v>
      </c>
    </row>
    <row r="3" spans="2:5">
      <c r="B3" s="24" t="s">
        <v>661</v>
      </c>
      <c r="C3" s="25">
        <v>10</v>
      </c>
    </row>
    <row r="4" spans="2:5">
      <c r="B4" s="24" t="s">
        <v>662</v>
      </c>
      <c r="C4" s="25">
        <v>145</v>
      </c>
    </row>
    <row r="5" spans="2:5">
      <c r="B5" s="24" t="s">
        <v>681</v>
      </c>
      <c r="C5" s="25">
        <v>155</v>
      </c>
    </row>
    <row r="6" spans="2:5">
      <c r="B6" s="24"/>
      <c r="C6" s="25"/>
    </row>
    <row r="7" spans="2:5">
      <c r="B7" s="24"/>
      <c r="C7" s="25"/>
    </row>
    <row r="8" spans="2:5">
      <c r="B8" s="36" t="s">
        <v>695</v>
      </c>
      <c r="C8" s="37" t="s">
        <v>698</v>
      </c>
    </row>
    <row r="9" spans="2:5">
      <c r="B9" s="36" t="s">
        <v>696</v>
      </c>
      <c r="C9" s="38" t="s">
        <v>697</v>
      </c>
    </row>
    <row r="12" spans="2:5">
      <c r="B12" s="36" t="s">
        <v>691</v>
      </c>
      <c r="C12" s="36" t="s">
        <v>692</v>
      </c>
      <c r="D12" s="36" t="s">
        <v>693</v>
      </c>
      <c r="E12" s="36" t="s">
        <v>694</v>
      </c>
    </row>
    <row r="13" spans="2:5">
      <c r="B13" s="33">
        <v>45047</v>
      </c>
      <c r="C13" s="34">
        <v>386468</v>
      </c>
      <c r="D13" s="34">
        <v>43697</v>
      </c>
      <c r="E13" s="35">
        <f>D13/C13</f>
        <v>0.11306757609944419</v>
      </c>
    </row>
    <row r="14" spans="2:5">
      <c r="B14" s="33">
        <v>45017</v>
      </c>
      <c r="C14" s="34">
        <v>380892</v>
      </c>
      <c r="D14" s="34">
        <v>44600</v>
      </c>
      <c r="E14" s="62">
        <f t="shared" ref="E14:E18" si="0">D14/C14</f>
        <v>0.11709355932915368</v>
      </c>
    </row>
    <row r="15" spans="2:5">
      <c r="B15" s="33">
        <v>44986</v>
      </c>
      <c r="C15" s="34">
        <v>370864</v>
      </c>
      <c r="D15" s="34">
        <v>43383</v>
      </c>
      <c r="E15" s="35">
        <f t="shared" si="0"/>
        <v>0.11697819146641357</v>
      </c>
    </row>
    <row r="16" spans="2:5">
      <c r="B16" s="33">
        <v>44958</v>
      </c>
      <c r="C16" s="34">
        <v>371196</v>
      </c>
      <c r="D16" s="34">
        <v>46161</v>
      </c>
      <c r="E16" s="35">
        <f t="shared" si="0"/>
        <v>0.12435748230045582</v>
      </c>
    </row>
    <row r="17" spans="2:8">
      <c r="B17" s="33">
        <v>44927</v>
      </c>
      <c r="C17" s="34">
        <v>374409</v>
      </c>
      <c r="D17" s="34">
        <v>41091</v>
      </c>
      <c r="E17" s="35">
        <f t="shared" si="0"/>
        <v>0.10974896436784372</v>
      </c>
    </row>
    <row r="18" spans="2:8">
      <c r="B18" s="33">
        <v>45261</v>
      </c>
      <c r="C18" s="34">
        <v>378664</v>
      </c>
      <c r="D18" s="34">
        <v>42713</v>
      </c>
      <c r="E18" s="35">
        <f t="shared" si="0"/>
        <v>0.11279920985359052</v>
      </c>
    </row>
    <row r="21" spans="2:8">
      <c r="B21" s="40" t="s">
        <v>699</v>
      </c>
      <c r="C21" s="39" t="s">
        <v>660</v>
      </c>
      <c r="D21" s="36" t="s">
        <v>689</v>
      </c>
      <c r="E21" s="36" t="s">
        <v>685</v>
      </c>
      <c r="F21" s="36" t="s">
        <v>694</v>
      </c>
    </row>
    <row r="22" spans="2:8">
      <c r="B22" s="40"/>
      <c r="C22" t="s">
        <v>686</v>
      </c>
      <c r="D22" s="19">
        <v>266624</v>
      </c>
      <c r="E22" s="19">
        <v>31225</v>
      </c>
      <c r="F22" s="42">
        <f>E22/D22</f>
        <v>0.11711248799807969</v>
      </c>
      <c r="H22" s="22">
        <f>D22/SUM($D$22:$D$23)</f>
        <v>0.6999989498335486</v>
      </c>
    </row>
    <row r="23" spans="2:8">
      <c r="B23" s="41"/>
      <c r="C23" t="s">
        <v>687</v>
      </c>
      <c r="D23" s="19">
        <v>114268</v>
      </c>
      <c r="E23" s="19">
        <v>13375</v>
      </c>
      <c r="F23" s="42">
        <f t="shared" ref="F23:F24" si="1">E23/D23</f>
        <v>0.11704939265586166</v>
      </c>
      <c r="H23" s="22">
        <f>D23/SUM($D$22:$D$23)</f>
        <v>0.3000010501664514</v>
      </c>
    </row>
    <row r="24" spans="2:8">
      <c r="B24" s="40" t="s">
        <v>700</v>
      </c>
      <c r="C24" s="40"/>
      <c r="D24" s="43">
        <v>386468</v>
      </c>
      <c r="E24" s="44">
        <v>43697</v>
      </c>
      <c r="F24" s="45">
        <f t="shared" si="1"/>
        <v>0.11306757609944419</v>
      </c>
    </row>
    <row r="26" spans="2:8" hidden="1">
      <c r="C26" s="26"/>
    </row>
    <row r="27" spans="2:8" hidden="1"/>
    <row r="28" spans="2:8" hidden="1"/>
    <row r="29" spans="2:8" hidden="1"/>
    <row r="30" spans="2:8" hidden="1"/>
    <row r="31" spans="2:8" hidden="1">
      <c r="E31" s="30" t="s">
        <v>688</v>
      </c>
      <c r="F31" s="30" t="s">
        <v>689</v>
      </c>
    </row>
    <row r="32" spans="2:8" hidden="1">
      <c r="E32" s="24" t="s">
        <v>661</v>
      </c>
      <c r="F32" s="25">
        <v>10</v>
      </c>
    </row>
    <row r="33" spans="2:6" hidden="1">
      <c r="E33" s="24" t="s">
        <v>662</v>
      </c>
      <c r="F33" s="25">
        <v>145</v>
      </c>
    </row>
    <row r="34" spans="2:6" hidden="1">
      <c r="E34" s="28" t="s">
        <v>681</v>
      </c>
      <c r="F34" s="29">
        <v>155</v>
      </c>
    </row>
    <row r="36" spans="2:6">
      <c r="B36" s="46" t="s">
        <v>701</v>
      </c>
      <c r="C36" s="46" t="s">
        <v>690</v>
      </c>
      <c r="D36" s="36" t="s">
        <v>550</v>
      </c>
    </row>
    <row r="37" spans="2:6">
      <c r="B37" s="47" t="s">
        <v>557</v>
      </c>
      <c r="C37" s="48">
        <v>31</v>
      </c>
      <c r="D37" s="32">
        <f>F34-C37</f>
        <v>124</v>
      </c>
    </row>
    <row r="38" spans="2:6">
      <c r="B38" s="47" t="s">
        <v>556</v>
      </c>
      <c r="C38" s="48">
        <v>7</v>
      </c>
      <c r="D38" s="32">
        <f>D37-C38</f>
        <v>117</v>
      </c>
    </row>
    <row r="39" spans="2:6">
      <c r="B39" s="47" t="s">
        <v>555</v>
      </c>
      <c r="C39" s="48">
        <v>38</v>
      </c>
      <c r="D39" s="32">
        <f>D38-C39</f>
        <v>79</v>
      </c>
    </row>
    <row r="40" spans="2:6">
      <c r="B40" s="47" t="s">
        <v>558</v>
      </c>
      <c r="C40" s="48">
        <v>3</v>
      </c>
      <c r="D40" s="32">
        <f>D39-C40</f>
        <v>76</v>
      </c>
    </row>
    <row r="41" spans="2:6">
      <c r="B41" s="47" t="s">
        <v>679</v>
      </c>
      <c r="C41" s="48">
        <v>10</v>
      </c>
      <c r="D41" s="32">
        <f>D40-C41</f>
        <v>66</v>
      </c>
    </row>
    <row r="42" spans="2:6">
      <c r="B42" s="47" t="s">
        <v>559</v>
      </c>
      <c r="C42" s="48">
        <v>3</v>
      </c>
      <c r="D42" s="32">
        <f>D41-C42</f>
        <v>63</v>
      </c>
    </row>
    <row r="43" spans="2:6">
      <c r="B43" s="47" t="s">
        <v>683</v>
      </c>
      <c r="C43" s="32">
        <v>23</v>
      </c>
      <c r="D43" s="32">
        <f>D42-C43</f>
        <v>40</v>
      </c>
    </row>
    <row r="44" spans="2:6">
      <c r="B44" s="47" t="s">
        <v>684</v>
      </c>
      <c r="C44" s="32"/>
      <c r="D44" s="32"/>
    </row>
  </sheetData>
  <mergeCells count="2">
    <mergeCell ref="B21:B23"/>
    <mergeCell ref="B24:C24"/>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8D9-52B7-455C-A53F-ADA242164939}">
  <sheetPr>
    <tabColor rgb="FF92D050"/>
  </sheetPr>
  <dimension ref="A1:N199"/>
  <sheetViews>
    <sheetView workbookViewId="0">
      <pane ySplit="1" topLeftCell="A66" activePane="bottomLeft" state="frozen"/>
      <selection pane="bottomLeft" activeCell="B75" sqref="B75:H77"/>
    </sheetView>
  </sheetViews>
  <sheetFormatPr defaultRowHeight="14.5"/>
  <cols>
    <col min="1" max="1" width="1.81640625" bestFit="1" customWidth="1"/>
    <col min="2" max="2" width="20.08984375" bestFit="1" customWidth="1"/>
    <col min="3" max="3" width="80.7265625" bestFit="1" customWidth="1"/>
    <col min="4" max="4" width="6.81640625" bestFit="1" customWidth="1"/>
    <col min="5" max="5" width="11.81640625" style="2" bestFit="1" customWidth="1"/>
    <col min="6" max="6" width="6.81640625" bestFit="1" customWidth="1"/>
    <col min="7" max="7" width="5.81640625" bestFit="1" customWidth="1"/>
    <col min="8" max="8" width="11.81640625" style="2" bestFit="1" customWidth="1"/>
    <col min="9" max="9" width="12.453125" bestFit="1" customWidth="1"/>
    <col min="10" max="11" width="11.81640625" bestFit="1" customWidth="1"/>
    <col min="12" max="12" width="80.7265625" bestFit="1" customWidth="1"/>
    <col min="13" max="13" width="15.08984375" bestFit="1" customWidth="1"/>
  </cols>
  <sheetData>
    <row r="1" spans="1:14">
      <c r="B1" t="s">
        <v>550</v>
      </c>
      <c r="C1" t="s">
        <v>565</v>
      </c>
      <c r="D1" t="s">
        <v>566</v>
      </c>
      <c r="E1" s="2" t="s">
        <v>567</v>
      </c>
      <c r="F1" t="s">
        <v>568</v>
      </c>
      <c r="G1" t="s">
        <v>569</v>
      </c>
      <c r="H1" s="2" t="s">
        <v>570</v>
      </c>
      <c r="I1" t="s">
        <v>571</v>
      </c>
      <c r="J1" t="s">
        <v>572</v>
      </c>
      <c r="K1" t="s">
        <v>573</v>
      </c>
      <c r="L1" t="s">
        <v>574</v>
      </c>
      <c r="M1" t="s">
        <v>575</v>
      </c>
      <c r="N1" t="s">
        <v>663</v>
      </c>
    </row>
    <row r="2" spans="1:14">
      <c r="A2">
        <v>0</v>
      </c>
      <c r="B2" t="s">
        <v>450</v>
      </c>
      <c r="C2" t="s">
        <v>576</v>
      </c>
      <c r="D2">
        <v>234721</v>
      </c>
      <c r="E2" s="2">
        <v>0.880344605136821</v>
      </c>
      <c r="F2">
        <v>209893</v>
      </c>
      <c r="G2">
        <v>24828</v>
      </c>
      <c r="H2" s="2">
        <v>0.105776645464189</v>
      </c>
      <c r="I2">
        <v>-0.11456293778802</v>
      </c>
      <c r="J2">
        <v>1.1057121253620499E-2</v>
      </c>
      <c r="K2">
        <v>7.3672271020955193E-2</v>
      </c>
      <c r="L2">
        <v>1</v>
      </c>
      <c r="M2" t="b">
        <v>0</v>
      </c>
      <c r="N2" t="s">
        <v>662</v>
      </c>
    </row>
    <row r="3" spans="1:14">
      <c r="A3">
        <v>1</v>
      </c>
      <c r="B3" t="s">
        <v>450</v>
      </c>
      <c r="C3" t="s">
        <v>577</v>
      </c>
      <c r="D3">
        <v>16850</v>
      </c>
      <c r="E3" s="2">
        <v>6.3197611617858807E-2</v>
      </c>
      <c r="F3">
        <v>13689</v>
      </c>
      <c r="G3">
        <v>3161</v>
      </c>
      <c r="H3" s="2">
        <v>0.18759643916913901</v>
      </c>
      <c r="I3">
        <v>0.55435873333725705</v>
      </c>
      <c r="J3">
        <v>2.3882138883569898E-2</v>
      </c>
      <c r="K3">
        <v>7.3672271020955193E-2</v>
      </c>
      <c r="L3">
        <v>2</v>
      </c>
      <c r="M3" t="b">
        <v>0</v>
      </c>
      <c r="N3" t="s">
        <v>662</v>
      </c>
    </row>
    <row r="4" spans="1:14">
      <c r="A4">
        <v>2</v>
      </c>
      <c r="B4" t="s">
        <v>450</v>
      </c>
      <c r="C4" t="s">
        <v>578</v>
      </c>
      <c r="D4">
        <v>15053</v>
      </c>
      <c r="E4" s="2">
        <v>5.64577832453192E-2</v>
      </c>
      <c r="F4">
        <v>11817</v>
      </c>
      <c r="G4">
        <v>3236</v>
      </c>
      <c r="H4" s="2">
        <v>0.21497375938351099</v>
      </c>
      <c r="I4">
        <v>0.72486171725651805</v>
      </c>
      <c r="J4">
        <v>3.8733010883764699E-2</v>
      </c>
      <c r="K4">
        <v>7.3672271020955193E-2</v>
      </c>
      <c r="L4" t="s">
        <v>579</v>
      </c>
      <c r="M4" t="b">
        <v>0</v>
      </c>
      <c r="N4" t="s">
        <v>662</v>
      </c>
    </row>
    <row r="5" spans="1:14">
      <c r="A5">
        <v>0</v>
      </c>
      <c r="B5" s="4" t="s">
        <v>152</v>
      </c>
      <c r="C5" s="4" t="s">
        <v>580</v>
      </c>
      <c r="D5" s="4">
        <v>1678</v>
      </c>
      <c r="E5" s="5">
        <v>6.2935069611137701E-3</v>
      </c>
      <c r="F5" s="4">
        <v>1455</v>
      </c>
      <c r="G5" s="4">
        <v>223</v>
      </c>
      <c r="H5" s="5">
        <v>0.13289630512514899</v>
      </c>
      <c r="I5" s="4">
        <v>0.144473482571677</v>
      </c>
      <c r="J5" s="4">
        <v>1.38798354565214E-4</v>
      </c>
      <c r="K5" s="4">
        <v>5.1255074883561701E-2</v>
      </c>
      <c r="L5" s="4" t="s">
        <v>580</v>
      </c>
      <c r="M5" s="4" t="b">
        <v>1</v>
      </c>
      <c r="N5" s="4" t="s">
        <v>661</v>
      </c>
    </row>
    <row r="6" spans="1:14">
      <c r="A6">
        <v>1</v>
      </c>
      <c r="B6" s="4" t="s">
        <v>152</v>
      </c>
      <c r="C6" s="4" t="s">
        <v>581</v>
      </c>
      <c r="D6" s="4">
        <v>16233</v>
      </c>
      <c r="E6" s="5">
        <v>6.08834913586173E-2</v>
      </c>
      <c r="F6" s="4">
        <v>15220</v>
      </c>
      <c r="G6" s="4">
        <v>1013</v>
      </c>
      <c r="H6" s="5">
        <v>6.2403745456785502E-2</v>
      </c>
      <c r="I6" s="4">
        <v>-0.68963123644984103</v>
      </c>
      <c r="J6" s="4">
        <v>2.2215936469817298E-2</v>
      </c>
      <c r="K6" s="4">
        <v>5.1255074883561701E-2</v>
      </c>
      <c r="L6" s="4" t="s">
        <v>581</v>
      </c>
      <c r="M6" s="4" t="b">
        <v>0</v>
      </c>
      <c r="N6" s="4" t="s">
        <v>661</v>
      </c>
    </row>
    <row r="7" spans="1:14">
      <c r="A7">
        <v>2</v>
      </c>
      <c r="B7" s="4" t="s">
        <v>152</v>
      </c>
      <c r="C7" s="4" t="s">
        <v>582</v>
      </c>
      <c r="D7" s="4">
        <v>24572</v>
      </c>
      <c r="E7" s="5">
        <v>9.2159745559289394E-2</v>
      </c>
      <c r="F7" s="4">
        <v>22375</v>
      </c>
      <c r="G7" s="4">
        <v>2197</v>
      </c>
      <c r="H7" s="5">
        <v>8.9410711378805102E-2</v>
      </c>
      <c r="I7" s="4">
        <v>-0.300788580041294</v>
      </c>
      <c r="J7" s="4">
        <v>7.42679868775594E-3</v>
      </c>
      <c r="K7" s="4">
        <v>5.1255074883561701E-2</v>
      </c>
      <c r="L7" s="4" t="s">
        <v>582</v>
      </c>
      <c r="M7" s="4" t="b">
        <v>0</v>
      </c>
      <c r="N7" s="4" t="s">
        <v>661</v>
      </c>
    </row>
    <row r="8" spans="1:14">
      <c r="A8">
        <v>3</v>
      </c>
      <c r="B8" s="4" t="s">
        <v>152</v>
      </c>
      <c r="C8" s="4" t="s">
        <v>583</v>
      </c>
      <c r="D8" s="4">
        <v>59603</v>
      </c>
      <c r="E8" s="5">
        <v>0.22354701752280301</v>
      </c>
      <c r="F8" s="4">
        <v>53361</v>
      </c>
      <c r="G8" s="4">
        <v>6242</v>
      </c>
      <c r="H8" s="5">
        <v>0.104726272167508</v>
      </c>
      <c r="I8" s="4">
        <v>-0.12571660749571001</v>
      </c>
      <c r="J8" s="4">
        <v>3.3666005876043202E-3</v>
      </c>
      <c r="K8" s="4">
        <v>5.1255074883561701E-2</v>
      </c>
      <c r="L8" s="4" t="s">
        <v>583</v>
      </c>
      <c r="M8" s="4" t="b">
        <v>0</v>
      </c>
      <c r="N8" s="4" t="s">
        <v>661</v>
      </c>
    </row>
    <row r="9" spans="1:14">
      <c r="A9">
        <v>4</v>
      </c>
      <c r="B9" s="4" t="s">
        <v>152</v>
      </c>
      <c r="C9" s="4" t="s">
        <v>584</v>
      </c>
      <c r="D9" s="4">
        <v>124537</v>
      </c>
      <c r="E9" s="5">
        <v>0.46708848415746501</v>
      </c>
      <c r="F9" s="4">
        <v>109111</v>
      </c>
      <c r="G9" s="4">
        <v>15426</v>
      </c>
      <c r="H9" s="5">
        <v>0.123866802636967</v>
      </c>
      <c r="I9" s="4">
        <v>6.3751575541169794E-2</v>
      </c>
      <c r="J9" s="4">
        <v>1.9451934057469001E-3</v>
      </c>
      <c r="K9" s="4">
        <v>5.1255074883561701E-2</v>
      </c>
      <c r="L9" s="4" t="s">
        <v>584</v>
      </c>
      <c r="M9" s="4" t="b">
        <v>0</v>
      </c>
      <c r="N9" s="4" t="s">
        <v>661</v>
      </c>
    </row>
    <row r="10" spans="1:14">
      <c r="A10">
        <v>5</v>
      </c>
      <c r="B10" s="4" t="s">
        <v>152</v>
      </c>
      <c r="C10" s="4" t="s">
        <v>585</v>
      </c>
      <c r="D10" s="4">
        <v>40001</v>
      </c>
      <c r="E10" s="5">
        <v>0.15002775444071001</v>
      </c>
      <c r="F10" s="4">
        <v>33877</v>
      </c>
      <c r="G10" s="4">
        <v>6124</v>
      </c>
      <c r="H10" s="5">
        <v>0.153096172595685</v>
      </c>
      <c r="I10" s="4">
        <v>0.30954205046514499</v>
      </c>
      <c r="J10" s="4">
        <v>1.6161747378071901E-2</v>
      </c>
      <c r="K10" s="4">
        <v>5.1255074883561701E-2</v>
      </c>
      <c r="L10" s="4" t="s">
        <v>585</v>
      </c>
      <c r="M10" s="4" t="b">
        <v>0</v>
      </c>
      <c r="N10" s="4" t="s">
        <v>661</v>
      </c>
    </row>
    <row r="11" spans="1:14">
      <c r="A11">
        <v>0</v>
      </c>
      <c r="B11" t="s">
        <v>560</v>
      </c>
      <c r="C11" t="s">
        <v>576</v>
      </c>
      <c r="D11">
        <v>250895</v>
      </c>
      <c r="E11" s="2">
        <v>0.94100681108977402</v>
      </c>
      <c r="F11">
        <v>222911</v>
      </c>
      <c r="G11">
        <v>27984</v>
      </c>
      <c r="H11" s="2">
        <v>0.111536698618944</v>
      </c>
      <c r="I11">
        <v>-5.5076779664853102E-2</v>
      </c>
      <c r="J11">
        <v>2.7948537370682102E-3</v>
      </c>
      <c r="K11">
        <v>3.6853499297902402E-2</v>
      </c>
      <c r="L11">
        <v>1</v>
      </c>
      <c r="M11" t="b">
        <v>0</v>
      </c>
      <c r="N11" t="s">
        <v>662</v>
      </c>
    </row>
    <row r="12" spans="1:14">
      <c r="A12">
        <v>1</v>
      </c>
      <c r="B12" t="s">
        <v>560</v>
      </c>
      <c r="C12" t="s">
        <v>586</v>
      </c>
      <c r="D12">
        <v>15729</v>
      </c>
      <c r="E12" s="2">
        <v>5.8993188910225598E-2</v>
      </c>
      <c r="F12">
        <v>12488</v>
      </c>
      <c r="G12">
        <v>3241</v>
      </c>
      <c r="H12" s="2">
        <v>0.20605251446372899</v>
      </c>
      <c r="I12">
        <v>0.67117663166343</v>
      </c>
      <c r="J12">
        <v>3.4058645560834197E-2</v>
      </c>
      <c r="K12">
        <v>3.6853499297902402E-2</v>
      </c>
      <c r="L12" t="s">
        <v>579</v>
      </c>
      <c r="M12" t="b">
        <v>0</v>
      </c>
      <c r="N12" t="s">
        <v>662</v>
      </c>
    </row>
    <row r="13" spans="1:14">
      <c r="A13">
        <v>0</v>
      </c>
      <c r="B13" t="s">
        <v>378</v>
      </c>
      <c r="C13" t="s">
        <v>587</v>
      </c>
      <c r="D13">
        <v>252145</v>
      </c>
      <c r="E13" s="2">
        <v>0.94569506120979296</v>
      </c>
      <c r="F13">
        <v>223930</v>
      </c>
      <c r="G13">
        <v>28215</v>
      </c>
      <c r="H13" s="2">
        <v>0.11189989886771499</v>
      </c>
      <c r="I13">
        <v>-5.1416860878485002E-2</v>
      </c>
      <c r="J13">
        <v>2.45132893755545E-3</v>
      </c>
      <c r="K13">
        <v>3.4983013735919499E-2</v>
      </c>
      <c r="L13">
        <v>10000</v>
      </c>
      <c r="M13" t="b">
        <v>0</v>
      </c>
      <c r="N13" t="s">
        <v>662</v>
      </c>
    </row>
    <row r="14" spans="1:14">
      <c r="A14">
        <v>1</v>
      </c>
      <c r="B14" t="s">
        <v>378</v>
      </c>
      <c r="C14" t="s">
        <v>588</v>
      </c>
      <c r="D14">
        <v>14479</v>
      </c>
      <c r="E14" s="2">
        <v>5.4304938790206397E-2</v>
      </c>
      <c r="F14">
        <v>11469</v>
      </c>
      <c r="G14">
        <v>3010</v>
      </c>
      <c r="H14" s="2">
        <v>0.20788728503349599</v>
      </c>
      <c r="I14">
        <v>0.68235522609554999</v>
      </c>
      <c r="J14">
        <v>3.2531684798364102E-2</v>
      </c>
      <c r="K14">
        <v>3.4983013735919499E-2</v>
      </c>
      <c r="L14" t="s">
        <v>579</v>
      </c>
      <c r="M14" t="b">
        <v>0</v>
      </c>
      <c r="N14" t="s">
        <v>662</v>
      </c>
    </row>
    <row r="15" spans="1:14">
      <c r="A15">
        <v>0</v>
      </c>
      <c r="B15" s="4" t="s">
        <v>158</v>
      </c>
      <c r="C15" s="4" t="s">
        <v>589</v>
      </c>
      <c r="D15" s="4">
        <v>20585</v>
      </c>
      <c r="E15" s="5">
        <v>7.7206102976476204E-2</v>
      </c>
      <c r="F15" s="4">
        <v>19189</v>
      </c>
      <c r="G15" s="4">
        <v>1396</v>
      </c>
      <c r="H15" s="5">
        <v>6.7816371144036894E-2</v>
      </c>
      <c r="I15" s="4">
        <v>-0.60066330313027305</v>
      </c>
      <c r="J15" s="4">
        <v>2.2109904196453201E-2</v>
      </c>
      <c r="K15" s="4">
        <v>4.7695860828892697E-2</v>
      </c>
      <c r="L15" s="4" t="s">
        <v>589</v>
      </c>
      <c r="M15" s="4" t="b">
        <v>0</v>
      </c>
      <c r="N15" s="4" t="s">
        <v>661</v>
      </c>
    </row>
    <row r="16" spans="1:14">
      <c r="A16">
        <v>1</v>
      </c>
      <c r="B16" s="4" t="s">
        <v>158</v>
      </c>
      <c r="C16" s="4" t="s">
        <v>590</v>
      </c>
      <c r="D16" s="4">
        <v>57712</v>
      </c>
      <c r="E16" s="5">
        <v>0.216454632741238</v>
      </c>
      <c r="F16" s="4">
        <v>51971</v>
      </c>
      <c r="G16" s="4">
        <v>5741</v>
      </c>
      <c r="H16" s="5">
        <v>9.9476711948987995E-2</v>
      </c>
      <c r="I16" s="4">
        <v>-0.182989568802886</v>
      </c>
      <c r="J16" s="4">
        <v>6.7558377818549998E-3</v>
      </c>
      <c r="K16" s="4">
        <v>4.7695860828892697E-2</v>
      </c>
      <c r="L16" s="4" t="s">
        <v>590</v>
      </c>
      <c r="M16" s="4" t="b">
        <v>0</v>
      </c>
      <c r="N16" s="4" t="s">
        <v>661</v>
      </c>
    </row>
    <row r="17" spans="1:14">
      <c r="A17">
        <v>2</v>
      </c>
      <c r="B17" s="4" t="s">
        <v>158</v>
      </c>
      <c r="C17" s="4" t="s">
        <v>591</v>
      </c>
      <c r="D17" s="4">
        <v>70525</v>
      </c>
      <c r="E17" s="5">
        <v>0.26451107177148298</v>
      </c>
      <c r="F17" s="4">
        <v>62467</v>
      </c>
      <c r="G17" s="4">
        <v>8058</v>
      </c>
      <c r="H17" s="5">
        <v>0.11425735554767801</v>
      </c>
      <c r="I17" s="4">
        <v>-2.7910139814963299E-2</v>
      </c>
      <c r="J17" s="4">
        <v>2.0385602234322599E-4</v>
      </c>
      <c r="K17" s="4">
        <v>4.7695860828892697E-2</v>
      </c>
      <c r="L17" s="4" t="s">
        <v>591</v>
      </c>
      <c r="M17" s="4" t="b">
        <v>0</v>
      </c>
      <c r="N17" s="4" t="s">
        <v>661</v>
      </c>
    </row>
    <row r="18" spans="1:14">
      <c r="A18">
        <v>3</v>
      </c>
      <c r="B18" s="4" t="s">
        <v>158</v>
      </c>
      <c r="C18" s="4" t="s">
        <v>592</v>
      </c>
      <c r="D18" s="4">
        <v>77503</v>
      </c>
      <c r="E18" s="5">
        <v>0.29068275924147802</v>
      </c>
      <c r="F18" s="4">
        <v>67619</v>
      </c>
      <c r="G18" s="4">
        <v>9884</v>
      </c>
      <c r="H18" s="5">
        <v>0.12753054720462401</v>
      </c>
      <c r="I18" s="4">
        <v>9.7091170197231805E-2</v>
      </c>
      <c r="J18" s="4">
        <v>2.8436572510975601E-3</v>
      </c>
      <c r="K18" s="4">
        <v>4.7695860828892697E-2</v>
      </c>
      <c r="L18" s="4" t="s">
        <v>592</v>
      </c>
      <c r="M18" s="4" t="b">
        <v>0</v>
      </c>
      <c r="N18" s="4" t="s">
        <v>661</v>
      </c>
    </row>
    <row r="19" spans="1:14">
      <c r="A19">
        <v>4</v>
      </c>
      <c r="B19" s="4" t="s">
        <v>158</v>
      </c>
      <c r="C19" s="4" t="s">
        <v>593</v>
      </c>
      <c r="D19" s="4">
        <v>40299</v>
      </c>
      <c r="E19" s="5">
        <v>0.151145433269323</v>
      </c>
      <c r="F19" s="4">
        <v>34153</v>
      </c>
      <c r="G19" s="4">
        <v>6146</v>
      </c>
      <c r="H19" s="5">
        <v>0.15250998784088901</v>
      </c>
      <c r="I19" s="4">
        <v>0.30501392453643</v>
      </c>
      <c r="J19" s="4">
        <v>1.5782605577143598E-2</v>
      </c>
      <c r="K19" s="4">
        <v>4.7695860828892697E-2</v>
      </c>
      <c r="L19" s="4" t="s">
        <v>593</v>
      </c>
      <c r="M19" s="4" t="b">
        <v>0</v>
      </c>
      <c r="N19" s="4" t="s">
        <v>661</v>
      </c>
    </row>
    <row r="20" spans="1:14">
      <c r="A20">
        <v>0</v>
      </c>
      <c r="B20" t="s">
        <v>490</v>
      </c>
      <c r="C20" t="s">
        <v>576</v>
      </c>
      <c r="D20">
        <v>249906</v>
      </c>
      <c r="E20" s="2">
        <v>0.93729746759481503</v>
      </c>
      <c r="F20">
        <v>221733</v>
      </c>
      <c r="G20">
        <v>28173</v>
      </c>
      <c r="H20" s="2">
        <v>0.112734388129936</v>
      </c>
      <c r="I20">
        <v>-4.3046992134519103E-2</v>
      </c>
      <c r="J20">
        <v>1.70843058262511E-3</v>
      </c>
      <c r="K20">
        <v>2.2383631630347001E-2</v>
      </c>
      <c r="L20">
        <v>1</v>
      </c>
      <c r="M20" t="b">
        <v>0</v>
      </c>
      <c r="N20" t="s">
        <v>662</v>
      </c>
    </row>
    <row r="21" spans="1:14">
      <c r="A21">
        <v>1</v>
      </c>
      <c r="B21" t="s">
        <v>490</v>
      </c>
      <c r="C21" t="s">
        <v>586</v>
      </c>
      <c r="D21">
        <v>16718</v>
      </c>
      <c r="E21" s="2">
        <v>6.2702532405184794E-2</v>
      </c>
      <c r="F21">
        <v>13666</v>
      </c>
      <c r="G21">
        <v>3052</v>
      </c>
      <c r="H21" s="2">
        <v>0.18255772221557601</v>
      </c>
      <c r="I21">
        <v>0.52094900778077502</v>
      </c>
      <c r="J21">
        <v>2.06752010477219E-2</v>
      </c>
      <c r="K21">
        <v>2.2383631630347001E-2</v>
      </c>
      <c r="L21" t="s">
        <v>579</v>
      </c>
      <c r="M21" t="b">
        <v>0</v>
      </c>
      <c r="N21" t="s">
        <v>662</v>
      </c>
    </row>
    <row r="22" spans="1:14">
      <c r="A22">
        <v>0</v>
      </c>
      <c r="B22" t="s">
        <v>439</v>
      </c>
      <c r="C22" t="s">
        <v>576</v>
      </c>
      <c r="D22">
        <v>250041</v>
      </c>
      <c r="E22" s="2">
        <v>0.93780379860777696</v>
      </c>
      <c r="F22">
        <v>221838</v>
      </c>
      <c r="G22">
        <v>28203</v>
      </c>
      <c r="H22" s="2">
        <v>0.11279350186569401</v>
      </c>
      <c r="I22">
        <v>-4.2456139778536101E-2</v>
      </c>
      <c r="J22">
        <v>1.66312817176775E-3</v>
      </c>
      <c r="K22">
        <v>2.1985367507711299E-2</v>
      </c>
      <c r="L22">
        <v>1</v>
      </c>
      <c r="M22" t="b">
        <v>0</v>
      </c>
      <c r="N22" t="s">
        <v>662</v>
      </c>
    </row>
    <row r="23" spans="1:14">
      <c r="A23">
        <v>1</v>
      </c>
      <c r="B23" t="s">
        <v>439</v>
      </c>
      <c r="C23" t="s">
        <v>586</v>
      </c>
      <c r="D23">
        <v>16583</v>
      </c>
      <c r="E23" s="2">
        <v>6.2196201392222698E-2</v>
      </c>
      <c r="F23">
        <v>13561</v>
      </c>
      <c r="G23">
        <v>3022</v>
      </c>
      <c r="H23" s="2">
        <v>0.18223481879032699</v>
      </c>
      <c r="I23">
        <v>0.51878372846189102</v>
      </c>
      <c r="J23">
        <v>2.0322239335943501E-2</v>
      </c>
      <c r="K23">
        <v>2.1985367507711299E-2</v>
      </c>
      <c r="L23" t="s">
        <v>579</v>
      </c>
      <c r="M23" t="b">
        <v>0</v>
      </c>
      <c r="N23" t="s">
        <v>662</v>
      </c>
    </row>
    <row r="24" spans="1:14">
      <c r="A24">
        <v>0</v>
      </c>
      <c r="B24" t="s">
        <v>419</v>
      </c>
      <c r="C24" t="s">
        <v>576</v>
      </c>
      <c r="D24">
        <v>212108</v>
      </c>
      <c r="E24" s="2">
        <v>0.79553228516562602</v>
      </c>
      <c r="F24">
        <v>188312</v>
      </c>
      <c r="G24">
        <v>23796</v>
      </c>
      <c r="H24" s="2">
        <v>0.11218813057499</v>
      </c>
      <c r="I24">
        <v>-4.8519771683215099E-2</v>
      </c>
      <c r="J24">
        <v>1.8383048971850799E-3</v>
      </c>
      <c r="K24">
        <v>2.6422570868918201E-2</v>
      </c>
      <c r="L24">
        <v>1</v>
      </c>
      <c r="M24" t="b">
        <v>0</v>
      </c>
      <c r="N24" t="s">
        <v>662</v>
      </c>
    </row>
    <row r="25" spans="1:14">
      <c r="A25">
        <v>1</v>
      </c>
      <c r="B25" t="s">
        <v>419</v>
      </c>
      <c r="C25" t="s">
        <v>577</v>
      </c>
      <c r="D25">
        <v>34094</v>
      </c>
      <c r="E25" s="2">
        <v>0.127872959673547</v>
      </c>
      <c r="F25">
        <v>30354</v>
      </c>
      <c r="G25">
        <v>3740</v>
      </c>
      <c r="H25" s="2">
        <v>0.109696720830644</v>
      </c>
      <c r="I25">
        <v>-7.3779802394261906E-2</v>
      </c>
      <c r="J25">
        <v>6.7664941287955604E-4</v>
      </c>
      <c r="K25">
        <v>2.6422570868918201E-2</v>
      </c>
      <c r="L25">
        <v>2</v>
      </c>
      <c r="M25" t="b">
        <v>0</v>
      </c>
      <c r="N25" t="s">
        <v>662</v>
      </c>
    </row>
    <row r="26" spans="1:14">
      <c r="A26">
        <v>2</v>
      </c>
      <c r="B26" t="s">
        <v>419</v>
      </c>
      <c r="C26" t="s">
        <v>578</v>
      </c>
      <c r="D26">
        <v>20422</v>
      </c>
      <c r="E26" s="2">
        <v>7.65947551608257E-2</v>
      </c>
      <c r="F26">
        <v>16733</v>
      </c>
      <c r="G26">
        <v>3689</v>
      </c>
      <c r="H26" s="2">
        <v>0.18063852707864</v>
      </c>
      <c r="I26">
        <v>0.508035491819253</v>
      </c>
      <c r="J26">
        <v>2.3907616558853598E-2</v>
      </c>
      <c r="K26">
        <v>2.6422570868918201E-2</v>
      </c>
      <c r="L26" t="s">
        <v>579</v>
      </c>
      <c r="M26" t="b">
        <v>0</v>
      </c>
      <c r="N26" t="s">
        <v>662</v>
      </c>
    </row>
    <row r="27" spans="1:14">
      <c r="A27">
        <v>0</v>
      </c>
      <c r="B27" t="s">
        <v>367</v>
      </c>
      <c r="C27" t="s">
        <v>594</v>
      </c>
      <c r="D27">
        <v>251154</v>
      </c>
      <c r="E27" s="2">
        <v>0.94197821651464198</v>
      </c>
      <c r="F27">
        <v>222886</v>
      </c>
      <c r="G27">
        <v>28268</v>
      </c>
      <c r="H27" s="2">
        <v>0.112552457854543</v>
      </c>
      <c r="I27">
        <v>-4.4867116439255901E-2</v>
      </c>
      <c r="J27">
        <v>1.8639237864922699E-3</v>
      </c>
      <c r="K27">
        <v>2.5853879149060701E-2</v>
      </c>
      <c r="L27">
        <v>200000</v>
      </c>
      <c r="M27" t="b">
        <v>0</v>
      </c>
      <c r="N27" t="s">
        <v>662</v>
      </c>
    </row>
    <row r="28" spans="1:14">
      <c r="A28">
        <v>1</v>
      </c>
      <c r="B28" t="s">
        <v>367</v>
      </c>
      <c r="C28" t="s">
        <v>595</v>
      </c>
      <c r="D28">
        <v>15470</v>
      </c>
      <c r="E28" s="2">
        <v>5.8021783485357602E-2</v>
      </c>
      <c r="F28">
        <v>12513</v>
      </c>
      <c r="G28">
        <v>2957</v>
      </c>
      <c r="H28" s="2">
        <v>0.19114414996767901</v>
      </c>
      <c r="I28">
        <v>0.57747002770457301</v>
      </c>
      <c r="J28">
        <v>2.3989955362568399E-2</v>
      </c>
      <c r="K28">
        <v>2.5853879149060701E-2</v>
      </c>
      <c r="L28" t="s">
        <v>579</v>
      </c>
      <c r="M28" t="b">
        <v>0</v>
      </c>
      <c r="N28" t="s">
        <v>662</v>
      </c>
    </row>
    <row r="29" spans="1:14">
      <c r="A29">
        <v>0</v>
      </c>
      <c r="B29" t="s">
        <v>562</v>
      </c>
      <c r="C29" t="s">
        <v>580</v>
      </c>
      <c r="D29">
        <v>250895</v>
      </c>
      <c r="E29" s="2">
        <v>0.94100681108977402</v>
      </c>
      <c r="F29">
        <v>222911</v>
      </c>
      <c r="G29">
        <v>27984</v>
      </c>
      <c r="H29" s="2">
        <v>0.111536698618944</v>
      </c>
      <c r="I29">
        <v>-5.5076779664853102E-2</v>
      </c>
      <c r="J29">
        <v>2.7948537370682102E-3</v>
      </c>
      <c r="K29">
        <v>3.6853499297902402E-2</v>
      </c>
      <c r="L29" t="s">
        <v>580</v>
      </c>
      <c r="M29" t="b">
        <v>1</v>
      </c>
      <c r="N29" t="s">
        <v>662</v>
      </c>
    </row>
    <row r="30" spans="1:14">
      <c r="A30">
        <v>1</v>
      </c>
      <c r="B30" t="s">
        <v>562</v>
      </c>
      <c r="C30" t="s">
        <v>596</v>
      </c>
      <c r="D30">
        <v>15729</v>
      </c>
      <c r="E30" s="2">
        <v>5.8993188910225598E-2</v>
      </c>
      <c r="F30">
        <v>12488</v>
      </c>
      <c r="G30">
        <v>3241</v>
      </c>
      <c r="H30" s="2">
        <v>0.20605251446372899</v>
      </c>
      <c r="I30">
        <v>0.67117663166343</v>
      </c>
      <c r="J30">
        <v>3.4058645560834197E-2</v>
      </c>
      <c r="K30">
        <v>3.6853499297902402E-2</v>
      </c>
      <c r="L30" t="s">
        <v>579</v>
      </c>
      <c r="M30" t="b">
        <v>0</v>
      </c>
      <c r="N30" t="s">
        <v>662</v>
      </c>
    </row>
    <row r="31" spans="1:14">
      <c r="A31">
        <v>0</v>
      </c>
      <c r="B31" t="s">
        <v>371</v>
      </c>
      <c r="C31" t="s">
        <v>576</v>
      </c>
      <c r="D31">
        <v>228337</v>
      </c>
      <c r="E31" s="2">
        <v>0.85640077412385895</v>
      </c>
      <c r="F31">
        <v>201886</v>
      </c>
      <c r="G31">
        <v>26451</v>
      </c>
      <c r="H31" s="2">
        <v>0.115841935384979</v>
      </c>
      <c r="I31">
        <v>-1.2346326166375699E-2</v>
      </c>
      <c r="J31">
        <v>1.2992683807370599E-4</v>
      </c>
      <c r="K31">
        <v>8.8040125490603199E-4</v>
      </c>
      <c r="L31">
        <v>1</v>
      </c>
      <c r="M31" t="b">
        <v>0</v>
      </c>
      <c r="N31" t="s">
        <v>662</v>
      </c>
    </row>
    <row r="32" spans="1:14">
      <c r="A32">
        <v>1</v>
      </c>
      <c r="B32" t="s">
        <v>371</v>
      </c>
      <c r="C32" t="s">
        <v>586</v>
      </c>
      <c r="D32">
        <v>38287</v>
      </c>
      <c r="E32" s="2">
        <v>0.14359922587613999</v>
      </c>
      <c r="F32">
        <v>33513</v>
      </c>
      <c r="G32">
        <v>4774</v>
      </c>
      <c r="H32" s="2">
        <v>0.124689842505289</v>
      </c>
      <c r="I32">
        <v>7.1313995376968906E-2</v>
      </c>
      <c r="J32">
        <v>7.5047441683232603E-4</v>
      </c>
      <c r="K32">
        <v>8.8040125490603199E-4</v>
      </c>
      <c r="L32" t="s">
        <v>579</v>
      </c>
      <c r="M32" t="b">
        <v>0</v>
      </c>
      <c r="N32" t="s">
        <v>662</v>
      </c>
    </row>
    <row r="33" spans="1:14">
      <c r="A33">
        <v>0</v>
      </c>
      <c r="B33" t="s">
        <v>382</v>
      </c>
      <c r="C33" t="s">
        <v>576</v>
      </c>
      <c r="D33">
        <v>251826</v>
      </c>
      <c r="E33" s="2">
        <v>0.94449861977916405</v>
      </c>
      <c r="F33">
        <v>223662</v>
      </c>
      <c r="G33">
        <v>28164</v>
      </c>
      <c r="H33" s="2">
        <v>0.11183912701627299</v>
      </c>
      <c r="I33">
        <v>-5.2028526330349399E-2</v>
      </c>
      <c r="J33">
        <v>2.5062348958971902E-3</v>
      </c>
      <c r="K33">
        <v>3.5072233523333801E-2</v>
      </c>
      <c r="L33">
        <v>1</v>
      </c>
      <c r="M33" t="b">
        <v>0</v>
      </c>
      <c r="N33" t="s">
        <v>662</v>
      </c>
    </row>
    <row r="34" spans="1:14">
      <c r="A34">
        <v>1</v>
      </c>
      <c r="B34" t="s">
        <v>382</v>
      </c>
      <c r="C34" t="s">
        <v>586</v>
      </c>
      <c r="D34">
        <v>14798</v>
      </c>
      <c r="E34" s="2">
        <v>5.5501380220835297E-2</v>
      </c>
      <c r="F34">
        <v>11737</v>
      </c>
      <c r="G34">
        <v>3061</v>
      </c>
      <c r="H34" s="2">
        <v>0.20685227733477399</v>
      </c>
      <c r="I34">
        <v>0.67605830556243995</v>
      </c>
      <c r="J34">
        <v>3.2565998627436601E-2</v>
      </c>
      <c r="K34">
        <v>3.5072233523333801E-2</v>
      </c>
      <c r="L34" t="s">
        <v>579</v>
      </c>
      <c r="M34" t="b">
        <v>0</v>
      </c>
      <c r="N34" t="s">
        <v>662</v>
      </c>
    </row>
    <row r="35" spans="1:14">
      <c r="A35">
        <v>0</v>
      </c>
      <c r="B35" t="s">
        <v>498</v>
      </c>
      <c r="C35" t="s">
        <v>576</v>
      </c>
      <c r="D35">
        <v>249906</v>
      </c>
      <c r="E35" s="2">
        <v>0.93729746759481503</v>
      </c>
      <c r="F35">
        <v>221733</v>
      </c>
      <c r="G35">
        <v>28173</v>
      </c>
      <c r="H35" s="2">
        <v>0.112734388129936</v>
      </c>
      <c r="I35">
        <v>-4.3046992134519103E-2</v>
      </c>
      <c r="J35">
        <v>1.70843058262511E-3</v>
      </c>
      <c r="K35">
        <v>2.2383631630347001E-2</v>
      </c>
      <c r="L35">
        <v>1</v>
      </c>
      <c r="M35" t="b">
        <v>0</v>
      </c>
      <c r="N35" t="s">
        <v>662</v>
      </c>
    </row>
    <row r="36" spans="1:14">
      <c r="A36">
        <v>1</v>
      </c>
      <c r="B36" t="s">
        <v>498</v>
      </c>
      <c r="C36" t="s">
        <v>586</v>
      </c>
      <c r="D36">
        <v>16718</v>
      </c>
      <c r="E36" s="2">
        <v>6.2702532405184794E-2</v>
      </c>
      <c r="F36">
        <v>13666</v>
      </c>
      <c r="G36">
        <v>3052</v>
      </c>
      <c r="H36" s="2">
        <v>0.18255772221557601</v>
      </c>
      <c r="I36">
        <v>0.52094900778077502</v>
      </c>
      <c r="J36">
        <v>2.06752010477219E-2</v>
      </c>
      <c r="K36">
        <v>2.2383631630347001E-2</v>
      </c>
      <c r="L36" t="s">
        <v>579</v>
      </c>
      <c r="M36" t="b">
        <v>0</v>
      </c>
      <c r="N36" t="s">
        <v>662</v>
      </c>
    </row>
    <row r="37" spans="1:14">
      <c r="A37">
        <v>0</v>
      </c>
      <c r="B37" t="s">
        <v>342</v>
      </c>
      <c r="C37" t="s">
        <v>576</v>
      </c>
      <c r="D37">
        <v>246085</v>
      </c>
      <c r="E37" s="2">
        <v>0.92296642462793999</v>
      </c>
      <c r="F37">
        <v>220291</v>
      </c>
      <c r="G37">
        <v>25794</v>
      </c>
      <c r="H37" s="2">
        <v>0.104817441128065</v>
      </c>
      <c r="I37">
        <v>-0.12474460213267199</v>
      </c>
      <c r="J37">
        <v>1.36908140573485E-2</v>
      </c>
      <c r="K37">
        <v>0.12310811879398401</v>
      </c>
      <c r="L37">
        <v>1</v>
      </c>
      <c r="M37" t="b">
        <v>0</v>
      </c>
      <c r="N37" t="s">
        <v>662</v>
      </c>
    </row>
    <row r="38" spans="1:14">
      <c r="A38">
        <v>1</v>
      </c>
      <c r="B38" t="s">
        <v>342</v>
      </c>
      <c r="C38" t="s">
        <v>586</v>
      </c>
      <c r="D38">
        <v>20539</v>
      </c>
      <c r="E38" s="2">
        <v>7.7033575372059501E-2</v>
      </c>
      <c r="F38">
        <v>15108</v>
      </c>
      <c r="G38">
        <v>5431</v>
      </c>
      <c r="H38" s="2">
        <v>0.264423779151857</v>
      </c>
      <c r="I38">
        <v>0.99696176491964905</v>
      </c>
      <c r="J38">
        <v>0.109417304736635</v>
      </c>
      <c r="K38">
        <v>0.12310811879398401</v>
      </c>
      <c r="L38" t="s">
        <v>579</v>
      </c>
      <c r="M38" t="b">
        <v>0</v>
      </c>
      <c r="N38" t="s">
        <v>662</v>
      </c>
    </row>
    <row r="39" spans="1:14">
      <c r="A39">
        <v>0</v>
      </c>
      <c r="B39" t="s">
        <v>512</v>
      </c>
      <c r="C39" t="s">
        <v>597</v>
      </c>
      <c r="D39">
        <v>243428</v>
      </c>
      <c r="E39" s="2">
        <v>0.913001080172827</v>
      </c>
      <c r="F39">
        <v>216951</v>
      </c>
      <c r="G39">
        <v>26477</v>
      </c>
      <c r="H39" s="2">
        <v>0.108767274101582</v>
      </c>
      <c r="I39">
        <v>-8.3332199274274293E-2</v>
      </c>
      <c r="J39">
        <v>6.14063136017458E-3</v>
      </c>
      <c r="K39">
        <v>5.4983662029528299E-2</v>
      </c>
      <c r="L39">
        <v>100000</v>
      </c>
      <c r="M39" t="b">
        <v>0</v>
      </c>
      <c r="N39" t="s">
        <v>662</v>
      </c>
    </row>
    <row r="40" spans="1:14">
      <c r="A40">
        <v>1</v>
      </c>
      <c r="B40" t="s">
        <v>512</v>
      </c>
      <c r="C40" t="s">
        <v>598</v>
      </c>
      <c r="D40">
        <v>23196</v>
      </c>
      <c r="E40" s="2">
        <v>8.6998919827172297E-2</v>
      </c>
      <c r="F40">
        <v>18448</v>
      </c>
      <c r="G40">
        <v>4748</v>
      </c>
      <c r="H40" s="2">
        <v>0.20469046387308101</v>
      </c>
      <c r="I40">
        <v>0.66283040393786996</v>
      </c>
      <c r="J40">
        <v>4.88430306693537E-2</v>
      </c>
      <c r="K40">
        <v>5.4983662029528299E-2</v>
      </c>
      <c r="L40" t="s">
        <v>579</v>
      </c>
      <c r="M40" t="b">
        <v>0</v>
      </c>
      <c r="N40" t="s">
        <v>662</v>
      </c>
    </row>
    <row r="41" spans="1:14">
      <c r="A41">
        <v>0</v>
      </c>
      <c r="B41" t="s">
        <v>309</v>
      </c>
      <c r="C41" t="s">
        <v>576</v>
      </c>
      <c r="D41">
        <v>233697</v>
      </c>
      <c r="E41" s="2">
        <v>0.87650399063850204</v>
      </c>
      <c r="F41">
        <v>206986</v>
      </c>
      <c r="G41">
        <v>26711</v>
      </c>
      <c r="H41" s="2">
        <v>0.11429757335353</v>
      </c>
      <c r="I41">
        <v>-2.7512801828367201E-2</v>
      </c>
      <c r="J41">
        <v>6.5651607858413996E-4</v>
      </c>
      <c r="K41">
        <v>4.9612524092016996E-3</v>
      </c>
      <c r="L41">
        <v>1</v>
      </c>
      <c r="M41" t="b">
        <v>0</v>
      </c>
      <c r="N41" t="s">
        <v>662</v>
      </c>
    </row>
    <row r="42" spans="1:14">
      <c r="A42">
        <v>1</v>
      </c>
      <c r="B42" t="s">
        <v>309</v>
      </c>
      <c r="C42" t="s">
        <v>586</v>
      </c>
      <c r="D42">
        <v>32927</v>
      </c>
      <c r="E42" s="2">
        <v>0.123496009361497</v>
      </c>
      <c r="F42">
        <v>28413</v>
      </c>
      <c r="G42">
        <v>4514</v>
      </c>
      <c r="H42" s="2">
        <v>0.13709114100889799</v>
      </c>
      <c r="I42">
        <v>0.18039978220042099</v>
      </c>
      <c r="J42">
        <v>4.3047363306175602E-3</v>
      </c>
      <c r="K42">
        <v>4.9612524092016996E-3</v>
      </c>
      <c r="L42" t="s">
        <v>579</v>
      </c>
      <c r="M42" t="b">
        <v>0</v>
      </c>
      <c r="N42" t="s">
        <v>662</v>
      </c>
    </row>
    <row r="43" spans="1:14">
      <c r="A43">
        <v>0</v>
      </c>
      <c r="B43" t="s">
        <v>509</v>
      </c>
      <c r="C43" t="s">
        <v>576</v>
      </c>
      <c r="D43">
        <v>235996</v>
      </c>
      <c r="E43" s="2">
        <v>0.88512662025924105</v>
      </c>
      <c r="F43">
        <v>210954</v>
      </c>
      <c r="G43">
        <v>25042</v>
      </c>
      <c r="H43" s="2">
        <v>0.106111967999457</v>
      </c>
      <c r="I43">
        <v>-0.11102279426596499</v>
      </c>
      <c r="J43">
        <v>1.04549555201894E-2</v>
      </c>
      <c r="K43">
        <v>7.1362292688624596E-2</v>
      </c>
      <c r="L43">
        <v>1</v>
      </c>
      <c r="M43" t="b">
        <v>0</v>
      </c>
      <c r="N43" t="s">
        <v>662</v>
      </c>
    </row>
    <row r="44" spans="1:14">
      <c r="A44">
        <v>1</v>
      </c>
      <c r="B44" t="s">
        <v>509</v>
      </c>
      <c r="C44" t="s">
        <v>577</v>
      </c>
      <c r="D44">
        <v>15170</v>
      </c>
      <c r="E44" s="2">
        <v>5.6896603456553001E-2</v>
      </c>
      <c r="F44">
        <v>12179</v>
      </c>
      <c r="G44">
        <v>2991</v>
      </c>
      <c r="H44" s="2">
        <v>0.19716545814106701</v>
      </c>
      <c r="I44">
        <v>0.61595751325998904</v>
      </c>
      <c r="J44">
        <v>2.7133509294174199E-2</v>
      </c>
      <c r="K44">
        <v>7.1362292688624596E-2</v>
      </c>
      <c r="L44">
        <v>2</v>
      </c>
      <c r="M44" t="b">
        <v>0</v>
      </c>
      <c r="N44" t="s">
        <v>662</v>
      </c>
    </row>
    <row r="45" spans="1:14">
      <c r="A45">
        <v>2</v>
      </c>
      <c r="B45" t="s">
        <v>509</v>
      </c>
      <c r="C45" t="s">
        <v>578</v>
      </c>
      <c r="D45">
        <v>15458</v>
      </c>
      <c r="E45" s="2">
        <v>5.7976776284205403E-2</v>
      </c>
      <c r="F45">
        <v>12266</v>
      </c>
      <c r="G45">
        <v>3192</v>
      </c>
      <c r="H45" s="2">
        <v>0.20649501876051199</v>
      </c>
      <c r="I45">
        <v>0.673879363100921</v>
      </c>
      <c r="J45">
        <v>3.3773827874260899E-2</v>
      </c>
      <c r="K45">
        <v>7.1362292688624596E-2</v>
      </c>
      <c r="L45" t="s">
        <v>579</v>
      </c>
      <c r="M45" t="b">
        <v>0</v>
      </c>
      <c r="N45" t="s">
        <v>662</v>
      </c>
    </row>
    <row r="46" spans="1:14">
      <c r="A46" s="6">
        <v>0</v>
      </c>
      <c r="B46" s="6" t="s">
        <v>536</v>
      </c>
      <c r="C46" s="6" t="s">
        <v>580</v>
      </c>
      <c r="D46" s="6">
        <v>205605</v>
      </c>
      <c r="E46" s="7">
        <v>0.771142132741238</v>
      </c>
      <c r="F46" s="6">
        <v>188739</v>
      </c>
      <c r="G46" s="6">
        <v>16866</v>
      </c>
      <c r="H46" s="7">
        <v>8.20310790107244E-2</v>
      </c>
      <c r="I46" s="6">
        <v>-0.3950024564156</v>
      </c>
      <c r="J46" s="6">
        <v>0.10334814240672099</v>
      </c>
      <c r="K46" s="6">
        <v>0.33012656168031801</v>
      </c>
      <c r="L46" s="6" t="s">
        <v>580</v>
      </c>
      <c r="M46" s="6" t="b">
        <v>1</v>
      </c>
      <c r="N46" s="6" t="s">
        <v>661</v>
      </c>
    </row>
    <row r="47" spans="1:14">
      <c r="A47" s="6">
        <v>1</v>
      </c>
      <c r="B47" s="6" t="s">
        <v>536</v>
      </c>
      <c r="C47" s="6" t="s">
        <v>599</v>
      </c>
      <c r="D47" s="6">
        <v>20192</v>
      </c>
      <c r="E47" s="7">
        <v>7.57321171387422E-2</v>
      </c>
      <c r="F47" s="6">
        <v>15989</v>
      </c>
      <c r="G47" s="6">
        <v>4203</v>
      </c>
      <c r="H47" s="7">
        <v>0.20815174326465899</v>
      </c>
      <c r="I47" s="6">
        <v>0.68396046093684704</v>
      </c>
      <c r="J47" s="6">
        <v>4.5606968881628802E-2</v>
      </c>
      <c r="K47" s="6">
        <v>0.33012656168031801</v>
      </c>
      <c r="L47" s="6" t="s">
        <v>599</v>
      </c>
      <c r="M47" s="6" t="b">
        <v>0</v>
      </c>
      <c r="N47" s="6" t="s">
        <v>661</v>
      </c>
    </row>
    <row r="48" spans="1:14">
      <c r="A48" s="6">
        <v>2</v>
      </c>
      <c r="B48" s="6" t="s">
        <v>536</v>
      </c>
      <c r="C48" s="6" t="s">
        <v>600</v>
      </c>
      <c r="D48" s="6">
        <v>16284</v>
      </c>
      <c r="E48" s="7">
        <v>6.1074771963514102E-2</v>
      </c>
      <c r="F48" s="6">
        <v>12647</v>
      </c>
      <c r="G48" s="6">
        <v>3637</v>
      </c>
      <c r="H48" s="7">
        <v>0.22334807172684801</v>
      </c>
      <c r="I48" s="6">
        <v>0.77380202382416396</v>
      </c>
      <c r="J48" s="6">
        <v>4.85571448584073E-2</v>
      </c>
      <c r="K48" s="6">
        <v>0.33012656168031801</v>
      </c>
      <c r="L48" s="6" t="s">
        <v>600</v>
      </c>
      <c r="M48" s="6" t="b">
        <v>0</v>
      </c>
      <c r="N48" s="6" t="s">
        <v>661</v>
      </c>
    </row>
    <row r="49" spans="1:14">
      <c r="A49" s="6">
        <v>3</v>
      </c>
      <c r="B49" s="6" t="s">
        <v>536</v>
      </c>
      <c r="C49" s="6" t="s">
        <v>601</v>
      </c>
      <c r="D49" s="6">
        <v>24543</v>
      </c>
      <c r="E49" s="7">
        <v>9.2050978156504995E-2</v>
      </c>
      <c r="F49" s="6">
        <v>18024</v>
      </c>
      <c r="G49" s="6">
        <v>6519</v>
      </c>
      <c r="H49" s="7">
        <v>0.26561545043393198</v>
      </c>
      <c r="I49" s="6">
        <v>1.00307967752961</v>
      </c>
      <c r="J49" s="6">
        <v>0.13261430553355999</v>
      </c>
      <c r="K49" s="6">
        <v>0.33012656168031801</v>
      </c>
      <c r="L49" s="6" t="s">
        <v>601</v>
      </c>
      <c r="M49" s="6" t="b">
        <v>0</v>
      </c>
      <c r="N49" s="6" t="s">
        <v>661</v>
      </c>
    </row>
    <row r="50" spans="1:14">
      <c r="A50">
        <v>0</v>
      </c>
      <c r="B50" t="s">
        <v>516</v>
      </c>
      <c r="C50" t="s">
        <v>576</v>
      </c>
      <c r="D50">
        <v>235996</v>
      </c>
      <c r="E50" s="2">
        <v>0.88512662025924105</v>
      </c>
      <c r="F50">
        <v>210954</v>
      </c>
      <c r="G50">
        <v>25042</v>
      </c>
      <c r="H50" s="2">
        <v>0.106111967999457</v>
      </c>
      <c r="I50">
        <v>-0.11102279426596499</v>
      </c>
      <c r="J50">
        <v>1.04549555201894E-2</v>
      </c>
      <c r="K50">
        <v>7.1481180278540293E-2</v>
      </c>
      <c r="L50">
        <v>1</v>
      </c>
      <c r="M50" t="b">
        <v>0</v>
      </c>
      <c r="N50" t="s">
        <v>662</v>
      </c>
    </row>
    <row r="51" spans="1:14">
      <c r="A51">
        <v>1</v>
      </c>
      <c r="B51" t="s">
        <v>516</v>
      </c>
      <c r="C51" t="s">
        <v>577</v>
      </c>
      <c r="D51">
        <v>16892</v>
      </c>
      <c r="E51" s="2">
        <v>6.3355136821891506E-2</v>
      </c>
      <c r="F51">
        <v>13581</v>
      </c>
      <c r="G51">
        <v>3311</v>
      </c>
      <c r="H51" s="2">
        <v>0.19600994553634801</v>
      </c>
      <c r="I51">
        <v>0.60864139216032898</v>
      </c>
      <c r="J51">
        <v>2.94237311957069E-2</v>
      </c>
      <c r="K51">
        <v>7.1481180278540293E-2</v>
      </c>
      <c r="L51">
        <v>2</v>
      </c>
      <c r="M51" t="b">
        <v>0</v>
      </c>
      <c r="N51" t="s">
        <v>662</v>
      </c>
    </row>
    <row r="52" spans="1:14">
      <c r="A52">
        <v>2</v>
      </c>
      <c r="B52" t="s">
        <v>516</v>
      </c>
      <c r="C52" t="s">
        <v>578</v>
      </c>
      <c r="D52">
        <v>13736</v>
      </c>
      <c r="E52" s="2">
        <v>5.1518242918867002E-2</v>
      </c>
      <c r="F52">
        <v>10864</v>
      </c>
      <c r="G52">
        <v>2872</v>
      </c>
      <c r="H52" s="2">
        <v>0.209085614443797</v>
      </c>
      <c r="I52">
        <v>0.68961697108678899</v>
      </c>
      <c r="J52">
        <v>3.1602493562643899E-2</v>
      </c>
      <c r="K52">
        <v>7.1481180278540293E-2</v>
      </c>
      <c r="L52" t="s">
        <v>579</v>
      </c>
      <c r="M52" t="b">
        <v>0</v>
      </c>
      <c r="N52" t="s">
        <v>662</v>
      </c>
    </row>
    <row r="53" spans="1:14">
      <c r="A53">
        <v>0</v>
      </c>
      <c r="B53" t="s">
        <v>294</v>
      </c>
      <c r="C53" t="s">
        <v>594</v>
      </c>
      <c r="D53">
        <v>235302</v>
      </c>
      <c r="E53" s="2">
        <v>0.88252370379260603</v>
      </c>
      <c r="F53">
        <v>209628</v>
      </c>
      <c r="G53">
        <v>25674</v>
      </c>
      <c r="H53" s="2">
        <v>0.109110844786699</v>
      </c>
      <c r="I53">
        <v>-7.9792833931206494E-2</v>
      </c>
      <c r="J53">
        <v>5.4495528641467202E-3</v>
      </c>
      <c r="K53">
        <v>5.7767112706294602E-2</v>
      </c>
      <c r="L53">
        <v>200000</v>
      </c>
      <c r="M53" t="b">
        <v>0</v>
      </c>
      <c r="N53" t="s">
        <v>662</v>
      </c>
    </row>
    <row r="54" spans="1:14">
      <c r="A54">
        <v>1</v>
      </c>
      <c r="B54" t="s">
        <v>294</v>
      </c>
      <c r="C54" t="s">
        <v>602</v>
      </c>
      <c r="D54">
        <v>15201</v>
      </c>
      <c r="E54" s="2">
        <v>5.7012872059529499E-2</v>
      </c>
      <c r="F54">
        <v>13330</v>
      </c>
      <c r="G54">
        <v>1871</v>
      </c>
      <c r="H54" s="2">
        <v>0.12308400763107601</v>
      </c>
      <c r="I54">
        <v>5.6518803818486799E-2</v>
      </c>
      <c r="J54">
        <v>1.8609819644023999E-4</v>
      </c>
      <c r="K54">
        <v>5.7767112706294602E-2</v>
      </c>
      <c r="L54">
        <v>600000</v>
      </c>
      <c r="M54" t="b">
        <v>0</v>
      </c>
      <c r="N54" t="s">
        <v>662</v>
      </c>
    </row>
    <row r="55" spans="1:14">
      <c r="A55">
        <v>2</v>
      </c>
      <c r="B55" t="s">
        <v>294</v>
      </c>
      <c r="C55" t="s">
        <v>603</v>
      </c>
      <c r="D55">
        <v>16121</v>
      </c>
      <c r="E55" s="2">
        <v>6.0463424147863598E-2</v>
      </c>
      <c r="F55">
        <v>12441</v>
      </c>
      <c r="G55">
        <v>3680</v>
      </c>
      <c r="H55" s="2">
        <v>0.228273680292785</v>
      </c>
      <c r="I55">
        <v>0.801978172965637</v>
      </c>
      <c r="J55">
        <v>5.2131461645707602E-2</v>
      </c>
      <c r="K55">
        <v>5.7767112706294602E-2</v>
      </c>
      <c r="L55" t="s">
        <v>579</v>
      </c>
      <c r="M55" t="b">
        <v>0</v>
      </c>
      <c r="N55" t="s">
        <v>662</v>
      </c>
    </row>
    <row r="56" spans="1:14">
      <c r="A56">
        <v>0</v>
      </c>
      <c r="B56" t="s">
        <v>84</v>
      </c>
      <c r="C56" t="s">
        <v>604</v>
      </c>
      <c r="D56">
        <v>179887</v>
      </c>
      <c r="E56" s="2">
        <v>0.67468419947191505</v>
      </c>
      <c r="F56">
        <v>160523</v>
      </c>
      <c r="G56">
        <v>19364</v>
      </c>
      <c r="H56" s="2">
        <v>0.107645355139615</v>
      </c>
      <c r="I56">
        <v>-9.4958671689379701E-2</v>
      </c>
      <c r="J56">
        <v>5.8660405511752898E-3</v>
      </c>
      <c r="K56">
        <v>5.5701308502508602E-2</v>
      </c>
      <c r="L56">
        <v>5</v>
      </c>
      <c r="M56" t="b">
        <v>0</v>
      </c>
      <c r="N56" t="s">
        <v>662</v>
      </c>
    </row>
    <row r="57" spans="1:14">
      <c r="A57">
        <v>1</v>
      </c>
      <c r="B57" t="s">
        <v>84</v>
      </c>
      <c r="C57" t="s">
        <v>605</v>
      </c>
      <c r="D57">
        <v>35108</v>
      </c>
      <c r="E57" s="2">
        <v>0.13167606817090699</v>
      </c>
      <c r="F57">
        <v>31926</v>
      </c>
      <c r="G57">
        <v>3182</v>
      </c>
      <c r="H57" s="2">
        <v>9.0634613193574104E-2</v>
      </c>
      <c r="I57">
        <v>-0.28584790420953998</v>
      </c>
      <c r="J57">
        <v>9.6386543277888499E-3</v>
      </c>
      <c r="K57">
        <v>5.5701308502508602E-2</v>
      </c>
      <c r="L57">
        <v>260</v>
      </c>
      <c r="M57" t="b">
        <v>0</v>
      </c>
      <c r="N57" t="s">
        <v>662</v>
      </c>
    </row>
    <row r="58" spans="1:14">
      <c r="A58">
        <v>2</v>
      </c>
      <c r="B58" t="s">
        <v>84</v>
      </c>
      <c r="C58" t="s">
        <v>606</v>
      </c>
      <c r="D58">
        <v>51629</v>
      </c>
      <c r="E58" s="2">
        <v>0.19363973235717699</v>
      </c>
      <c r="F58">
        <v>42950</v>
      </c>
      <c r="G58">
        <v>8679</v>
      </c>
      <c r="H58" s="2">
        <v>0.16810319781518099</v>
      </c>
      <c r="I58">
        <v>0.42093255694899401</v>
      </c>
      <c r="J58">
        <v>4.0196613623544403E-2</v>
      </c>
      <c r="K58">
        <v>5.5701308502508602E-2</v>
      </c>
      <c r="L58" t="s">
        <v>579</v>
      </c>
      <c r="M58" t="b">
        <v>0</v>
      </c>
      <c r="N58" t="s">
        <v>662</v>
      </c>
    </row>
    <row r="59" spans="1:14">
      <c r="A59">
        <v>0</v>
      </c>
      <c r="B59" t="s">
        <v>363</v>
      </c>
      <c r="C59" t="s">
        <v>576</v>
      </c>
      <c r="D59">
        <v>228337</v>
      </c>
      <c r="E59" s="2">
        <v>0.85640077412385895</v>
      </c>
      <c r="F59">
        <v>201886</v>
      </c>
      <c r="G59">
        <v>26451</v>
      </c>
      <c r="H59" s="2">
        <v>0.115841935384979</v>
      </c>
      <c r="I59">
        <v>-1.2346326166375699E-2</v>
      </c>
      <c r="J59">
        <v>1.2992683807370599E-4</v>
      </c>
      <c r="K59">
        <v>1.5089189850784101E-2</v>
      </c>
      <c r="L59">
        <v>1</v>
      </c>
      <c r="M59" t="b">
        <v>0</v>
      </c>
      <c r="N59" t="s">
        <v>662</v>
      </c>
    </row>
    <row r="60" spans="1:14">
      <c r="A60">
        <v>1</v>
      </c>
      <c r="B60" t="s">
        <v>363</v>
      </c>
      <c r="C60" t="s">
        <v>577</v>
      </c>
      <c r="D60">
        <v>24234</v>
      </c>
      <c r="E60" s="2">
        <v>9.0892042726836195E-2</v>
      </c>
      <c r="F60">
        <v>21850</v>
      </c>
      <c r="G60">
        <v>2384</v>
      </c>
      <c r="H60" s="2">
        <v>9.8374185029297595E-2</v>
      </c>
      <c r="I60">
        <v>-0.195358281621344</v>
      </c>
      <c r="J60">
        <v>3.2179505466723899E-3</v>
      </c>
      <c r="K60">
        <v>1.5089189850784101E-2</v>
      </c>
      <c r="L60">
        <v>2</v>
      </c>
      <c r="M60" t="b">
        <v>0</v>
      </c>
      <c r="N60" t="s">
        <v>662</v>
      </c>
    </row>
    <row r="61" spans="1:14">
      <c r="A61">
        <v>2</v>
      </c>
      <c r="B61" t="s">
        <v>363</v>
      </c>
      <c r="C61" t="s">
        <v>578</v>
      </c>
      <c r="D61">
        <v>14053</v>
      </c>
      <c r="E61" s="2">
        <v>5.2707183149303803E-2</v>
      </c>
      <c r="F61">
        <v>11663</v>
      </c>
      <c r="G61">
        <v>2390</v>
      </c>
      <c r="H61" s="2">
        <v>0.170070447591261</v>
      </c>
      <c r="I61">
        <v>0.43493481895165798</v>
      </c>
      <c r="J61">
        <v>1.1741312466038E-2</v>
      </c>
      <c r="K61">
        <v>1.5089189850784101E-2</v>
      </c>
      <c r="L61" t="s">
        <v>579</v>
      </c>
      <c r="M61" t="b">
        <v>0</v>
      </c>
      <c r="N61" t="s">
        <v>662</v>
      </c>
    </row>
    <row r="62" spans="1:14">
      <c r="A62">
        <v>0</v>
      </c>
      <c r="B62" t="s">
        <v>470</v>
      </c>
      <c r="C62" t="s">
        <v>576</v>
      </c>
      <c r="D62">
        <v>211428</v>
      </c>
      <c r="E62" s="2">
        <v>0.79298187710033596</v>
      </c>
      <c r="F62">
        <v>188069</v>
      </c>
      <c r="G62">
        <v>23359</v>
      </c>
      <c r="H62" s="2">
        <v>0.110482055356906</v>
      </c>
      <c r="I62">
        <v>-6.5763677229009596E-2</v>
      </c>
      <c r="J62">
        <v>3.3441260361124201E-3</v>
      </c>
      <c r="K62">
        <v>2.2842362260923201E-2</v>
      </c>
      <c r="L62">
        <v>1</v>
      </c>
      <c r="M62" t="b">
        <v>0</v>
      </c>
      <c r="N62" t="s">
        <v>662</v>
      </c>
    </row>
    <row r="63" spans="1:14">
      <c r="A63">
        <v>1</v>
      </c>
      <c r="B63" t="s">
        <v>470</v>
      </c>
      <c r="C63" t="s">
        <v>577</v>
      </c>
      <c r="D63">
        <v>30033</v>
      </c>
      <c r="E63" s="2">
        <v>0.112641772683629</v>
      </c>
      <c r="F63">
        <v>26387</v>
      </c>
      <c r="G63">
        <v>3646</v>
      </c>
      <c r="H63" s="2">
        <v>0.121399793560416</v>
      </c>
      <c r="I63">
        <v>4.0822102344409798E-2</v>
      </c>
      <c r="J63">
        <v>1.9066487789407599E-4</v>
      </c>
      <c r="K63">
        <v>2.2842362260923201E-2</v>
      </c>
      <c r="L63">
        <v>2</v>
      </c>
      <c r="M63" t="b">
        <v>0</v>
      </c>
      <c r="N63" t="s">
        <v>662</v>
      </c>
    </row>
    <row r="64" spans="1:14">
      <c r="A64">
        <v>2</v>
      </c>
      <c r="B64" t="s">
        <v>470</v>
      </c>
      <c r="C64" t="s">
        <v>578</v>
      </c>
      <c r="D64">
        <v>25163</v>
      </c>
      <c r="E64" s="2">
        <v>9.4376350216034494E-2</v>
      </c>
      <c r="F64">
        <v>20943</v>
      </c>
      <c r="G64">
        <v>4220</v>
      </c>
      <c r="H64" s="2">
        <v>0.16770655327266201</v>
      </c>
      <c r="I64">
        <v>0.418093557108697</v>
      </c>
      <c r="J64">
        <v>1.9307571346916699E-2</v>
      </c>
      <c r="K64">
        <v>2.2842362260923201E-2</v>
      </c>
      <c r="L64" t="s">
        <v>579</v>
      </c>
      <c r="M64" t="b">
        <v>0</v>
      </c>
      <c r="N64" t="s">
        <v>662</v>
      </c>
    </row>
    <row r="65" spans="1:14">
      <c r="A65">
        <v>0</v>
      </c>
      <c r="B65" t="s">
        <v>360</v>
      </c>
      <c r="C65" t="s">
        <v>576</v>
      </c>
      <c r="D65">
        <v>215670</v>
      </c>
      <c r="E65" s="2">
        <v>0.80889192270763299</v>
      </c>
      <c r="F65">
        <v>192120</v>
      </c>
      <c r="G65">
        <v>23550</v>
      </c>
      <c r="H65" s="2">
        <v>0.109194602865488</v>
      </c>
      <c r="I65">
        <v>-7.8931465617045393E-2</v>
      </c>
      <c r="J65">
        <v>4.8892391567275303E-3</v>
      </c>
      <c r="K65">
        <v>4.4775943330550398E-2</v>
      </c>
      <c r="L65">
        <v>1</v>
      </c>
      <c r="M65" t="b">
        <v>0</v>
      </c>
      <c r="N65" t="s">
        <v>662</v>
      </c>
    </row>
    <row r="66" spans="1:14">
      <c r="A66">
        <v>1</v>
      </c>
      <c r="B66" t="s">
        <v>360</v>
      </c>
      <c r="C66" t="s">
        <v>577</v>
      </c>
      <c r="D66">
        <v>32498</v>
      </c>
      <c r="E66" s="2">
        <v>0.12188700192030701</v>
      </c>
      <c r="F66">
        <v>28623</v>
      </c>
      <c r="G66">
        <v>3875</v>
      </c>
      <c r="H66" s="2">
        <v>0.119238106960428</v>
      </c>
      <c r="I66">
        <v>2.0397963084643402E-2</v>
      </c>
      <c r="J66" s="1">
        <v>5.1111782906050298E-5</v>
      </c>
      <c r="K66">
        <v>4.4775943330550398E-2</v>
      </c>
      <c r="L66">
        <v>2</v>
      </c>
      <c r="M66" t="b">
        <v>0</v>
      </c>
      <c r="N66" t="s">
        <v>662</v>
      </c>
    </row>
    <row r="67" spans="1:14">
      <c r="A67">
        <v>2</v>
      </c>
      <c r="B67" t="s">
        <v>360</v>
      </c>
      <c r="C67" t="s">
        <v>578</v>
      </c>
      <c r="D67">
        <v>18456</v>
      </c>
      <c r="E67" s="2">
        <v>6.9221075372059501E-2</v>
      </c>
      <c r="F67">
        <v>14656</v>
      </c>
      <c r="G67">
        <v>3800</v>
      </c>
      <c r="H67" s="2">
        <v>0.20589510186389201</v>
      </c>
      <c r="I67">
        <v>0.67021414951771696</v>
      </c>
      <c r="J67">
        <v>3.9835592390916802E-2</v>
      </c>
      <c r="K67">
        <v>4.4775943330550398E-2</v>
      </c>
      <c r="L67" t="s">
        <v>579</v>
      </c>
      <c r="M67" t="b">
        <v>0</v>
      </c>
      <c r="N67" t="s">
        <v>662</v>
      </c>
    </row>
    <row r="68" spans="1:14">
      <c r="A68">
        <v>0</v>
      </c>
      <c r="B68" t="s">
        <v>59</v>
      </c>
      <c r="C68" t="s">
        <v>607</v>
      </c>
      <c r="D68">
        <v>103083</v>
      </c>
      <c r="E68" s="2">
        <v>0.38662310969755098</v>
      </c>
      <c r="F68">
        <v>93231</v>
      </c>
      <c r="G68">
        <v>9852</v>
      </c>
      <c r="H68" s="2">
        <v>9.5573469922295595E-2</v>
      </c>
      <c r="I68">
        <v>-0.22734291343674101</v>
      </c>
      <c r="J68">
        <v>1.83099243591744E-2</v>
      </c>
      <c r="K68">
        <v>0.28398873280477999</v>
      </c>
      <c r="L68">
        <v>2000</v>
      </c>
      <c r="M68" t="b">
        <v>0</v>
      </c>
      <c r="N68" t="s">
        <v>662</v>
      </c>
    </row>
    <row r="69" spans="1:14">
      <c r="A69">
        <v>1</v>
      </c>
      <c r="B69" t="s">
        <v>59</v>
      </c>
      <c r="C69" t="s">
        <v>608</v>
      </c>
      <c r="D69">
        <v>76851</v>
      </c>
      <c r="E69" s="2">
        <v>0.288237367978876</v>
      </c>
      <c r="F69">
        <v>71358</v>
      </c>
      <c r="G69">
        <v>5493</v>
      </c>
      <c r="H69" s="2">
        <v>7.1475972986688494E-2</v>
      </c>
      <c r="I69">
        <v>-0.54417201589552799</v>
      </c>
      <c r="J69">
        <v>6.9229369904771798E-2</v>
      </c>
      <c r="K69">
        <v>0.28398873280477999</v>
      </c>
      <c r="L69">
        <v>8000</v>
      </c>
      <c r="M69" t="b">
        <v>0</v>
      </c>
      <c r="N69" t="s">
        <v>662</v>
      </c>
    </row>
    <row r="70" spans="1:14">
      <c r="A70">
        <v>2</v>
      </c>
      <c r="B70" t="s">
        <v>59</v>
      </c>
      <c r="C70" t="s">
        <v>609</v>
      </c>
      <c r="D70">
        <v>51844</v>
      </c>
      <c r="E70" s="2">
        <v>0.19444611137782</v>
      </c>
      <c r="F70">
        <v>45326</v>
      </c>
      <c r="G70">
        <v>6518</v>
      </c>
      <c r="H70" s="2">
        <v>0.12572332381760601</v>
      </c>
      <c r="I70">
        <v>8.0749651855782603E-2</v>
      </c>
      <c r="J70">
        <v>1.3076052278552101E-3</v>
      </c>
      <c r="K70">
        <v>0.28398873280477999</v>
      </c>
      <c r="L70">
        <v>58000</v>
      </c>
      <c r="M70" t="b">
        <v>0</v>
      </c>
      <c r="N70" t="s">
        <v>662</v>
      </c>
    </row>
    <row r="71" spans="1:14">
      <c r="A71">
        <v>3</v>
      </c>
      <c r="B71" t="s">
        <v>59</v>
      </c>
      <c r="C71" t="s">
        <v>610</v>
      </c>
      <c r="D71">
        <v>34846</v>
      </c>
      <c r="E71" s="2">
        <v>0.13069341094575099</v>
      </c>
      <c r="F71">
        <v>25484</v>
      </c>
      <c r="G71">
        <v>9362</v>
      </c>
      <c r="H71" s="2">
        <v>0.26866785283820199</v>
      </c>
      <c r="I71">
        <v>1.0186710293407799</v>
      </c>
      <c r="J71">
        <v>0.19514183331297899</v>
      </c>
      <c r="K71">
        <v>0.28398873280477999</v>
      </c>
      <c r="L71" t="s">
        <v>579</v>
      </c>
      <c r="M71" t="b">
        <v>0</v>
      </c>
      <c r="N71" t="s">
        <v>662</v>
      </c>
    </row>
    <row r="72" spans="1:14">
      <c r="A72">
        <v>0</v>
      </c>
      <c r="B72" t="s">
        <v>290</v>
      </c>
      <c r="C72" t="s">
        <v>576</v>
      </c>
      <c r="D72">
        <v>223005</v>
      </c>
      <c r="E72" s="2">
        <v>0.83640257441190502</v>
      </c>
      <c r="F72">
        <v>199117</v>
      </c>
      <c r="G72">
        <v>23888</v>
      </c>
      <c r="H72" s="2">
        <v>0.107118674469182</v>
      </c>
      <c r="I72">
        <v>-0.100453460140169</v>
      </c>
      <c r="J72">
        <v>8.12087680059209E-3</v>
      </c>
      <c r="K72">
        <v>5.5583148478747103E-2</v>
      </c>
      <c r="L72">
        <v>1</v>
      </c>
      <c r="M72" t="b">
        <v>0</v>
      </c>
      <c r="N72" t="s">
        <v>662</v>
      </c>
    </row>
    <row r="73" spans="1:14">
      <c r="A73">
        <v>1</v>
      </c>
      <c r="B73" t="s">
        <v>290</v>
      </c>
      <c r="C73" t="s">
        <v>577</v>
      </c>
      <c r="D73">
        <v>26894</v>
      </c>
      <c r="E73" s="2">
        <v>0.100868638982237</v>
      </c>
      <c r="F73">
        <v>23158</v>
      </c>
      <c r="G73">
        <v>3736</v>
      </c>
      <c r="H73" s="2">
        <v>0.13891574328846501</v>
      </c>
      <c r="I73">
        <v>0.19573811789366599</v>
      </c>
      <c r="J73">
        <v>4.1633634714604503E-3</v>
      </c>
      <c r="K73">
        <v>5.5583148478747103E-2</v>
      </c>
      <c r="L73">
        <v>2</v>
      </c>
      <c r="M73" t="b">
        <v>0</v>
      </c>
      <c r="N73" t="s">
        <v>662</v>
      </c>
    </row>
    <row r="74" spans="1:14">
      <c r="A74">
        <v>2</v>
      </c>
      <c r="B74" t="s">
        <v>290</v>
      </c>
      <c r="C74" t="s">
        <v>578</v>
      </c>
      <c r="D74">
        <v>16725</v>
      </c>
      <c r="E74" s="2">
        <v>6.2728786605856901E-2</v>
      </c>
      <c r="F74">
        <v>13124</v>
      </c>
      <c r="G74">
        <v>3601</v>
      </c>
      <c r="H74" s="2">
        <v>0.21530642750373599</v>
      </c>
      <c r="I74">
        <v>0.72683186028503399</v>
      </c>
      <c r="J74">
        <v>4.3298908206694499E-2</v>
      </c>
      <c r="K74">
        <v>5.5583148478747103E-2</v>
      </c>
      <c r="L74" t="s">
        <v>579</v>
      </c>
      <c r="M74" t="b">
        <v>0</v>
      </c>
      <c r="N74" t="s">
        <v>662</v>
      </c>
    </row>
    <row r="75" spans="1:14">
      <c r="A75">
        <v>0</v>
      </c>
      <c r="B75" t="s">
        <v>544</v>
      </c>
      <c r="C75" s="69" t="s">
        <v>580</v>
      </c>
      <c r="D75">
        <v>205605</v>
      </c>
      <c r="E75" s="2">
        <v>0.771142132741238</v>
      </c>
      <c r="F75">
        <v>188739</v>
      </c>
      <c r="G75">
        <v>16866</v>
      </c>
      <c r="H75" s="2">
        <v>8.20310790107244E-2</v>
      </c>
      <c r="I75">
        <v>-0.3950024564156</v>
      </c>
      <c r="J75">
        <v>0.10334814240672099</v>
      </c>
      <c r="K75">
        <v>0.35326277576290199</v>
      </c>
      <c r="L75" t="s">
        <v>580</v>
      </c>
      <c r="M75" t="b">
        <v>1</v>
      </c>
      <c r="N75" t="s">
        <v>662</v>
      </c>
    </row>
    <row r="76" spans="1:14">
      <c r="A76">
        <v>1</v>
      </c>
      <c r="B76" t="s">
        <v>544</v>
      </c>
      <c r="C76" t="s">
        <v>611</v>
      </c>
      <c r="D76">
        <v>37464</v>
      </c>
      <c r="E76" s="2">
        <v>0.14051248199711899</v>
      </c>
      <c r="F76">
        <v>30268</v>
      </c>
      <c r="G76">
        <v>7196</v>
      </c>
      <c r="H76" s="2">
        <v>0.19207772795216699</v>
      </c>
      <c r="I76">
        <v>0.58349715797316304</v>
      </c>
      <c r="J76">
        <v>5.9443586470007699E-2</v>
      </c>
      <c r="K76">
        <v>0.35326277576290199</v>
      </c>
      <c r="L76">
        <v>2</v>
      </c>
      <c r="M76" t="b">
        <v>0</v>
      </c>
      <c r="N76" t="s">
        <v>662</v>
      </c>
    </row>
    <row r="77" spans="1:14">
      <c r="A77">
        <v>2</v>
      </c>
      <c r="B77" t="s">
        <v>544</v>
      </c>
      <c r="C77" t="s">
        <v>578</v>
      </c>
      <c r="D77">
        <v>23555</v>
      </c>
      <c r="E77" s="2">
        <v>8.8345385261641804E-2</v>
      </c>
      <c r="F77">
        <v>16392</v>
      </c>
      <c r="G77">
        <v>7163</v>
      </c>
      <c r="H77" s="2">
        <v>0.30409679473572399</v>
      </c>
      <c r="I77">
        <v>1.19219836741286</v>
      </c>
      <c r="J77">
        <v>0.190471046886173</v>
      </c>
      <c r="K77">
        <v>0.35326277576290199</v>
      </c>
      <c r="L77" t="s">
        <v>579</v>
      </c>
      <c r="M77" t="b">
        <v>0</v>
      </c>
      <c r="N77" t="s">
        <v>662</v>
      </c>
    </row>
    <row r="78" spans="1:14">
      <c r="A78">
        <v>0</v>
      </c>
      <c r="B78" t="s">
        <v>425</v>
      </c>
      <c r="C78" t="s">
        <v>594</v>
      </c>
      <c r="D78">
        <v>249929</v>
      </c>
      <c r="E78" s="2">
        <v>0.93738373139702302</v>
      </c>
      <c r="F78">
        <v>221587</v>
      </c>
      <c r="G78">
        <v>28342</v>
      </c>
      <c r="H78" s="2">
        <v>0.113400205658406</v>
      </c>
      <c r="I78">
        <v>-3.6407594772555597E-2</v>
      </c>
      <c r="J78">
        <v>1.2252982648188501E-3</v>
      </c>
      <c r="K78">
        <v>1.6483020529485901E-2</v>
      </c>
      <c r="L78">
        <v>200000</v>
      </c>
      <c r="M78" t="b">
        <v>0</v>
      </c>
      <c r="N78" t="s">
        <v>662</v>
      </c>
    </row>
    <row r="79" spans="1:14">
      <c r="A79">
        <v>1</v>
      </c>
      <c r="B79" t="s">
        <v>425</v>
      </c>
      <c r="C79" t="s">
        <v>595</v>
      </c>
      <c r="D79">
        <v>16695</v>
      </c>
      <c r="E79" s="2">
        <v>6.2616268602976394E-2</v>
      </c>
      <c r="F79">
        <v>13812</v>
      </c>
      <c r="G79">
        <v>2883</v>
      </c>
      <c r="H79" s="2">
        <v>0.172686433063791</v>
      </c>
      <c r="I79">
        <v>0.45335652984566999</v>
      </c>
      <c r="J79">
        <v>1.5257722264667E-2</v>
      </c>
      <c r="K79">
        <v>1.6483020529485901E-2</v>
      </c>
      <c r="L79" t="s">
        <v>579</v>
      </c>
      <c r="M79" t="b">
        <v>0</v>
      </c>
      <c r="N79" t="s">
        <v>662</v>
      </c>
    </row>
    <row r="80" spans="1:14">
      <c r="A80">
        <v>0</v>
      </c>
      <c r="B80" s="4" t="s">
        <v>528</v>
      </c>
      <c r="C80" s="4" t="s">
        <v>580</v>
      </c>
      <c r="D80" s="4">
        <v>205605</v>
      </c>
      <c r="E80" s="5">
        <v>0.771142132741238</v>
      </c>
      <c r="F80" s="4">
        <v>188739</v>
      </c>
      <c r="G80" s="4">
        <v>16866</v>
      </c>
      <c r="H80" s="5">
        <v>8.20310790107244E-2</v>
      </c>
      <c r="I80" s="4">
        <v>-0.3950024564156</v>
      </c>
      <c r="J80" s="4">
        <v>0.10334814240672099</v>
      </c>
      <c r="K80" s="4">
        <v>0.35477759577023998</v>
      </c>
      <c r="L80" s="4" t="s">
        <v>580</v>
      </c>
      <c r="M80" s="4" t="b">
        <v>1</v>
      </c>
      <c r="N80" s="4" t="s">
        <v>661</v>
      </c>
    </row>
    <row r="81" spans="1:14">
      <c r="A81">
        <v>1</v>
      </c>
      <c r="B81" s="4" t="s">
        <v>528</v>
      </c>
      <c r="C81" s="4" t="s">
        <v>612</v>
      </c>
      <c r="D81" s="4">
        <v>13404</v>
      </c>
      <c r="E81" s="5">
        <v>5.0273043686989899E-2</v>
      </c>
      <c r="F81" s="4">
        <v>11270</v>
      </c>
      <c r="G81" s="4">
        <v>2134</v>
      </c>
      <c r="H81" s="5">
        <v>0.159206207102357</v>
      </c>
      <c r="I81" s="4">
        <v>0.35591671554502802</v>
      </c>
      <c r="J81" s="4">
        <v>7.2843747751284403E-3</v>
      </c>
      <c r="K81" s="4">
        <v>0.35477759577023998</v>
      </c>
      <c r="L81" s="4" t="s">
        <v>612</v>
      </c>
      <c r="M81" s="4" t="b">
        <v>0</v>
      </c>
      <c r="N81" s="4" t="s">
        <v>661</v>
      </c>
    </row>
    <row r="82" spans="1:14">
      <c r="A82">
        <v>2</v>
      </c>
      <c r="B82" s="4" t="s">
        <v>528</v>
      </c>
      <c r="C82" s="4" t="s">
        <v>613</v>
      </c>
      <c r="D82" s="4">
        <v>16864</v>
      </c>
      <c r="E82" s="5">
        <v>6.3250120019202993E-2</v>
      </c>
      <c r="F82" s="4">
        <v>13275</v>
      </c>
      <c r="G82" s="4">
        <v>3589</v>
      </c>
      <c r="H82" s="5">
        <v>0.21282020872865201</v>
      </c>
      <c r="I82" s="4">
        <v>0.71205393575461895</v>
      </c>
      <c r="J82" s="4">
        <v>4.1688151404022301E-2</v>
      </c>
      <c r="K82" s="4">
        <v>0.35477759577023998</v>
      </c>
      <c r="L82" s="4" t="s">
        <v>613</v>
      </c>
      <c r="M82" s="4" t="b">
        <v>0</v>
      </c>
      <c r="N82" s="4" t="s">
        <v>661</v>
      </c>
    </row>
    <row r="83" spans="1:14">
      <c r="A83">
        <v>3</v>
      </c>
      <c r="B83" s="4" t="s">
        <v>528</v>
      </c>
      <c r="C83" s="4" t="s">
        <v>614</v>
      </c>
      <c r="D83" s="4">
        <v>17155</v>
      </c>
      <c r="E83" s="5">
        <v>6.4341544647143506E-2</v>
      </c>
      <c r="F83" s="4">
        <v>12858</v>
      </c>
      <c r="G83" s="4">
        <v>4297</v>
      </c>
      <c r="H83" s="5">
        <v>0.25048090935587197</v>
      </c>
      <c r="I83" s="4">
        <v>0.92401380979051395</v>
      </c>
      <c r="J83" s="4">
        <v>7.6685697827245297E-2</v>
      </c>
      <c r="K83" s="4">
        <v>0.35477759577023998</v>
      </c>
      <c r="L83" s="4" t="s">
        <v>614</v>
      </c>
      <c r="M83" s="4" t="b">
        <v>0</v>
      </c>
      <c r="N83" s="4" t="s">
        <v>661</v>
      </c>
    </row>
    <row r="84" spans="1:14">
      <c r="A84">
        <v>4</v>
      </c>
      <c r="B84" s="4" t="s">
        <v>528</v>
      </c>
      <c r="C84" s="4" t="s">
        <v>615</v>
      </c>
      <c r="D84" s="4">
        <v>13596</v>
      </c>
      <c r="E84" s="5">
        <v>5.0993158905424801E-2</v>
      </c>
      <c r="F84" s="4">
        <v>9257</v>
      </c>
      <c r="G84" s="4">
        <v>4339</v>
      </c>
      <c r="H84" s="5">
        <v>0.31913798175934099</v>
      </c>
      <c r="I84" s="4">
        <v>1.2623267754482901</v>
      </c>
      <c r="J84" s="4">
        <v>0.12577122935712201</v>
      </c>
      <c r="K84" s="4">
        <v>0.35477759577023998</v>
      </c>
      <c r="L84" s="4" t="s">
        <v>615</v>
      </c>
      <c r="M84" s="4" t="b">
        <v>0</v>
      </c>
      <c r="N84" s="4" t="s">
        <v>661</v>
      </c>
    </row>
    <row r="85" spans="1:14">
      <c r="A85">
        <v>0</v>
      </c>
      <c r="B85" s="8" t="s">
        <v>51</v>
      </c>
      <c r="C85" s="8" t="s">
        <v>616</v>
      </c>
      <c r="D85" s="8">
        <v>82545</v>
      </c>
      <c r="E85" s="9">
        <v>0.30959328492558802</v>
      </c>
      <c r="F85" s="8">
        <v>75092</v>
      </c>
      <c r="G85" s="8">
        <v>7453</v>
      </c>
      <c r="H85" s="9">
        <v>9.0290144769519604E-2</v>
      </c>
      <c r="I85" s="8">
        <v>-0.29003450184540702</v>
      </c>
      <c r="J85" s="8">
        <v>2.32932093567761E-2</v>
      </c>
      <c r="K85" s="8">
        <v>4.0538397377925098E-2</v>
      </c>
      <c r="L85" s="8" t="s">
        <v>616</v>
      </c>
      <c r="M85" s="8" t="b">
        <v>0</v>
      </c>
      <c r="N85" s="8" t="s">
        <v>661</v>
      </c>
    </row>
    <row r="86" spans="1:14">
      <c r="A86">
        <v>1</v>
      </c>
      <c r="B86" s="8" t="s">
        <v>51</v>
      </c>
      <c r="C86" s="8" t="s">
        <v>617</v>
      </c>
      <c r="D86" s="8">
        <v>131618</v>
      </c>
      <c r="E86" s="9">
        <v>0.49364648343734902</v>
      </c>
      <c r="F86" s="8">
        <v>115554</v>
      </c>
      <c r="G86" s="8">
        <v>16064</v>
      </c>
      <c r="H86" s="9">
        <v>0.122050175507909</v>
      </c>
      <c r="I86" s="8">
        <v>4.690568105634E-2</v>
      </c>
      <c r="J86" s="8">
        <v>1.10574889416783E-3</v>
      </c>
      <c r="K86" s="8">
        <v>4.0538397377925098E-2</v>
      </c>
      <c r="L86" s="8" t="s">
        <v>617</v>
      </c>
      <c r="M86" s="8" t="b">
        <v>0</v>
      </c>
      <c r="N86" s="8" t="s">
        <v>661</v>
      </c>
    </row>
    <row r="87" spans="1:14">
      <c r="A87">
        <v>2</v>
      </c>
      <c r="B87" s="8" t="s">
        <v>51</v>
      </c>
      <c r="C87" s="8" t="s">
        <v>618</v>
      </c>
      <c r="D87" s="8">
        <v>30769</v>
      </c>
      <c r="E87" s="9">
        <v>0.115402214354296</v>
      </c>
      <c r="F87" s="8">
        <v>26501</v>
      </c>
      <c r="G87" s="8">
        <v>4268</v>
      </c>
      <c r="H87" s="9">
        <v>0.13871104033280199</v>
      </c>
      <c r="I87" s="8">
        <v>0.19402575602740399</v>
      </c>
      <c r="J87" s="8">
        <v>4.6772392792558898E-3</v>
      </c>
      <c r="K87" s="8">
        <v>4.0538397377925098E-2</v>
      </c>
      <c r="L87" s="8" t="s">
        <v>618</v>
      </c>
      <c r="M87" s="8" t="b">
        <v>0</v>
      </c>
      <c r="N87" s="8" t="s">
        <v>661</v>
      </c>
    </row>
    <row r="88" spans="1:14">
      <c r="A88">
        <v>3</v>
      </c>
      <c r="B88" s="8" t="s">
        <v>51</v>
      </c>
      <c r="C88" s="8" t="s">
        <v>619</v>
      </c>
      <c r="D88" s="8">
        <v>21692</v>
      </c>
      <c r="E88" s="9">
        <v>8.1358017282765205E-2</v>
      </c>
      <c r="F88" s="8">
        <v>18252</v>
      </c>
      <c r="G88" s="8">
        <v>3440</v>
      </c>
      <c r="H88" s="9">
        <v>0.15858380969942801</v>
      </c>
      <c r="I88" s="8">
        <v>0.35125969903730198</v>
      </c>
      <c r="J88" s="8">
        <v>1.1462199847725301E-2</v>
      </c>
      <c r="K88" s="8">
        <v>4.0538397377925098E-2</v>
      </c>
      <c r="L88" s="8" t="s">
        <v>619</v>
      </c>
      <c r="M88" s="8" t="b">
        <v>0</v>
      </c>
      <c r="N88" s="8" t="s">
        <v>661</v>
      </c>
    </row>
    <row r="89" spans="1:14">
      <c r="A89">
        <v>0</v>
      </c>
      <c r="B89" t="s">
        <v>563</v>
      </c>
      <c r="C89" t="s">
        <v>580</v>
      </c>
      <c r="D89">
        <v>205722</v>
      </c>
      <c r="E89" s="2">
        <v>0.77158095295247198</v>
      </c>
      <c r="F89">
        <v>188806</v>
      </c>
      <c r="G89">
        <v>16916</v>
      </c>
      <c r="H89" s="2">
        <v>8.2227472025354603E-2</v>
      </c>
      <c r="I89">
        <v>-0.39239722254005999</v>
      </c>
      <c r="J89">
        <v>0.10214985809482199</v>
      </c>
      <c r="K89">
        <v>0.34188153240765701</v>
      </c>
      <c r="L89" t="s">
        <v>580</v>
      </c>
      <c r="M89" t="b">
        <v>1</v>
      </c>
      <c r="N89" t="s">
        <v>662</v>
      </c>
    </row>
    <row r="90" spans="1:14">
      <c r="A90">
        <v>1</v>
      </c>
      <c r="B90" t="s">
        <v>563</v>
      </c>
      <c r="C90" t="s">
        <v>604</v>
      </c>
      <c r="D90">
        <v>14818</v>
      </c>
      <c r="E90" s="2">
        <v>5.5576392222755601E-2</v>
      </c>
      <c r="F90">
        <v>10302</v>
      </c>
      <c r="G90">
        <v>4516</v>
      </c>
      <c r="H90" s="2">
        <v>0.30476447563773701</v>
      </c>
      <c r="I90">
        <v>1.19535148586117</v>
      </c>
      <c r="J90">
        <v>0.12056758557165299</v>
      </c>
      <c r="K90">
        <v>0.34188153240765701</v>
      </c>
      <c r="L90">
        <v>5</v>
      </c>
      <c r="M90" t="b">
        <v>0</v>
      </c>
      <c r="N90" t="s">
        <v>662</v>
      </c>
    </row>
    <row r="91" spans="1:14">
      <c r="A91">
        <v>2</v>
      </c>
      <c r="B91" t="s">
        <v>563</v>
      </c>
      <c r="C91" t="s">
        <v>620</v>
      </c>
      <c r="D91">
        <v>18665</v>
      </c>
      <c r="E91" s="2">
        <v>7.0004950792126694E-2</v>
      </c>
      <c r="F91">
        <v>14093</v>
      </c>
      <c r="G91">
        <v>4572</v>
      </c>
      <c r="H91" s="2">
        <v>0.24495044200374999</v>
      </c>
      <c r="I91">
        <v>0.89433541644034098</v>
      </c>
      <c r="J91">
        <v>7.7407031705687704E-2</v>
      </c>
      <c r="K91">
        <v>0.34188153240765701</v>
      </c>
      <c r="L91">
        <v>15</v>
      </c>
      <c r="M91" t="b">
        <v>0</v>
      </c>
      <c r="N91" t="s">
        <v>662</v>
      </c>
    </row>
    <row r="92" spans="1:14">
      <c r="A92">
        <v>3</v>
      </c>
      <c r="B92" t="s">
        <v>563</v>
      </c>
      <c r="C92" t="s">
        <v>621</v>
      </c>
      <c r="D92">
        <v>27419</v>
      </c>
      <c r="E92" s="2">
        <v>0.102837704032645</v>
      </c>
      <c r="F92">
        <v>22198</v>
      </c>
      <c r="G92">
        <v>5221</v>
      </c>
      <c r="H92" s="2">
        <v>0.19041540537583401</v>
      </c>
      <c r="I92">
        <v>0.57274965041577897</v>
      </c>
      <c r="J92">
        <v>4.1757057035493497E-2</v>
      </c>
      <c r="K92">
        <v>0.34188153240765701</v>
      </c>
      <c r="L92" t="s">
        <v>579</v>
      </c>
      <c r="M92" t="b">
        <v>0</v>
      </c>
      <c r="N92" t="s">
        <v>662</v>
      </c>
    </row>
    <row r="93" spans="1:14">
      <c r="A93">
        <v>0</v>
      </c>
      <c r="B93" t="s">
        <v>432</v>
      </c>
      <c r="C93" t="s">
        <v>576</v>
      </c>
      <c r="D93">
        <v>250041</v>
      </c>
      <c r="E93" s="2">
        <v>0.93780379860777696</v>
      </c>
      <c r="F93">
        <v>221838</v>
      </c>
      <c r="G93">
        <v>28203</v>
      </c>
      <c r="H93" s="2">
        <v>0.11279350186569401</v>
      </c>
      <c r="I93">
        <v>-4.2456139778536101E-2</v>
      </c>
      <c r="J93">
        <v>1.66312817176775E-3</v>
      </c>
      <c r="K93">
        <v>2.1985367507711299E-2</v>
      </c>
      <c r="L93">
        <v>1</v>
      </c>
      <c r="M93" t="b">
        <v>0</v>
      </c>
      <c r="N93" t="s">
        <v>662</v>
      </c>
    </row>
    <row r="94" spans="1:14">
      <c r="A94">
        <v>1</v>
      </c>
      <c r="B94" t="s">
        <v>432</v>
      </c>
      <c r="C94" t="s">
        <v>586</v>
      </c>
      <c r="D94">
        <v>16583</v>
      </c>
      <c r="E94" s="2">
        <v>6.2196201392222698E-2</v>
      </c>
      <c r="F94">
        <v>13561</v>
      </c>
      <c r="G94">
        <v>3022</v>
      </c>
      <c r="H94" s="2">
        <v>0.18223481879032699</v>
      </c>
      <c r="I94">
        <v>0.51878372846189102</v>
      </c>
      <c r="J94">
        <v>2.0322239335943501E-2</v>
      </c>
      <c r="K94">
        <v>2.1985367507711299E-2</v>
      </c>
      <c r="L94" t="s">
        <v>579</v>
      </c>
      <c r="M94" t="b">
        <v>0</v>
      </c>
      <c r="N94" t="s">
        <v>662</v>
      </c>
    </row>
    <row r="95" spans="1:14">
      <c r="A95">
        <v>0</v>
      </c>
      <c r="B95" t="s">
        <v>268</v>
      </c>
      <c r="C95" t="s">
        <v>576</v>
      </c>
      <c r="D95">
        <v>250283</v>
      </c>
      <c r="E95" s="2">
        <v>0.93871144383101301</v>
      </c>
      <c r="F95">
        <v>224176</v>
      </c>
      <c r="G95">
        <v>26107</v>
      </c>
      <c r="H95" s="2">
        <v>0.104309921169236</v>
      </c>
      <c r="I95">
        <v>-0.130165089308345</v>
      </c>
      <c r="J95">
        <v>1.5129170008854701E-2</v>
      </c>
      <c r="K95">
        <v>0.15865788359513</v>
      </c>
      <c r="L95">
        <v>1</v>
      </c>
      <c r="M95" t="b">
        <v>0</v>
      </c>
      <c r="N95" t="s">
        <v>662</v>
      </c>
    </row>
    <row r="96" spans="1:14">
      <c r="A96">
        <v>1</v>
      </c>
      <c r="B96" t="s">
        <v>268</v>
      </c>
      <c r="C96" t="s">
        <v>586</v>
      </c>
      <c r="D96">
        <v>16341</v>
      </c>
      <c r="E96" s="2">
        <v>6.1288556168986999E-2</v>
      </c>
      <c r="F96">
        <v>11223</v>
      </c>
      <c r="G96">
        <v>5118</v>
      </c>
      <c r="H96" s="2">
        <v>0.313199926565081</v>
      </c>
      <c r="I96">
        <v>1.23486138442062</v>
      </c>
      <c r="J96">
        <v>0.143528713586275</v>
      </c>
      <c r="K96">
        <v>0.15865788359513</v>
      </c>
      <c r="L96" t="s">
        <v>579</v>
      </c>
      <c r="M96" t="b">
        <v>0</v>
      </c>
      <c r="N96" t="s">
        <v>662</v>
      </c>
    </row>
    <row r="97" spans="1:14">
      <c r="A97">
        <v>0</v>
      </c>
      <c r="B97" t="s">
        <v>240</v>
      </c>
      <c r="C97" t="s">
        <v>576</v>
      </c>
      <c r="D97">
        <v>238292</v>
      </c>
      <c r="E97" s="2">
        <v>0.89373799807969201</v>
      </c>
      <c r="F97">
        <v>211216</v>
      </c>
      <c r="G97">
        <v>27076</v>
      </c>
      <c r="H97" s="2">
        <v>0.113625300052037</v>
      </c>
      <c r="I97">
        <v>-3.4170689174891002E-2</v>
      </c>
      <c r="J97">
        <v>1.0299846066435701E-3</v>
      </c>
      <c r="K97">
        <v>8.7850162095248607E-3</v>
      </c>
      <c r="L97">
        <v>1</v>
      </c>
      <c r="M97" t="b">
        <v>0</v>
      </c>
      <c r="N97" t="s">
        <v>662</v>
      </c>
    </row>
    <row r="98" spans="1:14">
      <c r="A98">
        <v>1</v>
      </c>
      <c r="B98" t="s">
        <v>240</v>
      </c>
      <c r="C98" t="s">
        <v>586</v>
      </c>
      <c r="D98">
        <v>28332</v>
      </c>
      <c r="E98" s="2">
        <v>0.10626200192030701</v>
      </c>
      <c r="F98">
        <v>24183</v>
      </c>
      <c r="G98">
        <v>4149</v>
      </c>
      <c r="H98" s="2">
        <v>0.14644218551461199</v>
      </c>
      <c r="I98">
        <v>0.257280325098308</v>
      </c>
      <c r="J98">
        <v>7.7550316028812804E-3</v>
      </c>
      <c r="K98">
        <v>8.7850162095248607E-3</v>
      </c>
      <c r="L98" t="s">
        <v>579</v>
      </c>
      <c r="M98" t="b">
        <v>0</v>
      </c>
      <c r="N98" t="s">
        <v>662</v>
      </c>
    </row>
    <row r="99" spans="1:14">
      <c r="A99">
        <v>0</v>
      </c>
      <c r="B99" t="s">
        <v>220</v>
      </c>
      <c r="C99" t="s">
        <v>576</v>
      </c>
      <c r="D99">
        <v>230331</v>
      </c>
      <c r="E99" s="2">
        <v>0.86387947071531401</v>
      </c>
      <c r="F99">
        <v>206108</v>
      </c>
      <c r="G99">
        <v>24223</v>
      </c>
      <c r="H99" s="2">
        <v>0.105166043650225</v>
      </c>
      <c r="I99">
        <v>-0.121034817505526</v>
      </c>
      <c r="J99">
        <v>1.20807405139653E-2</v>
      </c>
      <c r="K99">
        <v>7.0867918501964194E-2</v>
      </c>
      <c r="L99">
        <v>1</v>
      </c>
      <c r="M99" t="b">
        <v>0</v>
      </c>
      <c r="N99" t="s">
        <v>662</v>
      </c>
    </row>
    <row r="100" spans="1:14">
      <c r="A100">
        <v>1</v>
      </c>
      <c r="B100" t="s">
        <v>220</v>
      </c>
      <c r="C100" t="s">
        <v>586</v>
      </c>
      <c r="D100">
        <v>36293</v>
      </c>
      <c r="E100" s="2">
        <v>0.13612052928468499</v>
      </c>
      <c r="F100">
        <v>29291</v>
      </c>
      <c r="G100">
        <v>7002</v>
      </c>
      <c r="H100" s="2">
        <v>0.19292976607059201</v>
      </c>
      <c r="I100">
        <v>0.588978411647616</v>
      </c>
      <c r="J100">
        <v>5.8787177987998797E-2</v>
      </c>
      <c r="K100">
        <v>7.0867918501964194E-2</v>
      </c>
      <c r="L100" t="s">
        <v>579</v>
      </c>
      <c r="M100" t="b">
        <v>0</v>
      </c>
      <c r="N100" t="s">
        <v>662</v>
      </c>
    </row>
    <row r="101" spans="1:14">
      <c r="A101">
        <v>0</v>
      </c>
      <c r="B101" s="6" t="s">
        <v>48</v>
      </c>
      <c r="C101" s="6" t="s">
        <v>580</v>
      </c>
      <c r="D101" s="6">
        <v>921</v>
      </c>
      <c r="E101" s="7">
        <v>3.45430268843014E-3</v>
      </c>
      <c r="F101" s="6">
        <v>804</v>
      </c>
      <c r="G101" s="6">
        <v>117</v>
      </c>
      <c r="H101" s="7">
        <v>0.12703583061889201</v>
      </c>
      <c r="I101" s="6">
        <v>9.2637556335941298E-2</v>
      </c>
      <c r="J101" s="10">
        <v>3.0711207048684497E-5</v>
      </c>
      <c r="K101" s="6">
        <v>4.5862409693484298E-2</v>
      </c>
      <c r="L101" s="6" t="s">
        <v>580</v>
      </c>
      <c r="M101" s="6" t="b">
        <v>1</v>
      </c>
      <c r="N101" s="6" t="s">
        <v>661</v>
      </c>
    </row>
    <row r="102" spans="1:14">
      <c r="A102">
        <v>1</v>
      </c>
      <c r="B102" s="6" t="s">
        <v>48</v>
      </c>
      <c r="C102" s="6" t="s">
        <v>622</v>
      </c>
      <c r="D102" s="6">
        <v>79500</v>
      </c>
      <c r="E102" s="7">
        <v>0.29817270763322101</v>
      </c>
      <c r="F102" s="6">
        <v>72072</v>
      </c>
      <c r="G102" s="6">
        <v>7428</v>
      </c>
      <c r="H102" s="7">
        <v>9.3433962264150905E-2</v>
      </c>
      <c r="I102" s="6">
        <v>-0.25234608514152701</v>
      </c>
      <c r="J102" s="6">
        <v>1.7231002209963899E-2</v>
      </c>
      <c r="K102" s="6">
        <v>4.5862409693484298E-2</v>
      </c>
      <c r="L102" s="6" t="s">
        <v>622</v>
      </c>
      <c r="M102" s="6" t="b">
        <v>0</v>
      </c>
      <c r="N102" s="6" t="s">
        <v>661</v>
      </c>
    </row>
    <row r="103" spans="1:14">
      <c r="A103">
        <v>2</v>
      </c>
      <c r="B103" s="6" t="s">
        <v>48</v>
      </c>
      <c r="C103" s="6" t="s">
        <v>623</v>
      </c>
      <c r="D103" s="6">
        <v>124598</v>
      </c>
      <c r="E103" s="7">
        <v>0.46731727076332202</v>
      </c>
      <c r="F103" s="6">
        <v>110370</v>
      </c>
      <c r="G103" s="6">
        <v>14228</v>
      </c>
      <c r="H103" s="7">
        <v>0.114191239024703</v>
      </c>
      <c r="I103" s="6">
        <v>-2.8563612981432202E-2</v>
      </c>
      <c r="J103" s="6">
        <v>3.7712468725006703E-4</v>
      </c>
      <c r="K103" s="6">
        <v>4.5862409693484298E-2</v>
      </c>
      <c r="L103" s="6" t="s">
        <v>623</v>
      </c>
      <c r="M103" s="6" t="b">
        <v>0</v>
      </c>
      <c r="N103" s="6" t="s">
        <v>661</v>
      </c>
    </row>
    <row r="104" spans="1:14">
      <c r="A104">
        <v>3</v>
      </c>
      <c r="B104" s="6" t="s">
        <v>48</v>
      </c>
      <c r="C104" s="6" t="s">
        <v>624</v>
      </c>
      <c r="D104" s="6">
        <v>39891</v>
      </c>
      <c r="E104" s="7">
        <v>0.14961518843014801</v>
      </c>
      <c r="F104" s="6">
        <v>34176</v>
      </c>
      <c r="G104" s="6">
        <v>5715</v>
      </c>
      <c r="H104" s="7">
        <v>0.14326539821012199</v>
      </c>
      <c r="I104" s="6">
        <v>0.23163354462619501</v>
      </c>
      <c r="J104" s="6">
        <v>8.7657398671880209E-3</v>
      </c>
      <c r="K104" s="6">
        <v>4.5862409693484298E-2</v>
      </c>
      <c r="L104" s="6" t="s">
        <v>624</v>
      </c>
      <c r="M104" s="6" t="b">
        <v>0</v>
      </c>
      <c r="N104" s="6" t="s">
        <v>661</v>
      </c>
    </row>
    <row r="105" spans="1:14">
      <c r="A105">
        <v>4</v>
      </c>
      <c r="B105" s="6" t="s">
        <v>48</v>
      </c>
      <c r="C105" s="6" t="s">
        <v>625</v>
      </c>
      <c r="D105" s="6">
        <v>21714</v>
      </c>
      <c r="E105" s="7">
        <v>8.1440530484877496E-2</v>
      </c>
      <c r="F105" s="6">
        <v>17977</v>
      </c>
      <c r="G105" s="6">
        <v>3737</v>
      </c>
      <c r="H105" s="7">
        <v>0.17210094869669301</v>
      </c>
      <c r="I105" s="6">
        <v>0.449252878156219</v>
      </c>
      <c r="J105" s="6">
        <v>1.9457831722033601E-2</v>
      </c>
      <c r="K105" s="6">
        <v>4.5862409693484298E-2</v>
      </c>
      <c r="L105" s="6" t="s">
        <v>625</v>
      </c>
      <c r="M105" s="6" t="b">
        <v>0</v>
      </c>
      <c r="N105" s="6" t="s">
        <v>661</v>
      </c>
    </row>
    <row r="106" spans="1:14">
      <c r="A106">
        <v>0</v>
      </c>
      <c r="B106" t="s">
        <v>411</v>
      </c>
      <c r="C106" t="s">
        <v>576</v>
      </c>
      <c r="D106">
        <v>212108</v>
      </c>
      <c r="E106" s="2">
        <v>0.79553228516562602</v>
      </c>
      <c r="F106">
        <v>188312</v>
      </c>
      <c r="G106">
        <v>23796</v>
      </c>
      <c r="H106" s="2">
        <v>0.11218813057499</v>
      </c>
      <c r="I106">
        <v>-4.8519771683215099E-2</v>
      </c>
      <c r="J106">
        <v>1.8383048971850799E-3</v>
      </c>
      <c r="K106">
        <v>2.28415115407773E-2</v>
      </c>
      <c r="L106">
        <v>1</v>
      </c>
      <c r="M106" t="b">
        <v>0</v>
      </c>
      <c r="N106" t="s">
        <v>662</v>
      </c>
    </row>
    <row r="107" spans="1:14">
      <c r="A107">
        <v>1</v>
      </c>
      <c r="B107" t="s">
        <v>411</v>
      </c>
      <c r="C107" t="s">
        <v>626</v>
      </c>
      <c r="D107">
        <v>40551</v>
      </c>
      <c r="E107" s="2">
        <v>0.15209058449351801</v>
      </c>
      <c r="F107">
        <v>35774</v>
      </c>
      <c r="G107">
        <v>4777</v>
      </c>
      <c r="H107" s="2">
        <v>0.117802273680057</v>
      </c>
      <c r="I107">
        <v>6.6542525539222798E-3</v>
      </c>
      <c r="J107" s="1">
        <v>6.7516077468303199E-6</v>
      </c>
      <c r="K107">
        <v>2.28415115407773E-2</v>
      </c>
      <c r="L107">
        <v>3</v>
      </c>
      <c r="M107" t="b">
        <v>0</v>
      </c>
      <c r="N107" t="s">
        <v>662</v>
      </c>
    </row>
    <row r="108" spans="1:14">
      <c r="A108">
        <v>2</v>
      </c>
      <c r="B108" t="s">
        <v>411</v>
      </c>
      <c r="C108" t="s">
        <v>627</v>
      </c>
      <c r="D108">
        <v>13965</v>
      </c>
      <c r="E108" s="2">
        <v>5.2377130340854498E-2</v>
      </c>
      <c r="F108">
        <v>11313</v>
      </c>
      <c r="G108">
        <v>2652</v>
      </c>
      <c r="H108" s="2">
        <v>0.18990332975295299</v>
      </c>
      <c r="I108">
        <v>0.56942445609643799</v>
      </c>
      <c r="J108">
        <v>2.09964550358454E-2</v>
      </c>
      <c r="K108">
        <v>2.28415115407773E-2</v>
      </c>
      <c r="L108" t="s">
        <v>579</v>
      </c>
      <c r="M108" t="b">
        <v>0</v>
      </c>
      <c r="N108" t="s">
        <v>662</v>
      </c>
    </row>
    <row r="109" spans="1:14">
      <c r="A109">
        <v>0</v>
      </c>
      <c r="B109" t="s">
        <v>298</v>
      </c>
      <c r="C109" t="s">
        <v>576</v>
      </c>
      <c r="D109">
        <v>223005</v>
      </c>
      <c r="E109" s="2">
        <v>0.83640257441190502</v>
      </c>
      <c r="F109">
        <v>199117</v>
      </c>
      <c r="G109">
        <v>23888</v>
      </c>
      <c r="H109" s="2">
        <v>0.107118674469182</v>
      </c>
      <c r="I109">
        <v>-0.100453460140169</v>
      </c>
      <c r="J109">
        <v>8.12087680059209E-3</v>
      </c>
      <c r="K109">
        <v>5.8651605662594697E-2</v>
      </c>
      <c r="L109">
        <v>1</v>
      </c>
      <c r="M109" t="b">
        <v>0</v>
      </c>
      <c r="N109" t="s">
        <v>662</v>
      </c>
    </row>
    <row r="110" spans="1:14">
      <c r="A110">
        <v>1</v>
      </c>
      <c r="B110" t="s">
        <v>298</v>
      </c>
      <c r="C110" t="s">
        <v>577</v>
      </c>
      <c r="D110">
        <v>29529</v>
      </c>
      <c r="E110" s="2">
        <v>0.110751470235237</v>
      </c>
      <c r="F110">
        <v>25412</v>
      </c>
      <c r="G110">
        <v>4117</v>
      </c>
      <c r="H110" s="2">
        <v>0.13942226286023901</v>
      </c>
      <c r="I110">
        <v>0.19996613010063199</v>
      </c>
      <c r="J110">
        <v>4.7785105405627202E-3</v>
      </c>
      <c r="K110">
        <v>5.8651605662594697E-2</v>
      </c>
      <c r="L110">
        <v>2</v>
      </c>
      <c r="M110" t="b">
        <v>0</v>
      </c>
      <c r="N110" t="s">
        <v>662</v>
      </c>
    </row>
    <row r="111" spans="1:14">
      <c r="A111">
        <v>2</v>
      </c>
      <c r="B111" t="s">
        <v>298</v>
      </c>
      <c r="C111" t="s">
        <v>578</v>
      </c>
      <c r="D111">
        <v>14090</v>
      </c>
      <c r="E111" s="2">
        <v>5.2845955352856397E-2</v>
      </c>
      <c r="F111">
        <v>10870</v>
      </c>
      <c r="G111">
        <v>3220</v>
      </c>
      <c r="H111" s="2">
        <v>0.228530872959545</v>
      </c>
      <c r="I111">
        <v>0.80343754914035004</v>
      </c>
      <c r="J111">
        <v>4.57522183214399E-2</v>
      </c>
      <c r="K111">
        <v>5.8651605662594697E-2</v>
      </c>
      <c r="L111" t="s">
        <v>579</v>
      </c>
      <c r="M111" t="b">
        <v>0</v>
      </c>
      <c r="N111" t="s">
        <v>662</v>
      </c>
    </row>
    <row r="112" spans="1:14">
      <c r="A112">
        <v>0</v>
      </c>
      <c r="B112" t="s">
        <v>126</v>
      </c>
      <c r="C112" t="s">
        <v>587</v>
      </c>
      <c r="D112">
        <v>164618</v>
      </c>
      <c r="E112" s="2">
        <v>0.61741628660585601</v>
      </c>
      <c r="F112">
        <v>152399</v>
      </c>
      <c r="G112">
        <v>12219</v>
      </c>
      <c r="H112" s="2">
        <v>7.4226390795660194E-2</v>
      </c>
      <c r="I112">
        <v>-0.50344707349969098</v>
      </c>
      <c r="J112">
        <v>0.12892580335291401</v>
      </c>
      <c r="K112">
        <v>0.39930135593364002</v>
      </c>
      <c r="L112">
        <v>10000</v>
      </c>
      <c r="M112" t="b">
        <v>0</v>
      </c>
      <c r="N112" t="s">
        <v>662</v>
      </c>
    </row>
    <row r="113" spans="1:14">
      <c r="A113">
        <v>1</v>
      </c>
      <c r="B113" t="s">
        <v>126</v>
      </c>
      <c r="C113" t="s">
        <v>628</v>
      </c>
      <c r="D113">
        <v>34077</v>
      </c>
      <c r="E113" s="2">
        <v>0.12780919947191499</v>
      </c>
      <c r="F113">
        <v>30440</v>
      </c>
      <c r="G113">
        <v>3637</v>
      </c>
      <c r="H113" s="2">
        <v>0.106728878715849</v>
      </c>
      <c r="I113">
        <v>-0.10453547627148101</v>
      </c>
      <c r="J113">
        <v>1.34173136900817E-3</v>
      </c>
      <c r="K113">
        <v>0.39930135593364002</v>
      </c>
      <c r="L113">
        <v>35000</v>
      </c>
      <c r="M113" t="b">
        <v>0</v>
      </c>
      <c r="N113" t="s">
        <v>662</v>
      </c>
    </row>
    <row r="114" spans="1:14">
      <c r="A114">
        <v>2</v>
      </c>
      <c r="B114" t="s">
        <v>126</v>
      </c>
      <c r="C114" t="s">
        <v>629</v>
      </c>
      <c r="D114">
        <v>27949</v>
      </c>
      <c r="E114" s="2">
        <v>0.104825522083533</v>
      </c>
      <c r="F114">
        <v>23889</v>
      </c>
      <c r="G114">
        <v>4060</v>
      </c>
      <c r="H114" s="2">
        <v>0.145264589072954</v>
      </c>
      <c r="I114">
        <v>0.247827762387375</v>
      </c>
      <c r="J114">
        <v>7.0732534720626397E-3</v>
      </c>
      <c r="K114">
        <v>0.39930135593364002</v>
      </c>
      <c r="L114">
        <v>110000</v>
      </c>
      <c r="M114" t="b">
        <v>0</v>
      </c>
      <c r="N114" t="s">
        <v>662</v>
      </c>
    </row>
    <row r="115" spans="1:14">
      <c r="A115">
        <v>3</v>
      </c>
      <c r="B115" t="s">
        <v>126</v>
      </c>
      <c r="C115" t="s">
        <v>630</v>
      </c>
      <c r="D115">
        <v>39980</v>
      </c>
      <c r="E115" s="2">
        <v>0.14994899183869401</v>
      </c>
      <c r="F115">
        <v>28671</v>
      </c>
      <c r="G115">
        <v>11309</v>
      </c>
      <c r="H115" s="2">
        <v>0.28286643321660798</v>
      </c>
      <c r="I115">
        <v>1.0897756006541801</v>
      </c>
      <c r="J115">
        <v>0.26196056773965398</v>
      </c>
      <c r="K115">
        <v>0.39930135593364002</v>
      </c>
      <c r="L115" t="s">
        <v>579</v>
      </c>
      <c r="M115" t="b">
        <v>0</v>
      </c>
      <c r="N115" t="s">
        <v>662</v>
      </c>
    </row>
    <row r="116" spans="1:14">
      <c r="A116">
        <v>0</v>
      </c>
      <c r="B116" t="s">
        <v>356</v>
      </c>
      <c r="C116" t="s">
        <v>594</v>
      </c>
      <c r="D116">
        <v>227735</v>
      </c>
      <c r="E116" s="2">
        <v>0.85414291286605803</v>
      </c>
      <c r="F116">
        <v>202552</v>
      </c>
      <c r="G116">
        <v>25183</v>
      </c>
      <c r="H116" s="2">
        <v>0.110580279711067</v>
      </c>
      <c r="I116">
        <v>-6.4764589292292493E-2</v>
      </c>
      <c r="J116">
        <v>3.4947780581147401E-3</v>
      </c>
      <c r="K116">
        <v>4.9013549786228801E-2</v>
      </c>
      <c r="L116">
        <v>200000</v>
      </c>
      <c r="M116" t="b">
        <v>0</v>
      </c>
      <c r="N116" t="s">
        <v>662</v>
      </c>
    </row>
    <row r="117" spans="1:14">
      <c r="A117">
        <v>1</v>
      </c>
      <c r="B117" t="s">
        <v>356</v>
      </c>
      <c r="C117" t="s">
        <v>602</v>
      </c>
      <c r="D117">
        <v>18558</v>
      </c>
      <c r="E117" s="2">
        <v>6.9603636581853007E-2</v>
      </c>
      <c r="F117">
        <v>16695</v>
      </c>
      <c r="G117">
        <v>1863</v>
      </c>
      <c r="H117" s="2">
        <v>0.100387972841901</v>
      </c>
      <c r="I117">
        <v>-0.17285829105901401</v>
      </c>
      <c r="J117">
        <v>1.94610873009256E-3</v>
      </c>
      <c r="K117">
        <v>4.9013549786228801E-2</v>
      </c>
      <c r="L117">
        <v>600000</v>
      </c>
      <c r="M117" t="b">
        <v>0</v>
      </c>
      <c r="N117" t="s">
        <v>662</v>
      </c>
    </row>
    <row r="118" spans="1:14">
      <c r="A118">
        <v>2</v>
      </c>
      <c r="B118" t="s">
        <v>356</v>
      </c>
      <c r="C118" t="s">
        <v>603</v>
      </c>
      <c r="D118">
        <v>20331</v>
      </c>
      <c r="E118" s="2">
        <v>7.6253450552088306E-2</v>
      </c>
      <c r="F118">
        <v>16152</v>
      </c>
      <c r="G118">
        <v>4179</v>
      </c>
      <c r="H118" s="2">
        <v>0.20554817765973099</v>
      </c>
      <c r="I118">
        <v>0.66809099317239296</v>
      </c>
      <c r="J118">
        <v>4.3572662998021497E-2</v>
      </c>
      <c r="K118">
        <v>4.9013549786228801E-2</v>
      </c>
      <c r="L118" t="s">
        <v>579</v>
      </c>
      <c r="M118" t="b">
        <v>0</v>
      </c>
      <c r="N118" t="s">
        <v>662</v>
      </c>
    </row>
    <row r="119" spans="1:14">
      <c r="A119">
        <v>0</v>
      </c>
      <c r="B119" t="s">
        <v>224</v>
      </c>
      <c r="C119" t="s">
        <v>594</v>
      </c>
      <c r="D119">
        <v>241419</v>
      </c>
      <c r="E119" s="2">
        <v>0.90546612457993203</v>
      </c>
      <c r="F119">
        <v>215409</v>
      </c>
      <c r="G119">
        <v>26010</v>
      </c>
      <c r="H119" s="2">
        <v>0.10773799908043601</v>
      </c>
      <c r="I119">
        <v>-9.3994576401507393E-2</v>
      </c>
      <c r="J119">
        <v>7.7163873545123404E-3</v>
      </c>
      <c r="K119">
        <v>6.3242267762396095E-2</v>
      </c>
      <c r="L119">
        <v>200000</v>
      </c>
      <c r="M119" t="b">
        <v>0</v>
      </c>
      <c r="N119" t="s">
        <v>662</v>
      </c>
    </row>
    <row r="120" spans="1:14">
      <c r="A120">
        <v>1</v>
      </c>
      <c r="B120" t="s">
        <v>224</v>
      </c>
      <c r="C120" t="s">
        <v>595</v>
      </c>
      <c r="D120">
        <v>25205</v>
      </c>
      <c r="E120" s="2">
        <v>9.4533875420067207E-2</v>
      </c>
      <c r="F120">
        <v>19990</v>
      </c>
      <c r="G120">
        <v>5215</v>
      </c>
      <c r="H120" s="2">
        <v>0.20690339218409001</v>
      </c>
      <c r="I120">
        <v>0.67636983065757805</v>
      </c>
      <c r="J120">
        <v>5.5525880407883699E-2</v>
      </c>
      <c r="K120">
        <v>6.3242267762396095E-2</v>
      </c>
      <c r="L120" t="s">
        <v>579</v>
      </c>
      <c r="M120" t="b">
        <v>0</v>
      </c>
      <c r="N120" t="s">
        <v>662</v>
      </c>
    </row>
    <row r="121" spans="1:14">
      <c r="A121">
        <v>0</v>
      </c>
      <c r="B121" t="s">
        <v>374</v>
      </c>
      <c r="C121" t="s">
        <v>576</v>
      </c>
      <c r="D121">
        <v>251826</v>
      </c>
      <c r="E121" s="2">
        <v>0.94449861977916405</v>
      </c>
      <c r="F121">
        <v>223662</v>
      </c>
      <c r="G121">
        <v>28164</v>
      </c>
      <c r="H121" s="2">
        <v>0.11183912701627299</v>
      </c>
      <c r="I121">
        <v>-5.2028526330349399E-2</v>
      </c>
      <c r="J121">
        <v>2.5062348958971902E-3</v>
      </c>
      <c r="K121">
        <v>3.5072233523333801E-2</v>
      </c>
      <c r="L121">
        <v>1</v>
      </c>
      <c r="M121" t="b">
        <v>0</v>
      </c>
      <c r="N121" t="s">
        <v>662</v>
      </c>
    </row>
    <row r="122" spans="1:14">
      <c r="A122">
        <v>1</v>
      </c>
      <c r="B122" t="s">
        <v>374</v>
      </c>
      <c r="C122" t="s">
        <v>586</v>
      </c>
      <c r="D122">
        <v>14798</v>
      </c>
      <c r="E122" s="2">
        <v>5.5501380220835297E-2</v>
      </c>
      <c r="F122">
        <v>11737</v>
      </c>
      <c r="G122">
        <v>3061</v>
      </c>
      <c r="H122" s="2">
        <v>0.20685227733477399</v>
      </c>
      <c r="I122">
        <v>0.67605830556243995</v>
      </c>
      <c r="J122">
        <v>3.2565998627436601E-2</v>
      </c>
      <c r="K122">
        <v>3.5072233523333801E-2</v>
      </c>
      <c r="L122" t="s">
        <v>579</v>
      </c>
      <c r="M122" t="b">
        <v>0</v>
      </c>
      <c r="N122" t="s">
        <v>662</v>
      </c>
    </row>
    <row r="123" spans="1:14">
      <c r="A123">
        <v>0</v>
      </c>
      <c r="B123" t="s">
        <v>232</v>
      </c>
      <c r="C123" t="s">
        <v>576</v>
      </c>
      <c r="D123">
        <v>238292</v>
      </c>
      <c r="E123" s="2">
        <v>0.89373799807969201</v>
      </c>
      <c r="F123">
        <v>211216</v>
      </c>
      <c r="G123">
        <v>27076</v>
      </c>
      <c r="H123" s="2">
        <v>0.113625300052037</v>
      </c>
      <c r="I123">
        <v>-3.4170689174891002E-2</v>
      </c>
      <c r="J123">
        <v>1.0299846066435701E-3</v>
      </c>
      <c r="K123">
        <v>8.7850162095248607E-3</v>
      </c>
      <c r="L123">
        <v>1</v>
      </c>
      <c r="M123" t="b">
        <v>0</v>
      </c>
      <c r="N123" t="s">
        <v>662</v>
      </c>
    </row>
    <row r="124" spans="1:14">
      <c r="A124">
        <v>1</v>
      </c>
      <c r="B124" t="s">
        <v>232</v>
      </c>
      <c r="C124" t="s">
        <v>586</v>
      </c>
      <c r="D124">
        <v>28332</v>
      </c>
      <c r="E124" s="2">
        <v>0.10626200192030701</v>
      </c>
      <c r="F124">
        <v>24183</v>
      </c>
      <c r="G124">
        <v>4149</v>
      </c>
      <c r="H124" s="2">
        <v>0.14644218551461199</v>
      </c>
      <c r="I124">
        <v>0.257280325098308</v>
      </c>
      <c r="J124">
        <v>7.7550316028812804E-3</v>
      </c>
      <c r="K124">
        <v>8.7850162095248607E-3</v>
      </c>
      <c r="L124" t="s">
        <v>579</v>
      </c>
      <c r="M124" t="b">
        <v>0</v>
      </c>
      <c r="N124" t="s">
        <v>662</v>
      </c>
    </row>
    <row r="125" spans="1:14">
      <c r="A125">
        <v>0</v>
      </c>
      <c r="B125" t="s">
        <v>458</v>
      </c>
      <c r="C125" t="s">
        <v>576</v>
      </c>
      <c r="D125">
        <v>234721</v>
      </c>
      <c r="E125" s="2">
        <v>0.880344605136821</v>
      </c>
      <c r="F125">
        <v>209893</v>
      </c>
      <c r="G125">
        <v>24828</v>
      </c>
      <c r="H125" s="2">
        <v>0.105776645464189</v>
      </c>
      <c r="I125">
        <v>-0.11456293778802</v>
      </c>
      <c r="J125">
        <v>1.1057121253620499E-2</v>
      </c>
      <c r="K125">
        <v>7.2535523113300096E-2</v>
      </c>
      <c r="L125">
        <v>1</v>
      </c>
      <c r="M125" t="b">
        <v>0</v>
      </c>
      <c r="N125" t="s">
        <v>662</v>
      </c>
    </row>
    <row r="126" spans="1:14">
      <c r="A126">
        <v>1</v>
      </c>
      <c r="B126" t="s">
        <v>458</v>
      </c>
      <c r="C126" t="s">
        <v>586</v>
      </c>
      <c r="D126">
        <v>31903</v>
      </c>
      <c r="E126" s="2">
        <v>0.119655394863178</v>
      </c>
      <c r="F126">
        <v>25506</v>
      </c>
      <c r="G126">
        <v>6397</v>
      </c>
      <c r="H126" s="2">
        <v>0.20051405823903701</v>
      </c>
      <c r="I126">
        <v>0.63697830258044397</v>
      </c>
      <c r="J126">
        <v>6.1478401859679503E-2</v>
      </c>
      <c r="K126">
        <v>7.2535523113300096E-2</v>
      </c>
      <c r="L126" t="s">
        <v>579</v>
      </c>
      <c r="M126" t="b">
        <v>0</v>
      </c>
      <c r="N126" t="s">
        <v>662</v>
      </c>
    </row>
    <row r="127" spans="1:14">
      <c r="A127">
        <v>0</v>
      </c>
      <c r="B127" t="s">
        <v>334</v>
      </c>
      <c r="C127" t="s">
        <v>576</v>
      </c>
      <c r="D127">
        <v>246085</v>
      </c>
      <c r="E127" s="2">
        <v>0.92296642462793999</v>
      </c>
      <c r="F127">
        <v>220291</v>
      </c>
      <c r="G127">
        <v>25794</v>
      </c>
      <c r="H127" s="2">
        <v>0.104817441128065</v>
      </c>
      <c r="I127">
        <v>-0.12474460213267199</v>
      </c>
      <c r="J127">
        <v>1.36908140573485E-2</v>
      </c>
      <c r="K127">
        <v>0.12310811879398401</v>
      </c>
      <c r="L127">
        <v>1</v>
      </c>
      <c r="M127" t="b">
        <v>0</v>
      </c>
      <c r="N127" t="s">
        <v>662</v>
      </c>
    </row>
    <row r="128" spans="1:14">
      <c r="A128">
        <v>1</v>
      </c>
      <c r="B128" t="s">
        <v>334</v>
      </c>
      <c r="C128" t="s">
        <v>586</v>
      </c>
      <c r="D128">
        <v>20539</v>
      </c>
      <c r="E128" s="2">
        <v>7.7033575372059501E-2</v>
      </c>
      <c r="F128">
        <v>15108</v>
      </c>
      <c r="G128">
        <v>5431</v>
      </c>
      <c r="H128" s="2">
        <v>0.264423779151857</v>
      </c>
      <c r="I128">
        <v>0.99696176491964905</v>
      </c>
      <c r="J128">
        <v>0.109417304736635</v>
      </c>
      <c r="K128">
        <v>0.12310811879398401</v>
      </c>
      <c r="L128" t="s">
        <v>579</v>
      </c>
      <c r="M128" t="b">
        <v>0</v>
      </c>
      <c r="N128" t="s">
        <v>662</v>
      </c>
    </row>
    <row r="129" spans="1:14">
      <c r="A129">
        <v>0</v>
      </c>
      <c r="B129" t="s">
        <v>276</v>
      </c>
      <c r="C129" t="s">
        <v>576</v>
      </c>
      <c r="D129">
        <v>250283</v>
      </c>
      <c r="E129" s="2">
        <v>0.93871144383101301</v>
      </c>
      <c r="F129">
        <v>224176</v>
      </c>
      <c r="G129">
        <v>26107</v>
      </c>
      <c r="H129" s="2">
        <v>0.104309921169236</v>
      </c>
      <c r="I129">
        <v>-0.130165089308345</v>
      </c>
      <c r="J129">
        <v>1.5129170008854701E-2</v>
      </c>
      <c r="K129">
        <v>0.15865788359513</v>
      </c>
      <c r="L129">
        <v>1</v>
      </c>
      <c r="M129" t="b">
        <v>0</v>
      </c>
      <c r="N129" t="s">
        <v>662</v>
      </c>
    </row>
    <row r="130" spans="1:14">
      <c r="A130">
        <v>1</v>
      </c>
      <c r="B130" t="s">
        <v>276</v>
      </c>
      <c r="C130" t="s">
        <v>586</v>
      </c>
      <c r="D130">
        <v>16341</v>
      </c>
      <c r="E130" s="2">
        <v>6.1288556168986999E-2</v>
      </c>
      <c r="F130">
        <v>11223</v>
      </c>
      <c r="G130">
        <v>5118</v>
      </c>
      <c r="H130" s="2">
        <v>0.313199926565081</v>
      </c>
      <c r="I130">
        <v>1.23486138442062</v>
      </c>
      <c r="J130">
        <v>0.143528713586275</v>
      </c>
      <c r="K130">
        <v>0.15865788359513</v>
      </c>
      <c r="L130" t="s">
        <v>579</v>
      </c>
      <c r="M130" t="b">
        <v>0</v>
      </c>
      <c r="N130" t="s">
        <v>662</v>
      </c>
    </row>
    <row r="131" spans="1:14">
      <c r="A131">
        <v>0</v>
      </c>
      <c r="B131" t="s">
        <v>133</v>
      </c>
      <c r="C131" t="s">
        <v>587</v>
      </c>
      <c r="D131">
        <v>164618</v>
      </c>
      <c r="E131" s="2">
        <v>0.61741628660585601</v>
      </c>
      <c r="F131">
        <v>152399</v>
      </c>
      <c r="G131">
        <v>12219</v>
      </c>
      <c r="H131" s="2">
        <v>7.4226390795660194E-2</v>
      </c>
      <c r="I131">
        <v>-0.50344707349969098</v>
      </c>
      <c r="J131">
        <v>0.12892580335291401</v>
      </c>
      <c r="K131">
        <v>0.39930135593364002</v>
      </c>
      <c r="L131">
        <v>10000</v>
      </c>
      <c r="M131" t="b">
        <v>0</v>
      </c>
      <c r="N131" t="s">
        <v>662</v>
      </c>
    </row>
    <row r="132" spans="1:14">
      <c r="A132">
        <v>1</v>
      </c>
      <c r="B132" t="s">
        <v>133</v>
      </c>
      <c r="C132" t="s">
        <v>628</v>
      </c>
      <c r="D132">
        <v>34077</v>
      </c>
      <c r="E132" s="2">
        <v>0.12780919947191499</v>
      </c>
      <c r="F132">
        <v>30440</v>
      </c>
      <c r="G132">
        <v>3637</v>
      </c>
      <c r="H132" s="2">
        <v>0.106728878715849</v>
      </c>
      <c r="I132">
        <v>-0.10453547627148101</v>
      </c>
      <c r="J132">
        <v>1.34173136900817E-3</v>
      </c>
      <c r="K132">
        <v>0.39930135593364002</v>
      </c>
      <c r="L132">
        <v>35000</v>
      </c>
      <c r="M132" t="b">
        <v>0</v>
      </c>
      <c r="N132" t="s">
        <v>662</v>
      </c>
    </row>
    <row r="133" spans="1:14">
      <c r="A133">
        <v>2</v>
      </c>
      <c r="B133" t="s">
        <v>133</v>
      </c>
      <c r="C133" t="s">
        <v>629</v>
      </c>
      <c r="D133">
        <v>27949</v>
      </c>
      <c r="E133" s="2">
        <v>0.104825522083533</v>
      </c>
      <c r="F133">
        <v>23889</v>
      </c>
      <c r="G133">
        <v>4060</v>
      </c>
      <c r="H133" s="2">
        <v>0.145264589072954</v>
      </c>
      <c r="I133">
        <v>0.247827762387375</v>
      </c>
      <c r="J133">
        <v>7.0732534720626397E-3</v>
      </c>
      <c r="K133">
        <v>0.39930135593364002</v>
      </c>
      <c r="L133">
        <v>110000</v>
      </c>
      <c r="M133" t="b">
        <v>0</v>
      </c>
      <c r="N133" t="s">
        <v>662</v>
      </c>
    </row>
    <row r="134" spans="1:14">
      <c r="A134">
        <v>3</v>
      </c>
      <c r="B134" t="s">
        <v>133</v>
      </c>
      <c r="C134" t="s">
        <v>630</v>
      </c>
      <c r="D134">
        <v>39980</v>
      </c>
      <c r="E134" s="2">
        <v>0.14994899183869401</v>
      </c>
      <c r="F134">
        <v>28671</v>
      </c>
      <c r="G134">
        <v>11309</v>
      </c>
      <c r="H134" s="2">
        <v>0.28286643321660798</v>
      </c>
      <c r="I134">
        <v>1.0897756006541801</v>
      </c>
      <c r="J134">
        <v>0.26196056773965398</v>
      </c>
      <c r="K134">
        <v>0.39930135593364002</v>
      </c>
      <c r="L134" t="s">
        <v>579</v>
      </c>
      <c r="M134" t="b">
        <v>0</v>
      </c>
      <c r="N134" t="s">
        <v>662</v>
      </c>
    </row>
    <row r="135" spans="1:14">
      <c r="A135">
        <v>0</v>
      </c>
      <c r="B135" t="s">
        <v>401</v>
      </c>
      <c r="C135" t="s">
        <v>576</v>
      </c>
      <c r="D135">
        <v>235263</v>
      </c>
      <c r="E135" s="2">
        <v>0.88237743038886196</v>
      </c>
      <c r="F135">
        <v>210937</v>
      </c>
      <c r="G135">
        <v>24326</v>
      </c>
      <c r="H135" s="2">
        <v>0.103399174540833</v>
      </c>
      <c r="I135">
        <v>-0.13995088278027201</v>
      </c>
      <c r="J135">
        <v>1.63781126949923E-2</v>
      </c>
      <c r="K135">
        <v>0.104654175582611</v>
      </c>
      <c r="L135">
        <v>1</v>
      </c>
      <c r="M135" t="b">
        <v>0</v>
      </c>
      <c r="N135" t="s">
        <v>662</v>
      </c>
    </row>
    <row r="136" spans="1:14">
      <c r="A136">
        <v>1</v>
      </c>
      <c r="B136" t="s">
        <v>401</v>
      </c>
      <c r="C136" t="s">
        <v>586</v>
      </c>
      <c r="D136">
        <v>31361</v>
      </c>
      <c r="E136" s="2">
        <v>0.117622569611137</v>
      </c>
      <c r="F136">
        <v>24462</v>
      </c>
      <c r="G136">
        <v>6899</v>
      </c>
      <c r="H136" s="2">
        <v>0.21998660756991101</v>
      </c>
      <c r="I136">
        <v>0.75431847121595197</v>
      </c>
      <c r="J136">
        <v>8.82760628876193E-2</v>
      </c>
      <c r="K136">
        <v>0.104654175582611</v>
      </c>
      <c r="L136" t="s">
        <v>579</v>
      </c>
      <c r="M136" t="b">
        <v>0</v>
      </c>
      <c r="N136" t="s">
        <v>662</v>
      </c>
    </row>
    <row r="137" spans="1:14">
      <c r="A137">
        <v>0</v>
      </c>
      <c r="B137" t="s">
        <v>142</v>
      </c>
      <c r="C137" t="s">
        <v>631</v>
      </c>
      <c r="D137">
        <v>36730</v>
      </c>
      <c r="E137" s="2">
        <v>0.13775954152664399</v>
      </c>
      <c r="F137">
        <v>27930</v>
      </c>
      <c r="G137">
        <v>8800</v>
      </c>
      <c r="H137" s="2">
        <v>0.23958616934386001</v>
      </c>
      <c r="I137">
        <v>0.86511323224422598</v>
      </c>
      <c r="J137">
        <v>0.14116558566190601</v>
      </c>
      <c r="K137">
        <v>0.29188957952878197</v>
      </c>
      <c r="L137">
        <v>45</v>
      </c>
      <c r="M137" t="b">
        <v>0</v>
      </c>
      <c r="N137" t="s">
        <v>662</v>
      </c>
    </row>
    <row r="138" spans="1:14">
      <c r="A138">
        <v>1</v>
      </c>
      <c r="B138" t="s">
        <v>142</v>
      </c>
      <c r="C138" t="s">
        <v>632</v>
      </c>
      <c r="D138">
        <v>56248</v>
      </c>
      <c r="E138" s="2">
        <v>0.21096375420067201</v>
      </c>
      <c r="F138">
        <v>47525</v>
      </c>
      <c r="G138">
        <v>8723</v>
      </c>
      <c r="H138" s="2">
        <v>0.155081069549139</v>
      </c>
      <c r="I138">
        <v>0.32477021779373999</v>
      </c>
      <c r="J138">
        <v>2.5159374129860499E-2</v>
      </c>
      <c r="K138">
        <v>0.29188957952878197</v>
      </c>
      <c r="L138">
        <v>70</v>
      </c>
      <c r="M138" t="b">
        <v>0</v>
      </c>
      <c r="N138" t="s">
        <v>662</v>
      </c>
    </row>
    <row r="139" spans="1:14">
      <c r="A139">
        <v>2</v>
      </c>
      <c r="B139" t="s">
        <v>142</v>
      </c>
      <c r="C139" t="s">
        <v>633</v>
      </c>
      <c r="D139">
        <v>45937</v>
      </c>
      <c r="E139" s="2">
        <v>0.172291316610657</v>
      </c>
      <c r="F139">
        <v>41207</v>
      </c>
      <c r="G139">
        <v>4730</v>
      </c>
      <c r="H139" s="2">
        <v>0.102967107124975</v>
      </c>
      <c r="I139">
        <v>-0.14462005161524299</v>
      </c>
      <c r="J139">
        <v>3.4087720964084099E-3</v>
      </c>
      <c r="K139">
        <v>0.29188957952878197</v>
      </c>
      <c r="L139">
        <v>95</v>
      </c>
      <c r="M139" t="b">
        <v>0</v>
      </c>
      <c r="N139" t="s">
        <v>662</v>
      </c>
    </row>
    <row r="140" spans="1:14">
      <c r="A140">
        <v>3</v>
      </c>
      <c r="B140" t="s">
        <v>142</v>
      </c>
      <c r="C140" t="s">
        <v>634</v>
      </c>
      <c r="D140">
        <v>127709</v>
      </c>
      <c r="E140" s="2">
        <v>0.47898538766202498</v>
      </c>
      <c r="F140">
        <v>118737</v>
      </c>
      <c r="G140">
        <v>8972</v>
      </c>
      <c r="H140" s="2">
        <v>7.0253466866078307E-2</v>
      </c>
      <c r="I140">
        <v>-0.56273945586274499</v>
      </c>
      <c r="J140">
        <v>0.122155847640607</v>
      </c>
      <c r="K140">
        <v>0.29188957952878197</v>
      </c>
      <c r="L140" t="s">
        <v>579</v>
      </c>
      <c r="M140" t="b">
        <v>0</v>
      </c>
      <c r="N140" t="s">
        <v>662</v>
      </c>
    </row>
    <row r="141" spans="1:14">
      <c r="A141">
        <v>0</v>
      </c>
      <c r="B141" t="s">
        <v>397</v>
      </c>
      <c r="C141" t="s">
        <v>635</v>
      </c>
      <c r="D141">
        <v>243263</v>
      </c>
      <c r="E141" s="2">
        <v>0.91238223115698502</v>
      </c>
      <c r="F141">
        <v>217431</v>
      </c>
      <c r="G141">
        <v>25832</v>
      </c>
      <c r="H141" s="2">
        <v>0.106189597267155</v>
      </c>
      <c r="I141">
        <v>-0.110204634644611</v>
      </c>
      <c r="J141">
        <v>1.0621985042198301E-2</v>
      </c>
      <c r="K141">
        <v>8.9326650057884899E-2</v>
      </c>
      <c r="L141">
        <v>50000</v>
      </c>
      <c r="M141" t="b">
        <v>0</v>
      </c>
      <c r="N141" t="s">
        <v>662</v>
      </c>
    </row>
    <row r="142" spans="1:14">
      <c r="A142">
        <v>1</v>
      </c>
      <c r="B142" t="s">
        <v>397</v>
      </c>
      <c r="C142" t="s">
        <v>636</v>
      </c>
      <c r="D142">
        <v>23361</v>
      </c>
      <c r="E142" s="2">
        <v>8.7617768843014796E-2</v>
      </c>
      <c r="F142">
        <v>17968</v>
      </c>
      <c r="G142">
        <v>5393</v>
      </c>
      <c r="H142" s="2">
        <v>0.23085484354265601</v>
      </c>
      <c r="I142">
        <v>0.81657230907615397</v>
      </c>
      <c r="J142">
        <v>7.8704665015686501E-2</v>
      </c>
      <c r="K142">
        <v>8.9326650057884899E-2</v>
      </c>
      <c r="L142" t="s">
        <v>579</v>
      </c>
      <c r="M142" t="b">
        <v>0</v>
      </c>
      <c r="N142" t="s">
        <v>662</v>
      </c>
    </row>
    <row r="143" spans="1:14">
      <c r="A143">
        <v>0</v>
      </c>
      <c r="B143" t="s">
        <v>352</v>
      </c>
      <c r="C143" t="s">
        <v>576</v>
      </c>
      <c r="D143">
        <v>215670</v>
      </c>
      <c r="E143" s="2">
        <v>0.80889192270763299</v>
      </c>
      <c r="F143">
        <v>192120</v>
      </c>
      <c r="G143">
        <v>23550</v>
      </c>
      <c r="H143" s="2">
        <v>0.109194602865488</v>
      </c>
      <c r="I143">
        <v>-7.8931465617045393E-2</v>
      </c>
      <c r="J143">
        <v>4.8892391567275303E-3</v>
      </c>
      <c r="K143">
        <v>3.9459182341245097E-2</v>
      </c>
      <c r="L143">
        <v>1</v>
      </c>
      <c r="M143" t="b">
        <v>0</v>
      </c>
      <c r="N143" t="s">
        <v>662</v>
      </c>
    </row>
    <row r="144" spans="1:14">
      <c r="A144">
        <v>1</v>
      </c>
      <c r="B144" t="s">
        <v>352</v>
      </c>
      <c r="C144" t="s">
        <v>577</v>
      </c>
      <c r="D144">
        <v>29540</v>
      </c>
      <c r="E144" s="2">
        <v>0.110792726836293</v>
      </c>
      <c r="F144">
        <v>25991</v>
      </c>
      <c r="G144">
        <v>3549</v>
      </c>
      <c r="H144" s="2">
        <v>0.120142180094786</v>
      </c>
      <c r="I144">
        <v>2.8978440131254501E-2</v>
      </c>
      <c r="J144" s="1">
        <v>9.4075420510199195E-5</v>
      </c>
      <c r="K144">
        <v>3.9459182341245097E-2</v>
      </c>
      <c r="L144">
        <v>2</v>
      </c>
      <c r="M144" t="b">
        <v>0</v>
      </c>
      <c r="N144" t="s">
        <v>662</v>
      </c>
    </row>
    <row r="145" spans="1:14">
      <c r="A145">
        <v>2</v>
      </c>
      <c r="B145" t="s">
        <v>352</v>
      </c>
      <c r="C145" t="s">
        <v>578</v>
      </c>
      <c r="D145">
        <v>21414</v>
      </c>
      <c r="E145" s="2">
        <v>8.0315350456072895E-2</v>
      </c>
      <c r="F145">
        <v>17288</v>
      </c>
      <c r="G145">
        <v>4126</v>
      </c>
      <c r="H145" s="2">
        <v>0.192677687494162</v>
      </c>
      <c r="I145">
        <v>0.58735868616162601</v>
      </c>
      <c r="J145">
        <v>3.4475867764007302E-2</v>
      </c>
      <c r="K145">
        <v>3.9459182341245097E-2</v>
      </c>
      <c r="L145" t="s">
        <v>579</v>
      </c>
      <c r="M145" t="b">
        <v>0</v>
      </c>
      <c r="N145" t="s">
        <v>662</v>
      </c>
    </row>
    <row r="146" spans="1:14">
      <c r="A146">
        <v>0</v>
      </c>
      <c r="B146" t="s">
        <v>415</v>
      </c>
      <c r="C146" t="s">
        <v>637</v>
      </c>
      <c r="D146">
        <v>234253</v>
      </c>
      <c r="E146" s="2">
        <v>0.87858932429188596</v>
      </c>
      <c r="F146">
        <v>207807</v>
      </c>
      <c r="G146">
        <v>26446</v>
      </c>
      <c r="H146" s="2">
        <v>0.11289503229414299</v>
      </c>
      <c r="I146">
        <v>-4.1441955482741898E-2</v>
      </c>
      <c r="J146">
        <v>1.4851424445849601E-3</v>
      </c>
      <c r="K146">
        <v>3.5166549838300698E-2</v>
      </c>
      <c r="L146">
        <v>500000</v>
      </c>
      <c r="M146" t="b">
        <v>0</v>
      </c>
      <c r="N146" t="s">
        <v>662</v>
      </c>
    </row>
    <row r="147" spans="1:14">
      <c r="A147">
        <v>1</v>
      </c>
      <c r="B147" t="s">
        <v>415</v>
      </c>
      <c r="C147" t="s">
        <v>638</v>
      </c>
      <c r="D147">
        <v>13788</v>
      </c>
      <c r="E147" s="2">
        <v>5.1713274123859801E-2</v>
      </c>
      <c r="F147">
        <v>12570</v>
      </c>
      <c r="G147">
        <v>1218</v>
      </c>
      <c r="H147" s="2">
        <v>8.8337684943429001E-2</v>
      </c>
      <c r="I147">
        <v>-0.31403996259729899</v>
      </c>
      <c r="J147">
        <v>4.5195035359026896E-3</v>
      </c>
      <c r="K147">
        <v>3.5166549838300698E-2</v>
      </c>
      <c r="L147">
        <v>1000000</v>
      </c>
      <c r="M147" t="b">
        <v>0</v>
      </c>
      <c r="N147" t="s">
        <v>662</v>
      </c>
    </row>
    <row r="148" spans="1:14">
      <c r="A148">
        <v>2</v>
      </c>
      <c r="B148" t="s">
        <v>415</v>
      </c>
      <c r="C148" t="s">
        <v>639</v>
      </c>
      <c r="D148">
        <v>18583</v>
      </c>
      <c r="E148" s="2">
        <v>6.9697401584253402E-2</v>
      </c>
      <c r="F148">
        <v>15022</v>
      </c>
      <c r="G148">
        <v>3561</v>
      </c>
      <c r="H148" s="2">
        <v>0.19162675563687201</v>
      </c>
      <c r="I148">
        <v>0.58058850174897203</v>
      </c>
      <c r="J148">
        <v>2.9161903857813001E-2</v>
      </c>
      <c r="K148">
        <v>3.5166549838300698E-2</v>
      </c>
      <c r="L148" t="s">
        <v>579</v>
      </c>
      <c r="M148" t="b">
        <v>0</v>
      </c>
      <c r="N148" t="s">
        <v>662</v>
      </c>
    </row>
    <row r="149" spans="1:14">
      <c r="A149">
        <v>0</v>
      </c>
      <c r="B149" t="s">
        <v>478</v>
      </c>
      <c r="C149" t="s">
        <v>576</v>
      </c>
      <c r="D149">
        <v>211428</v>
      </c>
      <c r="E149" s="2">
        <v>0.79298187710033596</v>
      </c>
      <c r="F149">
        <v>188069</v>
      </c>
      <c r="G149">
        <v>23359</v>
      </c>
      <c r="H149" s="2">
        <v>0.110482055356906</v>
      </c>
      <c r="I149">
        <v>-6.5763677229009596E-2</v>
      </c>
      <c r="J149">
        <v>3.3441260361124201E-3</v>
      </c>
      <c r="K149">
        <v>2.5151036421064601E-2</v>
      </c>
      <c r="L149">
        <v>1</v>
      </c>
      <c r="M149" t="b">
        <v>0</v>
      </c>
      <c r="N149" t="s">
        <v>662</v>
      </c>
    </row>
    <row r="150" spans="1:14">
      <c r="A150">
        <v>1</v>
      </c>
      <c r="B150" t="s">
        <v>478</v>
      </c>
      <c r="C150" t="s">
        <v>577</v>
      </c>
      <c r="D150">
        <v>33259</v>
      </c>
      <c r="E150" s="2">
        <v>0.124741208593374</v>
      </c>
      <c r="F150">
        <v>29232</v>
      </c>
      <c r="G150">
        <v>4027</v>
      </c>
      <c r="H150" s="2">
        <v>0.12108000841877301</v>
      </c>
      <c r="I150">
        <v>3.7820572950817699E-2</v>
      </c>
      <c r="J150">
        <v>1.8102920349953301E-4</v>
      </c>
      <c r="K150">
        <v>2.5151036421064601E-2</v>
      </c>
      <c r="L150">
        <v>2</v>
      </c>
      <c r="M150" t="b">
        <v>0</v>
      </c>
      <c r="N150" t="s">
        <v>662</v>
      </c>
    </row>
    <row r="151" spans="1:14">
      <c r="A151">
        <v>2</v>
      </c>
      <c r="B151" t="s">
        <v>478</v>
      </c>
      <c r="C151" t="s">
        <v>578</v>
      </c>
      <c r="D151">
        <v>21937</v>
      </c>
      <c r="E151" s="2">
        <v>8.2276914306289001E-2</v>
      </c>
      <c r="F151">
        <v>18098</v>
      </c>
      <c r="G151">
        <v>3839</v>
      </c>
      <c r="H151" s="2">
        <v>0.175001139627114</v>
      </c>
      <c r="I151">
        <v>0.46947337180686999</v>
      </c>
      <c r="J151">
        <v>2.1625881181452599E-2</v>
      </c>
      <c r="K151">
        <v>2.5151036421064601E-2</v>
      </c>
      <c r="L151" t="s">
        <v>579</v>
      </c>
      <c r="M151" t="b">
        <v>0</v>
      </c>
      <c r="N151" t="s">
        <v>662</v>
      </c>
    </row>
    <row r="152" spans="1:14">
      <c r="A152">
        <v>0</v>
      </c>
      <c r="B152" t="s">
        <v>494</v>
      </c>
      <c r="C152" t="s">
        <v>587</v>
      </c>
      <c r="D152">
        <v>250207</v>
      </c>
      <c r="E152" s="2">
        <v>0.93842639822371499</v>
      </c>
      <c r="F152">
        <v>221978</v>
      </c>
      <c r="G152">
        <v>28229</v>
      </c>
      <c r="H152" s="2">
        <v>0.11282258290135699</v>
      </c>
      <c r="I152">
        <v>-4.21655688159479E-2</v>
      </c>
      <c r="J152">
        <v>1.64171317192252E-3</v>
      </c>
      <c r="K152">
        <v>2.19081313986564E-2</v>
      </c>
      <c r="L152">
        <v>10000</v>
      </c>
      <c r="M152" t="b">
        <v>0</v>
      </c>
      <c r="N152" t="s">
        <v>662</v>
      </c>
    </row>
    <row r="153" spans="1:14">
      <c r="A153">
        <v>1</v>
      </c>
      <c r="B153" t="s">
        <v>494</v>
      </c>
      <c r="C153" t="s">
        <v>588</v>
      </c>
      <c r="D153">
        <v>16417</v>
      </c>
      <c r="E153" s="2">
        <v>6.1573601776284202E-2</v>
      </c>
      <c r="F153">
        <v>13421</v>
      </c>
      <c r="G153">
        <v>2996</v>
      </c>
      <c r="H153" s="2">
        <v>0.18249375647194899</v>
      </c>
      <c r="I153">
        <v>0.52052031195645498</v>
      </c>
      <c r="J153">
        <v>2.02664182267339E-2</v>
      </c>
      <c r="K153">
        <v>2.19081313986564E-2</v>
      </c>
      <c r="L153" t="s">
        <v>579</v>
      </c>
      <c r="M153" t="b">
        <v>0</v>
      </c>
      <c r="N153" t="s">
        <v>662</v>
      </c>
    </row>
    <row r="154" spans="1:14">
      <c r="A154">
        <v>0</v>
      </c>
      <c r="B154" t="s">
        <v>564</v>
      </c>
      <c r="C154" t="s">
        <v>576</v>
      </c>
      <c r="D154">
        <v>205722</v>
      </c>
      <c r="E154" s="2">
        <v>0.77158095295247198</v>
      </c>
      <c r="F154">
        <v>188806</v>
      </c>
      <c r="G154">
        <v>16916</v>
      </c>
      <c r="H154" s="2">
        <v>8.2227472025354603E-2</v>
      </c>
      <c r="I154">
        <v>-0.39239722254005999</v>
      </c>
      <c r="J154">
        <v>0.10214985809482199</v>
      </c>
      <c r="K154">
        <v>0.32069100019942098</v>
      </c>
      <c r="L154">
        <v>1</v>
      </c>
      <c r="M154" t="b">
        <v>0</v>
      </c>
      <c r="N154" t="s">
        <v>662</v>
      </c>
    </row>
    <row r="155" spans="1:14">
      <c r="A155">
        <v>1</v>
      </c>
      <c r="B155" t="s">
        <v>564</v>
      </c>
      <c r="C155" t="s">
        <v>586</v>
      </c>
      <c r="D155">
        <v>60902</v>
      </c>
      <c r="E155" s="2">
        <v>0.228419047047527</v>
      </c>
      <c r="F155">
        <v>46593</v>
      </c>
      <c r="G155">
        <v>14309</v>
      </c>
      <c r="H155" s="2">
        <v>0.234951233128632</v>
      </c>
      <c r="I155">
        <v>0.83950128538576496</v>
      </c>
      <c r="J155">
        <v>0.21854114210459799</v>
      </c>
      <c r="K155">
        <v>0.32069100019942098</v>
      </c>
      <c r="L155" t="s">
        <v>579</v>
      </c>
      <c r="M155" t="b">
        <v>0</v>
      </c>
      <c r="N155" t="s">
        <v>662</v>
      </c>
    </row>
    <row r="156" spans="1:14">
      <c r="A156">
        <v>0</v>
      </c>
      <c r="B156" t="s">
        <v>135</v>
      </c>
      <c r="C156" t="s">
        <v>640</v>
      </c>
      <c r="D156">
        <v>97973</v>
      </c>
      <c r="E156" s="2">
        <v>0.36745754320691298</v>
      </c>
      <c r="F156">
        <v>90040</v>
      </c>
      <c r="G156">
        <v>7933</v>
      </c>
      <c r="H156" s="2">
        <v>8.09712880079205E-2</v>
      </c>
      <c r="I156">
        <v>-0.40915985100151397</v>
      </c>
      <c r="J156">
        <v>5.2552594964026297E-2</v>
      </c>
      <c r="K156">
        <v>0.103206146581443</v>
      </c>
      <c r="L156">
        <v>200</v>
      </c>
      <c r="M156" t="b">
        <v>0</v>
      </c>
      <c r="N156" t="s">
        <v>662</v>
      </c>
    </row>
    <row r="157" spans="1:14">
      <c r="A157">
        <v>1</v>
      </c>
      <c r="B157" t="s">
        <v>135</v>
      </c>
      <c r="C157" t="s">
        <v>641</v>
      </c>
      <c r="D157">
        <v>47504</v>
      </c>
      <c r="E157" s="2">
        <v>0.178168506961113</v>
      </c>
      <c r="F157">
        <v>42652</v>
      </c>
      <c r="G157">
        <v>4852</v>
      </c>
      <c r="H157" s="2">
        <v>0.102138767261704</v>
      </c>
      <c r="I157">
        <v>-0.153620284356977</v>
      </c>
      <c r="J157">
        <v>3.9636988718003202E-3</v>
      </c>
      <c r="K157">
        <v>0.103206146581443</v>
      </c>
      <c r="L157">
        <v>450</v>
      </c>
      <c r="M157" t="b">
        <v>0</v>
      </c>
      <c r="N157" t="s">
        <v>662</v>
      </c>
    </row>
    <row r="158" spans="1:14">
      <c r="A158">
        <v>2</v>
      </c>
      <c r="B158" t="s">
        <v>135</v>
      </c>
      <c r="C158" t="s">
        <v>642</v>
      </c>
      <c r="D158">
        <v>121147</v>
      </c>
      <c r="E158" s="2">
        <v>0.45437394983197299</v>
      </c>
      <c r="F158">
        <v>102707</v>
      </c>
      <c r="G158">
        <v>18440</v>
      </c>
      <c r="H158" s="2">
        <v>0.152211775776535</v>
      </c>
      <c r="I158">
        <v>0.30270483454544</v>
      </c>
      <c r="J158">
        <v>4.6689852745616399E-2</v>
      </c>
      <c r="K158">
        <v>0.103206146581443</v>
      </c>
      <c r="L158" t="s">
        <v>579</v>
      </c>
      <c r="M158" t="b">
        <v>0</v>
      </c>
      <c r="N158" t="s">
        <v>662</v>
      </c>
    </row>
    <row r="159" spans="1:14">
      <c r="A159">
        <v>0</v>
      </c>
      <c r="B159" t="s">
        <v>272</v>
      </c>
      <c r="C159" t="s">
        <v>643</v>
      </c>
      <c r="D159">
        <v>252004</v>
      </c>
      <c r="E159" s="2">
        <v>0.94516622659625504</v>
      </c>
      <c r="F159">
        <v>225335</v>
      </c>
      <c r="G159">
        <v>26669</v>
      </c>
      <c r="H159" s="2">
        <v>0.10582768527483601</v>
      </c>
      <c r="I159">
        <v>-0.11402345090218299</v>
      </c>
      <c r="J159">
        <v>1.17621784842721E-2</v>
      </c>
      <c r="K159">
        <v>0.138390363553197</v>
      </c>
      <c r="L159">
        <v>20000</v>
      </c>
      <c r="M159" t="b">
        <v>0</v>
      </c>
      <c r="N159" t="s">
        <v>662</v>
      </c>
    </row>
    <row r="160" spans="1:14">
      <c r="A160">
        <v>1</v>
      </c>
      <c r="B160" t="s">
        <v>272</v>
      </c>
      <c r="C160" t="s">
        <v>644</v>
      </c>
      <c r="D160">
        <v>14620</v>
      </c>
      <c r="E160" s="2">
        <v>5.4833773403744603E-2</v>
      </c>
      <c r="F160">
        <v>10064</v>
      </c>
      <c r="G160">
        <v>4556</v>
      </c>
      <c r="H160" s="2">
        <v>0.31162790697674397</v>
      </c>
      <c r="I160">
        <v>1.227543236344</v>
      </c>
      <c r="J160">
        <v>0.12662818506892501</v>
      </c>
      <c r="K160">
        <v>0.138390363553197</v>
      </c>
      <c r="L160" t="s">
        <v>579</v>
      </c>
      <c r="M160" t="b">
        <v>0</v>
      </c>
      <c r="N160" t="s">
        <v>662</v>
      </c>
    </row>
    <row r="161" spans="1:14">
      <c r="A161">
        <v>0</v>
      </c>
      <c r="B161" t="s">
        <v>538</v>
      </c>
      <c r="C161" t="s">
        <v>580</v>
      </c>
      <c r="D161">
        <v>205605</v>
      </c>
      <c r="E161" s="2">
        <v>0.771142132741238</v>
      </c>
      <c r="F161">
        <v>188739</v>
      </c>
      <c r="G161">
        <v>16866</v>
      </c>
      <c r="H161" s="2">
        <v>8.20310790107244E-2</v>
      </c>
      <c r="I161">
        <v>-0.3950024564156</v>
      </c>
      <c r="J161">
        <v>0.10334814240672099</v>
      </c>
      <c r="K161">
        <v>0.34438215880366901</v>
      </c>
      <c r="L161" t="s">
        <v>580</v>
      </c>
      <c r="M161" t="b">
        <v>1</v>
      </c>
      <c r="N161" t="s">
        <v>662</v>
      </c>
    </row>
    <row r="162" spans="1:14">
      <c r="A162">
        <v>1</v>
      </c>
      <c r="B162" t="s">
        <v>538</v>
      </c>
      <c r="C162" t="s">
        <v>645</v>
      </c>
      <c r="D162">
        <v>45663</v>
      </c>
      <c r="E162" s="2">
        <v>0.171263652184349</v>
      </c>
      <c r="F162">
        <v>36144</v>
      </c>
      <c r="G162">
        <v>9519</v>
      </c>
      <c r="H162" s="2">
        <v>0.208461993298732</v>
      </c>
      <c r="I162">
        <v>0.68584173226067202</v>
      </c>
      <c r="J162">
        <v>0.103773562726359</v>
      </c>
      <c r="K162">
        <v>0.34438215880366901</v>
      </c>
      <c r="L162">
        <v>3</v>
      </c>
      <c r="M162" t="b">
        <v>0</v>
      </c>
      <c r="N162" t="s">
        <v>662</v>
      </c>
    </row>
    <row r="163" spans="1:14">
      <c r="A163">
        <v>2</v>
      </c>
      <c r="B163" t="s">
        <v>538</v>
      </c>
      <c r="C163" t="s">
        <v>627</v>
      </c>
      <c r="D163">
        <v>15356</v>
      </c>
      <c r="E163" s="2">
        <v>5.7594215074411897E-2</v>
      </c>
      <c r="F163">
        <v>10516</v>
      </c>
      <c r="G163">
        <v>4840</v>
      </c>
      <c r="H163" s="2">
        <v>0.31518624641833798</v>
      </c>
      <c r="I163">
        <v>1.2440797045780501</v>
      </c>
      <c r="J163">
        <v>0.13726045367058701</v>
      </c>
      <c r="K163">
        <v>0.34438215880366901</v>
      </c>
      <c r="L163" t="s">
        <v>579</v>
      </c>
      <c r="M163" t="b">
        <v>0</v>
      </c>
      <c r="N163" t="s">
        <v>662</v>
      </c>
    </row>
    <row r="164" spans="1:14">
      <c r="A164">
        <v>0</v>
      </c>
      <c r="B164" t="s">
        <v>454</v>
      </c>
      <c r="C164" t="s">
        <v>635</v>
      </c>
      <c r="D164">
        <v>240525</v>
      </c>
      <c r="E164" s="2">
        <v>0.90211308809409496</v>
      </c>
      <c r="F164">
        <v>214630</v>
      </c>
      <c r="G164">
        <v>25895</v>
      </c>
      <c r="H164" s="2">
        <v>0.1076603263694</v>
      </c>
      <c r="I164">
        <v>-9.4802824800566995E-2</v>
      </c>
      <c r="J164">
        <v>7.81816477990252E-3</v>
      </c>
      <c r="K164">
        <v>6.2242898281463802E-2</v>
      </c>
      <c r="L164">
        <v>50000</v>
      </c>
      <c r="M164" t="b">
        <v>0</v>
      </c>
      <c r="N164" t="s">
        <v>662</v>
      </c>
    </row>
    <row r="165" spans="1:14">
      <c r="A165">
        <v>1</v>
      </c>
      <c r="B165" t="s">
        <v>454</v>
      </c>
      <c r="C165" t="s">
        <v>636</v>
      </c>
      <c r="D165">
        <v>26099</v>
      </c>
      <c r="E165" s="2">
        <v>9.78869119059049E-2</v>
      </c>
      <c r="F165">
        <v>20769</v>
      </c>
      <c r="G165">
        <v>5330</v>
      </c>
      <c r="H165" s="2">
        <v>0.204222383999386</v>
      </c>
      <c r="I165">
        <v>0.65995263853090602</v>
      </c>
      <c r="J165">
        <v>5.4424733501561302E-2</v>
      </c>
      <c r="K165">
        <v>6.2242898281463802E-2</v>
      </c>
      <c r="L165" t="s">
        <v>579</v>
      </c>
      <c r="M165" t="b">
        <v>0</v>
      </c>
      <c r="N165" t="s">
        <v>662</v>
      </c>
    </row>
    <row r="166" spans="1:14">
      <c r="A166">
        <v>0</v>
      </c>
      <c r="B166" t="s">
        <v>67</v>
      </c>
      <c r="C166" t="s">
        <v>646</v>
      </c>
      <c r="D166">
        <v>253260</v>
      </c>
      <c r="E166" s="2">
        <v>0.94987698031684997</v>
      </c>
      <c r="F166">
        <v>224666</v>
      </c>
      <c r="G166">
        <v>28594</v>
      </c>
      <c r="H166" s="2">
        <v>0.112903735291795</v>
      </c>
      <c r="I166">
        <v>-4.1355058556620201E-2</v>
      </c>
      <c r="J166">
        <v>1.59897189501801E-3</v>
      </c>
      <c r="K166">
        <v>2.5342976317983101E-2</v>
      </c>
      <c r="L166">
        <v>4000</v>
      </c>
      <c r="M166" t="b">
        <v>0</v>
      </c>
      <c r="N166" t="s">
        <v>662</v>
      </c>
    </row>
    <row r="167" spans="1:14">
      <c r="A167">
        <v>1</v>
      </c>
      <c r="B167" t="s">
        <v>67</v>
      </c>
      <c r="C167" t="s">
        <v>647</v>
      </c>
      <c r="D167">
        <v>13364</v>
      </c>
      <c r="E167" s="2">
        <v>5.0123019683149299E-2</v>
      </c>
      <c r="F167">
        <v>10733</v>
      </c>
      <c r="G167">
        <v>2631</v>
      </c>
      <c r="H167" s="2">
        <v>0.19687219395390601</v>
      </c>
      <c r="I167">
        <v>0.61410378527591902</v>
      </c>
      <c r="J167">
        <v>2.37440044229651E-2</v>
      </c>
      <c r="K167">
        <v>2.5342976317983101E-2</v>
      </c>
      <c r="L167" t="s">
        <v>579</v>
      </c>
      <c r="M167" t="b">
        <v>0</v>
      </c>
      <c r="N167" t="s">
        <v>662</v>
      </c>
    </row>
    <row r="168" spans="1:14">
      <c r="A168">
        <v>0</v>
      </c>
      <c r="B168" t="s">
        <v>561</v>
      </c>
      <c r="C168" t="s">
        <v>580</v>
      </c>
      <c r="D168">
        <v>250895</v>
      </c>
      <c r="E168" s="2">
        <v>0.94100681108977402</v>
      </c>
      <c r="F168">
        <v>222911</v>
      </c>
      <c r="G168">
        <v>27984</v>
      </c>
      <c r="H168" s="2">
        <v>0.111536698618944</v>
      </c>
      <c r="I168">
        <v>-5.5076779664853102E-2</v>
      </c>
      <c r="J168">
        <v>2.7948537370682102E-3</v>
      </c>
      <c r="K168">
        <v>3.6853499297902402E-2</v>
      </c>
      <c r="L168" t="s">
        <v>580</v>
      </c>
      <c r="M168" t="b">
        <v>1</v>
      </c>
      <c r="N168" t="s">
        <v>662</v>
      </c>
    </row>
    <row r="169" spans="1:14">
      <c r="A169">
        <v>1</v>
      </c>
      <c r="B169" t="s">
        <v>561</v>
      </c>
      <c r="C169" t="s">
        <v>596</v>
      </c>
      <c r="D169">
        <v>15729</v>
      </c>
      <c r="E169" s="2">
        <v>5.8993188910225598E-2</v>
      </c>
      <c r="F169">
        <v>12488</v>
      </c>
      <c r="G169">
        <v>3241</v>
      </c>
      <c r="H169" s="2">
        <v>0.20605251446372899</v>
      </c>
      <c r="I169">
        <v>0.67117663166343</v>
      </c>
      <c r="J169">
        <v>3.4058645560834197E-2</v>
      </c>
      <c r="K169">
        <v>3.6853499297902402E-2</v>
      </c>
      <c r="L169" t="s">
        <v>579</v>
      </c>
      <c r="M169" t="b">
        <v>0</v>
      </c>
      <c r="N169" t="s">
        <v>662</v>
      </c>
    </row>
    <row r="170" spans="1:14">
      <c r="A170">
        <v>0</v>
      </c>
      <c r="B170" t="s">
        <v>474</v>
      </c>
      <c r="C170" t="s">
        <v>637</v>
      </c>
      <c r="D170">
        <v>233170</v>
      </c>
      <c r="E170" s="2">
        <v>0.87452742438790199</v>
      </c>
      <c r="F170">
        <v>206995</v>
      </c>
      <c r="G170">
        <v>26175</v>
      </c>
      <c r="H170" s="2">
        <v>0.112257151434575</v>
      </c>
      <c r="I170">
        <v>-4.7826990910518098E-2</v>
      </c>
      <c r="J170">
        <v>1.96407129793088E-3</v>
      </c>
      <c r="K170">
        <v>3.2206611267994199E-2</v>
      </c>
      <c r="L170">
        <v>500000</v>
      </c>
      <c r="M170" t="b">
        <v>0</v>
      </c>
      <c r="N170" t="s">
        <v>662</v>
      </c>
    </row>
    <row r="171" spans="1:14">
      <c r="A171">
        <v>1</v>
      </c>
      <c r="B171" t="s">
        <v>474</v>
      </c>
      <c r="C171" t="s">
        <v>648</v>
      </c>
      <c r="D171">
        <v>17576</v>
      </c>
      <c r="E171" s="2">
        <v>6.5920547287565995E-2</v>
      </c>
      <c r="F171">
        <v>15687</v>
      </c>
      <c r="G171">
        <v>1889</v>
      </c>
      <c r="H171" s="2">
        <v>0.107476103777878</v>
      </c>
      <c r="I171">
        <v>-9.67218646375793E-2</v>
      </c>
      <c r="J171">
        <v>5.9422509818341104E-4</v>
      </c>
      <c r="K171">
        <v>3.2206611267994199E-2</v>
      </c>
      <c r="L171">
        <v>1500000</v>
      </c>
      <c r="M171" t="b">
        <v>0</v>
      </c>
      <c r="N171" t="s">
        <v>662</v>
      </c>
    </row>
    <row r="172" spans="1:14">
      <c r="A172">
        <v>2</v>
      </c>
      <c r="B172" t="s">
        <v>474</v>
      </c>
      <c r="C172" t="s">
        <v>649</v>
      </c>
      <c r="D172">
        <v>15878</v>
      </c>
      <c r="E172" s="2">
        <v>5.9552028324531901E-2</v>
      </c>
      <c r="F172">
        <v>12717</v>
      </c>
      <c r="G172">
        <v>3161</v>
      </c>
      <c r="H172" s="2">
        <v>0.199080488726539</v>
      </c>
      <c r="I172">
        <v>0.62801164291202205</v>
      </c>
      <c r="J172">
        <v>2.96483148718799E-2</v>
      </c>
      <c r="K172">
        <v>3.2206611267994199E-2</v>
      </c>
      <c r="L172" t="s">
        <v>579</v>
      </c>
      <c r="M172" t="b">
        <v>0</v>
      </c>
      <c r="N172" t="s">
        <v>662</v>
      </c>
    </row>
    <row r="173" spans="1:14">
      <c r="A173">
        <v>0</v>
      </c>
      <c r="B173" s="4" t="s">
        <v>155</v>
      </c>
      <c r="C173" s="4" t="s">
        <v>580</v>
      </c>
      <c r="D173" s="4">
        <v>5</v>
      </c>
      <c r="E173" s="5">
        <v>1.8753000480076799E-5</v>
      </c>
      <c r="F173" s="4">
        <v>3</v>
      </c>
      <c r="G173" s="4">
        <v>2</v>
      </c>
      <c r="H173" s="5">
        <v>0.4</v>
      </c>
      <c r="I173" s="4">
        <v>1.6145977826089799</v>
      </c>
      <c r="J173" s="11">
        <v>8.2840042127318005E-5</v>
      </c>
      <c r="K173" s="4">
        <v>0.63009110154224801</v>
      </c>
      <c r="L173" s="4" t="s">
        <v>580</v>
      </c>
      <c r="M173" s="4" t="b">
        <v>1</v>
      </c>
      <c r="N173" s="4" t="s">
        <v>661</v>
      </c>
    </row>
    <row r="174" spans="1:14">
      <c r="A174">
        <v>1</v>
      </c>
      <c r="B174" s="4" t="s">
        <v>155</v>
      </c>
      <c r="C174" s="4" t="s">
        <v>650</v>
      </c>
      <c r="D174" s="4">
        <v>15265</v>
      </c>
      <c r="E174" s="5">
        <v>5.7252910465674503E-2</v>
      </c>
      <c r="F174" s="4">
        <v>15264</v>
      </c>
      <c r="G174" s="4">
        <v>1</v>
      </c>
      <c r="H174" s="5">
        <v>6.5509335080248907E-5</v>
      </c>
      <c r="I174" s="4">
        <v>-7.6131895029709096</v>
      </c>
      <c r="J174" s="4">
        <v>0.49341896213508801</v>
      </c>
      <c r="K174" s="4">
        <v>0.63009110154224801</v>
      </c>
      <c r="L174" s="4" t="s">
        <v>650</v>
      </c>
      <c r="M174" s="4" t="b">
        <v>0</v>
      </c>
      <c r="N174" s="4" t="s">
        <v>661</v>
      </c>
    </row>
    <row r="175" spans="1:14">
      <c r="A175">
        <v>2</v>
      </c>
      <c r="B175" s="4" t="s">
        <v>155</v>
      </c>
      <c r="C175" s="4" t="s">
        <v>651</v>
      </c>
      <c r="D175" s="4">
        <v>124071</v>
      </c>
      <c r="E175" s="5">
        <v>0.46534070451272203</v>
      </c>
      <c r="F175" s="4">
        <v>113049</v>
      </c>
      <c r="G175" s="4">
        <v>11022</v>
      </c>
      <c r="H175" s="5">
        <v>8.8836230867809493E-2</v>
      </c>
      <c r="I175" s="4">
        <v>-0.30786518686314002</v>
      </c>
      <c r="J175" s="4">
        <v>3.9178243927712401E-2</v>
      </c>
      <c r="K175" s="4">
        <v>0.63009110154224801</v>
      </c>
      <c r="L175" s="4" t="s">
        <v>651</v>
      </c>
      <c r="M175" s="4" t="b">
        <v>0</v>
      </c>
      <c r="N175" s="4" t="s">
        <v>661</v>
      </c>
    </row>
    <row r="176" spans="1:14">
      <c r="A176">
        <v>3</v>
      </c>
      <c r="B176" s="4" t="s">
        <v>155</v>
      </c>
      <c r="C176" s="4" t="s">
        <v>652</v>
      </c>
      <c r="D176" s="4">
        <v>113637</v>
      </c>
      <c r="E176" s="5">
        <v>0.42620694311089702</v>
      </c>
      <c r="F176" s="4">
        <v>96921</v>
      </c>
      <c r="G176" s="4">
        <v>16716</v>
      </c>
      <c r="H176" s="5">
        <v>0.14709997624013299</v>
      </c>
      <c r="I176" s="4">
        <v>0.26253302161985698</v>
      </c>
      <c r="J176" s="4">
        <v>3.2451588974111899E-2</v>
      </c>
      <c r="K176" s="4">
        <v>0.63009110154224801</v>
      </c>
      <c r="L176" s="4" t="s">
        <v>652</v>
      </c>
      <c r="M176" s="4" t="b">
        <v>0</v>
      </c>
      <c r="N176" s="4" t="s">
        <v>661</v>
      </c>
    </row>
    <row r="177" spans="1:14">
      <c r="A177">
        <v>4</v>
      </c>
      <c r="B177" s="4" t="s">
        <v>155</v>
      </c>
      <c r="C177" s="4" t="s">
        <v>653</v>
      </c>
      <c r="D177" s="4">
        <v>13646</v>
      </c>
      <c r="E177" s="5">
        <v>5.1180688910225598E-2</v>
      </c>
      <c r="F177" s="4">
        <v>10162</v>
      </c>
      <c r="G177" s="4">
        <v>3484</v>
      </c>
      <c r="H177" s="5">
        <v>0.255312912208705</v>
      </c>
      <c r="I177" s="4">
        <v>0.94958867653586698</v>
      </c>
      <c r="J177" s="4">
        <v>6.4959466463208299E-2</v>
      </c>
      <c r="K177" s="4">
        <v>0.63009110154224801</v>
      </c>
      <c r="L177" s="4" t="s">
        <v>653</v>
      </c>
      <c r="M177" s="4" t="b">
        <v>0</v>
      </c>
      <c r="N177" s="4" t="s">
        <v>661</v>
      </c>
    </row>
    <row r="178" spans="1:14">
      <c r="A178">
        <v>0</v>
      </c>
      <c r="B178" t="s">
        <v>338</v>
      </c>
      <c r="C178" t="s">
        <v>635</v>
      </c>
      <c r="D178">
        <v>249089</v>
      </c>
      <c r="E178" s="2">
        <v>0.93423322731637004</v>
      </c>
      <c r="F178">
        <v>222503</v>
      </c>
      <c r="G178">
        <v>26586</v>
      </c>
      <c r="H178" s="2">
        <v>0.106732934814463</v>
      </c>
      <c r="I178">
        <v>-0.104492932498906</v>
      </c>
      <c r="J178">
        <v>9.7996892426670396E-3</v>
      </c>
      <c r="K178">
        <v>0.10336205888741801</v>
      </c>
      <c r="L178">
        <v>50000</v>
      </c>
      <c r="M178" t="b">
        <v>0</v>
      </c>
      <c r="N178" t="s">
        <v>662</v>
      </c>
    </row>
    <row r="179" spans="1:14">
      <c r="A179">
        <v>1</v>
      </c>
      <c r="B179" t="s">
        <v>338</v>
      </c>
      <c r="C179" t="s">
        <v>636</v>
      </c>
      <c r="D179">
        <v>17535</v>
      </c>
      <c r="E179" s="2">
        <v>6.5766772683629293E-2</v>
      </c>
      <c r="F179">
        <v>12896</v>
      </c>
      <c r="G179">
        <v>4639</v>
      </c>
      <c r="H179" s="2">
        <v>0.264556601083547</v>
      </c>
      <c r="I179">
        <v>0.99764453072248505</v>
      </c>
      <c r="J179">
        <v>9.3562369644751606E-2</v>
      </c>
      <c r="K179">
        <v>0.10336205888741801</v>
      </c>
      <c r="L179" t="s">
        <v>579</v>
      </c>
      <c r="M179" t="b">
        <v>0</v>
      </c>
      <c r="N179" t="s">
        <v>662</v>
      </c>
    </row>
    <row r="180" spans="1:14">
      <c r="A180">
        <v>0</v>
      </c>
      <c r="B180" t="s">
        <v>393</v>
      </c>
      <c r="C180" t="s">
        <v>576</v>
      </c>
      <c r="D180">
        <v>235263</v>
      </c>
      <c r="E180" s="2">
        <v>0.88237743038886196</v>
      </c>
      <c r="F180">
        <v>210937</v>
      </c>
      <c r="G180">
        <v>24326</v>
      </c>
      <c r="H180" s="2">
        <v>0.103399174540833</v>
      </c>
      <c r="I180">
        <v>-0.13995088278027201</v>
      </c>
      <c r="J180">
        <v>1.63781126949923E-2</v>
      </c>
      <c r="K180">
        <v>0.107711172098752</v>
      </c>
      <c r="L180">
        <v>1</v>
      </c>
      <c r="M180" t="b">
        <v>0</v>
      </c>
      <c r="N180" t="s">
        <v>662</v>
      </c>
    </row>
    <row r="181" spans="1:14">
      <c r="A181">
        <v>1</v>
      </c>
      <c r="B181" t="s">
        <v>393</v>
      </c>
      <c r="C181" t="s">
        <v>577</v>
      </c>
      <c r="D181">
        <v>17881</v>
      </c>
      <c r="E181" s="2">
        <v>6.7064480316850694E-2</v>
      </c>
      <c r="F181">
        <v>14314</v>
      </c>
      <c r="G181">
        <v>3567</v>
      </c>
      <c r="H181" s="2">
        <v>0.199485487388848</v>
      </c>
      <c r="I181">
        <v>0.63054971777750002</v>
      </c>
      <c r="J181">
        <v>3.3689006038102098E-2</v>
      </c>
      <c r="K181">
        <v>0.107711172098752</v>
      </c>
      <c r="L181">
        <v>2</v>
      </c>
      <c r="M181" t="b">
        <v>0</v>
      </c>
      <c r="N181" t="s">
        <v>662</v>
      </c>
    </row>
    <row r="182" spans="1:14">
      <c r="A182">
        <v>2</v>
      </c>
      <c r="B182" t="s">
        <v>393</v>
      </c>
      <c r="C182" t="s">
        <v>578</v>
      </c>
      <c r="D182">
        <v>13480</v>
      </c>
      <c r="E182" s="2">
        <v>5.0558089294286998E-2</v>
      </c>
      <c r="F182">
        <v>10148</v>
      </c>
      <c r="G182">
        <v>3332</v>
      </c>
      <c r="H182" s="2">
        <v>0.247181008902077</v>
      </c>
      <c r="I182">
        <v>0.90635897328471204</v>
      </c>
      <c r="J182">
        <v>5.76440533656579E-2</v>
      </c>
      <c r="K182">
        <v>0.107711172098752</v>
      </c>
      <c r="L182" t="s">
        <v>579</v>
      </c>
      <c r="M182" t="b">
        <v>0</v>
      </c>
      <c r="N182" t="s">
        <v>662</v>
      </c>
    </row>
    <row r="183" spans="1:14">
      <c r="A183">
        <v>0</v>
      </c>
      <c r="B183" t="s">
        <v>228</v>
      </c>
      <c r="C183" t="s">
        <v>576</v>
      </c>
      <c r="D183">
        <v>230331</v>
      </c>
      <c r="E183" s="2">
        <v>0.86387947071531401</v>
      </c>
      <c r="F183">
        <v>206108</v>
      </c>
      <c r="G183">
        <v>24223</v>
      </c>
      <c r="H183" s="2">
        <v>0.105166043650225</v>
      </c>
      <c r="I183">
        <v>-0.121034817505526</v>
      </c>
      <c r="J183">
        <v>1.20807405139653E-2</v>
      </c>
      <c r="K183">
        <v>7.0867918501964194E-2</v>
      </c>
      <c r="L183">
        <v>1</v>
      </c>
      <c r="M183" t="b">
        <v>0</v>
      </c>
      <c r="N183" t="s">
        <v>662</v>
      </c>
    </row>
    <row r="184" spans="1:14">
      <c r="A184">
        <v>1</v>
      </c>
      <c r="B184" t="s">
        <v>228</v>
      </c>
      <c r="C184" t="s">
        <v>586</v>
      </c>
      <c r="D184">
        <v>36293</v>
      </c>
      <c r="E184" s="2">
        <v>0.13612052928468499</v>
      </c>
      <c r="F184">
        <v>29291</v>
      </c>
      <c r="G184">
        <v>7002</v>
      </c>
      <c r="H184" s="2">
        <v>0.19292976607059201</v>
      </c>
      <c r="I184">
        <v>0.588978411647616</v>
      </c>
      <c r="J184">
        <v>5.8787177987998797E-2</v>
      </c>
      <c r="K184">
        <v>7.0867918501964194E-2</v>
      </c>
      <c r="L184" t="s">
        <v>579</v>
      </c>
      <c r="M184" t="b">
        <v>0</v>
      </c>
      <c r="N184" t="s">
        <v>662</v>
      </c>
    </row>
    <row r="185" spans="1:14">
      <c r="A185">
        <v>0</v>
      </c>
      <c r="B185" t="s">
        <v>435</v>
      </c>
      <c r="C185" t="s">
        <v>643</v>
      </c>
      <c r="D185">
        <v>251452</v>
      </c>
      <c r="E185" s="2">
        <v>0.943095895343254</v>
      </c>
      <c r="F185">
        <v>223054</v>
      </c>
      <c r="G185">
        <v>28398</v>
      </c>
      <c r="H185" s="2">
        <v>0.11293606732099901</v>
      </c>
      <c r="I185">
        <v>-4.1032283742992698E-2</v>
      </c>
      <c r="J185">
        <v>1.56306558028008E-3</v>
      </c>
      <c r="K185">
        <v>2.23632076900851E-2</v>
      </c>
      <c r="L185">
        <v>20000</v>
      </c>
      <c r="M185" t="b">
        <v>0</v>
      </c>
      <c r="N185" t="s">
        <v>662</v>
      </c>
    </row>
    <row r="186" spans="1:14">
      <c r="A186">
        <v>1</v>
      </c>
      <c r="B186" t="s">
        <v>435</v>
      </c>
      <c r="C186" t="s">
        <v>644</v>
      </c>
      <c r="D186">
        <v>15172</v>
      </c>
      <c r="E186" s="2">
        <v>5.6904104656745003E-2</v>
      </c>
      <c r="F186">
        <v>12345</v>
      </c>
      <c r="G186">
        <v>2827</v>
      </c>
      <c r="H186" s="2">
        <v>0.186330081729501</v>
      </c>
      <c r="I186">
        <v>0.54602784663146198</v>
      </c>
      <c r="J186">
        <v>2.0800142109804999E-2</v>
      </c>
      <c r="K186">
        <v>2.23632076900851E-2</v>
      </c>
      <c r="L186" t="s">
        <v>579</v>
      </c>
      <c r="M186" t="b">
        <v>0</v>
      </c>
      <c r="N186" t="s">
        <v>662</v>
      </c>
    </row>
    <row r="187" spans="1:14">
      <c r="A187">
        <v>0</v>
      </c>
      <c r="B187" t="s">
        <v>305</v>
      </c>
      <c r="C187" t="s">
        <v>596</v>
      </c>
      <c r="D187">
        <v>266624</v>
      </c>
      <c r="E187" s="2">
        <v>1</v>
      </c>
      <c r="F187">
        <v>235399</v>
      </c>
      <c r="G187">
        <v>31225</v>
      </c>
      <c r="H187" s="2">
        <v>0.117112487998079</v>
      </c>
      <c r="I187">
        <v>0</v>
      </c>
      <c r="J187">
        <v>0</v>
      </c>
      <c r="K187">
        <v>0</v>
      </c>
      <c r="L187" t="s">
        <v>579</v>
      </c>
      <c r="M187" t="b">
        <v>0</v>
      </c>
      <c r="N187" t="s">
        <v>662</v>
      </c>
    </row>
    <row r="188" spans="1:14">
      <c r="A188">
        <v>0</v>
      </c>
      <c r="B188" t="s">
        <v>302</v>
      </c>
      <c r="C188" t="s">
        <v>576</v>
      </c>
      <c r="D188">
        <v>233697</v>
      </c>
      <c r="E188" s="2">
        <v>0.87650399063850204</v>
      </c>
      <c r="F188">
        <v>206986</v>
      </c>
      <c r="G188">
        <v>26711</v>
      </c>
      <c r="H188" s="2">
        <v>0.11429757335353</v>
      </c>
      <c r="I188">
        <v>-2.7512801828367201E-2</v>
      </c>
      <c r="J188">
        <v>6.5651607858413996E-4</v>
      </c>
      <c r="K188">
        <v>4.9612524092016996E-3</v>
      </c>
      <c r="L188">
        <v>1</v>
      </c>
      <c r="M188" t="b">
        <v>0</v>
      </c>
      <c r="N188" t="s">
        <v>662</v>
      </c>
    </row>
    <row r="189" spans="1:14">
      <c r="A189">
        <v>1</v>
      </c>
      <c r="B189" t="s">
        <v>302</v>
      </c>
      <c r="C189" t="s">
        <v>586</v>
      </c>
      <c r="D189">
        <v>32927</v>
      </c>
      <c r="E189" s="2">
        <v>0.123496009361497</v>
      </c>
      <c r="F189">
        <v>28413</v>
      </c>
      <c r="G189">
        <v>4514</v>
      </c>
      <c r="H189" s="2">
        <v>0.13709114100889799</v>
      </c>
      <c r="I189">
        <v>0.18039978220042099</v>
      </c>
      <c r="J189">
        <v>4.3047363306175602E-3</v>
      </c>
      <c r="K189">
        <v>4.9612524092016996E-3</v>
      </c>
      <c r="L189" t="s">
        <v>579</v>
      </c>
      <c r="M189" t="b">
        <v>0</v>
      </c>
      <c r="N189" t="s">
        <v>662</v>
      </c>
    </row>
    <row r="190" spans="1:14">
      <c r="A190">
        <v>0</v>
      </c>
      <c r="B190" t="s">
        <v>484</v>
      </c>
      <c r="C190" t="s">
        <v>594</v>
      </c>
      <c r="D190">
        <v>249763</v>
      </c>
      <c r="E190" s="2">
        <v>0.936761131781085</v>
      </c>
      <c r="F190">
        <v>221478</v>
      </c>
      <c r="G190">
        <v>28285</v>
      </c>
      <c r="H190" s="2">
        <v>0.113247358495854</v>
      </c>
      <c r="I190">
        <v>-3.7928742240986697E-2</v>
      </c>
      <c r="J190">
        <v>1.3281672650525399E-3</v>
      </c>
      <c r="K190">
        <v>1.76138651407531E-2</v>
      </c>
      <c r="L190">
        <v>200000</v>
      </c>
      <c r="M190" t="b">
        <v>0</v>
      </c>
      <c r="N190" t="s">
        <v>662</v>
      </c>
    </row>
    <row r="191" spans="1:14">
      <c r="A191">
        <v>1</v>
      </c>
      <c r="B191" t="s">
        <v>484</v>
      </c>
      <c r="C191" t="s">
        <v>595</v>
      </c>
      <c r="D191">
        <v>16861</v>
      </c>
      <c r="E191" s="2">
        <v>6.3238868218915001E-2</v>
      </c>
      <c r="F191">
        <v>13921</v>
      </c>
      <c r="G191">
        <v>2940</v>
      </c>
      <c r="H191" s="2">
        <v>0.174366882154083</v>
      </c>
      <c r="I191">
        <v>0.465073980661311</v>
      </c>
      <c r="J191">
        <v>1.6285697875700601E-2</v>
      </c>
      <c r="K191">
        <v>1.76138651407531E-2</v>
      </c>
      <c r="L191" t="s">
        <v>579</v>
      </c>
      <c r="M191" t="b">
        <v>0</v>
      </c>
      <c r="N191" t="s">
        <v>662</v>
      </c>
    </row>
    <row r="192" spans="1:14">
      <c r="A192">
        <v>0</v>
      </c>
      <c r="B192" t="s">
        <v>40</v>
      </c>
      <c r="C192" t="s">
        <v>654</v>
      </c>
      <c r="D192">
        <v>42280</v>
      </c>
      <c r="E192" s="2">
        <v>0.15857537205952901</v>
      </c>
      <c r="F192">
        <v>39197</v>
      </c>
      <c r="G192">
        <v>3083</v>
      </c>
      <c r="H192" s="2">
        <v>7.2918637653736906E-2</v>
      </c>
      <c r="I192">
        <v>-0.52263417363439002</v>
      </c>
      <c r="J192">
        <v>3.5423119313380901E-2</v>
      </c>
      <c r="K192">
        <v>6.7147329451443E-2</v>
      </c>
      <c r="L192">
        <v>21</v>
      </c>
      <c r="M192" t="b">
        <v>0</v>
      </c>
      <c r="N192" t="s">
        <v>662</v>
      </c>
    </row>
    <row r="193" spans="1:14">
      <c r="A193">
        <v>1</v>
      </c>
      <c r="B193" t="s">
        <v>40</v>
      </c>
      <c r="C193" t="s">
        <v>655</v>
      </c>
      <c r="D193">
        <v>54538</v>
      </c>
      <c r="E193" s="2">
        <v>0.20455022803648501</v>
      </c>
      <c r="F193">
        <v>49308</v>
      </c>
      <c r="G193">
        <v>5230</v>
      </c>
      <c r="H193" s="2">
        <v>9.5896439180021206E-2</v>
      </c>
      <c r="I193">
        <v>-0.22361217089528901</v>
      </c>
      <c r="J193">
        <v>9.3853685299484096E-3</v>
      </c>
      <c r="K193">
        <v>6.7147329451443E-2</v>
      </c>
      <c r="L193">
        <v>24</v>
      </c>
      <c r="M193" t="b">
        <v>0</v>
      </c>
      <c r="N193" t="s">
        <v>662</v>
      </c>
    </row>
    <row r="194" spans="1:14">
      <c r="A194">
        <v>2</v>
      </c>
      <c r="B194" t="s">
        <v>40</v>
      </c>
      <c r="C194" t="s">
        <v>656</v>
      </c>
      <c r="D194">
        <v>57857</v>
      </c>
      <c r="E194" s="2">
        <v>0.21699846975515999</v>
      </c>
      <c r="F194">
        <v>50812</v>
      </c>
      <c r="G194">
        <v>7045</v>
      </c>
      <c r="H194" s="2">
        <v>0.121765732754895</v>
      </c>
      <c r="I194">
        <v>4.4248488906580799E-2</v>
      </c>
      <c r="J194">
        <v>4.3211807283784898E-4</v>
      </c>
      <c r="K194">
        <v>6.7147329451443E-2</v>
      </c>
      <c r="L194">
        <v>28</v>
      </c>
      <c r="M194" t="b">
        <v>0</v>
      </c>
      <c r="N194" t="s">
        <v>662</v>
      </c>
    </row>
    <row r="195" spans="1:14">
      <c r="A195">
        <v>3</v>
      </c>
      <c r="B195" t="s">
        <v>40</v>
      </c>
      <c r="C195" t="s">
        <v>657</v>
      </c>
      <c r="D195">
        <v>111949</v>
      </c>
      <c r="E195" s="2">
        <v>0.41987593014882302</v>
      </c>
      <c r="F195">
        <v>96082</v>
      </c>
      <c r="G195">
        <v>15867</v>
      </c>
      <c r="H195" s="2">
        <v>0.14173418252954401</v>
      </c>
      <c r="I195">
        <v>0.21910237792734699</v>
      </c>
      <c r="J195">
        <v>2.1906723535275799E-2</v>
      </c>
      <c r="K195">
        <v>6.7147329451443E-2</v>
      </c>
      <c r="L195" t="s">
        <v>579</v>
      </c>
      <c r="M195" t="b">
        <v>0</v>
      </c>
      <c r="N195" t="s">
        <v>662</v>
      </c>
    </row>
    <row r="196" spans="1:14">
      <c r="A196">
        <v>0</v>
      </c>
      <c r="B196" s="8" t="s">
        <v>548</v>
      </c>
      <c r="C196" s="8" t="s">
        <v>580</v>
      </c>
      <c r="D196" s="8">
        <v>205605</v>
      </c>
      <c r="E196" s="9">
        <v>0.771142132741238</v>
      </c>
      <c r="F196" s="8">
        <v>188739</v>
      </c>
      <c r="G196" s="8">
        <v>16866</v>
      </c>
      <c r="H196" s="9">
        <v>8.20310790107244E-2</v>
      </c>
      <c r="I196" s="8">
        <v>-0.3950024564156</v>
      </c>
      <c r="J196" s="8">
        <v>0.10334814240672099</v>
      </c>
      <c r="K196" s="8">
        <v>0.32583730302545699</v>
      </c>
      <c r="L196" s="8" t="s">
        <v>580</v>
      </c>
      <c r="M196" s="8" t="b">
        <v>1</v>
      </c>
      <c r="N196" s="8" t="s">
        <v>661</v>
      </c>
    </row>
    <row r="197" spans="1:14">
      <c r="A197">
        <v>1</v>
      </c>
      <c r="B197" s="8" t="s">
        <v>548</v>
      </c>
      <c r="C197" s="8" t="s">
        <v>658</v>
      </c>
      <c r="D197" s="8">
        <v>43101</v>
      </c>
      <c r="E197" s="9">
        <v>0.16165461473835799</v>
      </c>
      <c r="F197" s="8">
        <v>33380</v>
      </c>
      <c r="G197" s="8">
        <v>9721</v>
      </c>
      <c r="H197" s="9">
        <v>0.22554001067260601</v>
      </c>
      <c r="I197" s="8">
        <v>0.78639446632239396</v>
      </c>
      <c r="J197" s="8">
        <v>0.13330901192647299</v>
      </c>
      <c r="K197" s="8">
        <v>0.32583730302545699</v>
      </c>
      <c r="L197" s="8" t="s">
        <v>658</v>
      </c>
      <c r="M197" s="8" t="b">
        <v>0</v>
      </c>
      <c r="N197" s="8" t="s">
        <v>661</v>
      </c>
    </row>
    <row r="198" spans="1:14">
      <c r="A198">
        <v>2</v>
      </c>
      <c r="B198" s="8" t="s">
        <v>548</v>
      </c>
      <c r="C198" s="8" t="s">
        <v>659</v>
      </c>
      <c r="D198" s="8">
        <v>17918</v>
      </c>
      <c r="E198" s="9">
        <v>6.7203252520403198E-2</v>
      </c>
      <c r="F198" s="8">
        <v>13280</v>
      </c>
      <c r="G198" s="8">
        <v>4638</v>
      </c>
      <c r="H198" s="9">
        <v>0.25884585333184501</v>
      </c>
      <c r="I198" s="8">
        <v>0.96808698550220296</v>
      </c>
      <c r="J198" s="8">
        <v>8.9180148692261804E-2</v>
      </c>
      <c r="K198" s="8">
        <v>0.32583730302545699</v>
      </c>
      <c r="L198" s="8" t="s">
        <v>659</v>
      </c>
      <c r="M198" s="8" t="b">
        <v>0</v>
      </c>
      <c r="N198" s="8" t="s">
        <v>661</v>
      </c>
    </row>
    <row r="199" spans="1:14">
      <c r="A199">
        <v>0</v>
      </c>
      <c r="B199" t="s">
        <v>236</v>
      </c>
      <c r="C199" t="s">
        <v>596</v>
      </c>
      <c r="D199">
        <v>266624</v>
      </c>
      <c r="E199" s="2">
        <v>1</v>
      </c>
      <c r="F199">
        <v>235399</v>
      </c>
      <c r="G199">
        <v>31225</v>
      </c>
      <c r="H199" s="2">
        <v>0.117112487998079</v>
      </c>
      <c r="I199">
        <v>0</v>
      </c>
      <c r="J199">
        <v>0</v>
      </c>
      <c r="K199">
        <v>0</v>
      </c>
      <c r="L199" t="s">
        <v>579</v>
      </c>
      <c r="M199" t="b">
        <v>0</v>
      </c>
      <c r="N199" t="str">
        <f>IFERROR(IF(B199=VLOOKUP(B199,IV_!$K$2:$K$11,1,0),"categorical","numerical"),"numerical")</f>
        <v>numerical</v>
      </c>
    </row>
  </sheetData>
  <autoFilter ref="A1:N199" xr:uid="{C53D38D9-52B7-455C-A53F-ADA24216493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81EA-1605-4296-9CB5-089C85717476}">
  <sheetPr>
    <tabColor rgb="FF92D050"/>
  </sheetPr>
  <dimension ref="B2:H38"/>
  <sheetViews>
    <sheetView topLeftCell="A16" workbookViewId="0">
      <selection activeCell="D37" sqref="D37"/>
    </sheetView>
  </sheetViews>
  <sheetFormatPr defaultRowHeight="14.5"/>
  <cols>
    <col min="2" max="2" width="24.26953125" customWidth="1"/>
  </cols>
  <sheetData>
    <row r="2" spans="2:8">
      <c r="B2" s="30" t="s">
        <v>531</v>
      </c>
    </row>
    <row r="4" spans="2:8">
      <c r="C4" s="49"/>
    </row>
    <row r="5" spans="2:8" ht="31">
      <c r="B5" s="51" t="s">
        <v>563</v>
      </c>
      <c r="C5" s="51" t="s">
        <v>566</v>
      </c>
      <c r="D5" s="51" t="s">
        <v>702</v>
      </c>
      <c r="G5" t="s">
        <v>737</v>
      </c>
      <c r="H5" t="s">
        <v>736</v>
      </c>
    </row>
    <row r="6" spans="2:8" ht="15.5">
      <c r="B6" s="52">
        <v>-1</v>
      </c>
      <c r="C6" s="53">
        <v>183</v>
      </c>
      <c r="D6" s="54">
        <f>C6/SUM($C$6:$C$38)</f>
        <v>4.8045115150751396E-4</v>
      </c>
      <c r="F6" t="s">
        <v>738</v>
      </c>
      <c r="G6" s="26">
        <v>44986</v>
      </c>
      <c r="H6" s="26">
        <v>45017</v>
      </c>
    </row>
    <row r="7" spans="2:8" ht="15.5">
      <c r="B7" s="51">
        <v>0</v>
      </c>
      <c r="C7" s="55">
        <v>4023</v>
      </c>
      <c r="D7" s="56">
        <f t="shared" ref="D7:D38" si="0">C7/SUM($C$6:$C$38)</f>
        <v>1.0562049084779937E-2</v>
      </c>
      <c r="G7" s="26"/>
      <c r="H7" s="26"/>
    </row>
    <row r="8" spans="2:8" ht="15.5">
      <c r="B8" s="52">
        <v>1</v>
      </c>
      <c r="C8" s="53">
        <v>3732</v>
      </c>
      <c r="D8" s="54">
        <f t="shared" si="0"/>
        <v>9.7980529913991362E-3</v>
      </c>
    </row>
    <row r="9" spans="2:8" ht="15.5">
      <c r="B9" s="51">
        <v>2</v>
      </c>
      <c r="C9" s="55">
        <v>4973</v>
      </c>
      <c r="D9" s="56">
        <f t="shared" si="0"/>
        <v>1.3056194406813481E-2</v>
      </c>
    </row>
    <row r="10" spans="2:8" ht="15.5">
      <c r="B10" s="52">
        <v>3</v>
      </c>
      <c r="C10" s="53">
        <v>4564</v>
      </c>
      <c r="D10" s="54">
        <f t="shared" si="0"/>
        <v>1.1982399210274828E-2</v>
      </c>
    </row>
    <row r="11" spans="2:8" ht="15.5">
      <c r="B11" s="51">
        <v>4</v>
      </c>
      <c r="C11" s="55">
        <v>3855</v>
      </c>
      <c r="D11" s="56">
        <f t="shared" si="0"/>
        <v>1.0120979175199269E-2</v>
      </c>
    </row>
    <row r="12" spans="2:8" ht="15.5">
      <c r="B12" s="52">
        <v>5</v>
      </c>
      <c r="C12" s="53">
        <v>2724</v>
      </c>
      <c r="D12" s="54">
        <f t="shared" si="0"/>
        <v>7.1516335339151258E-3</v>
      </c>
    </row>
    <row r="13" spans="2:8" ht="15.5">
      <c r="B13" s="51">
        <v>6</v>
      </c>
      <c r="C13" s="55">
        <v>2489</v>
      </c>
      <c r="D13" s="56">
        <f t="shared" si="0"/>
        <v>6.5346607437278808E-3</v>
      </c>
    </row>
    <row r="14" spans="2:8" ht="15.5">
      <c r="B14" s="52">
        <v>7</v>
      </c>
      <c r="C14" s="53">
        <v>1580</v>
      </c>
      <c r="D14" s="54">
        <f t="shared" si="0"/>
        <v>4.1481574829610492E-3</v>
      </c>
    </row>
    <row r="15" spans="2:8" ht="15.5">
      <c r="B15" s="51">
        <v>8</v>
      </c>
      <c r="C15" s="55">
        <v>1867</v>
      </c>
      <c r="D15" s="56">
        <f t="shared" si="0"/>
        <v>4.9016519118280245E-3</v>
      </c>
    </row>
    <row r="16" spans="2:8" ht="15.5">
      <c r="B16" s="52">
        <v>9</v>
      </c>
      <c r="C16" s="53">
        <v>2392</v>
      </c>
      <c r="D16" s="54">
        <f t="shared" si="0"/>
        <v>6.2799953792676139E-3</v>
      </c>
    </row>
    <row r="17" spans="2:4" ht="15.5">
      <c r="B17" s="51">
        <v>10</v>
      </c>
      <c r="C17" s="55">
        <v>2903</v>
      </c>
      <c r="D17" s="56">
        <f t="shared" si="0"/>
        <v>7.6215830209088141E-3</v>
      </c>
    </row>
    <row r="18" spans="2:4" ht="15.5">
      <c r="B18" s="52">
        <v>11</v>
      </c>
      <c r="C18" s="53">
        <v>2876</v>
      </c>
      <c r="D18" s="54">
        <f t="shared" si="0"/>
        <v>7.5506967854404921E-3</v>
      </c>
    </row>
    <row r="19" spans="2:4" ht="15.5">
      <c r="B19" s="51">
        <v>12</v>
      </c>
      <c r="C19" s="55">
        <v>5021</v>
      </c>
      <c r="D19" s="56">
        <f t="shared" si="0"/>
        <v>1.3182214380979385E-2</v>
      </c>
    </row>
    <row r="20" spans="2:4" ht="15.5">
      <c r="B20" s="52">
        <v>13</v>
      </c>
      <c r="C20" s="53">
        <v>2934</v>
      </c>
      <c r="D20" s="54">
        <f t="shared" si="0"/>
        <v>7.7029709208909615E-3</v>
      </c>
    </row>
    <row r="21" spans="2:4" ht="15.5">
      <c r="B21" s="51">
        <v>14</v>
      </c>
      <c r="C21" s="55">
        <v>1958</v>
      </c>
      <c r="D21" s="56">
        <f t="shared" si="0"/>
        <v>5.1405647795175532E-3</v>
      </c>
    </row>
    <row r="22" spans="2:4" ht="15.5">
      <c r="B22" s="52">
        <v>15</v>
      </c>
      <c r="C22" s="53">
        <v>2191</v>
      </c>
      <c r="D22" s="54">
        <f t="shared" si="0"/>
        <v>5.7522867374478854E-3</v>
      </c>
    </row>
    <row r="23" spans="2:4" ht="15.5">
      <c r="B23" s="51">
        <v>16</v>
      </c>
      <c r="C23" s="55">
        <v>3055</v>
      </c>
      <c r="D23" s="56">
        <f t="shared" si="0"/>
        <v>8.0206462724341804E-3</v>
      </c>
    </row>
    <row r="24" spans="2:4" ht="15.5">
      <c r="B24" s="52">
        <v>17</v>
      </c>
      <c r="C24" s="53">
        <v>3131</v>
      </c>
      <c r="D24" s="54">
        <f t="shared" si="0"/>
        <v>8.2201778981968645E-3</v>
      </c>
    </row>
    <row r="25" spans="2:4" ht="15.5">
      <c r="B25" s="51">
        <v>18</v>
      </c>
      <c r="C25" s="55">
        <v>2635</v>
      </c>
      <c r="D25" s="56">
        <f t="shared" si="0"/>
        <v>6.9179714984825098E-3</v>
      </c>
    </row>
    <row r="26" spans="2:4" ht="15.5">
      <c r="B26" s="52">
        <v>19</v>
      </c>
      <c r="C26" s="53">
        <v>2971</v>
      </c>
      <c r="D26" s="54">
        <f t="shared" si="0"/>
        <v>7.8001113176438463E-3</v>
      </c>
    </row>
    <row r="27" spans="2:4" ht="15.5">
      <c r="B27" s="51">
        <v>20</v>
      </c>
      <c r="C27" s="55">
        <v>2869</v>
      </c>
      <c r="D27" s="56">
        <f t="shared" si="0"/>
        <v>7.5323188725412975E-3</v>
      </c>
    </row>
    <row r="28" spans="2:4" ht="15.5">
      <c r="B28" s="52">
        <v>21</v>
      </c>
      <c r="C28" s="53">
        <v>1733</v>
      </c>
      <c r="D28" s="54">
        <f t="shared" si="0"/>
        <v>4.5498461506148728E-3</v>
      </c>
    </row>
    <row r="29" spans="2:4" ht="15.5">
      <c r="B29" s="51">
        <v>22</v>
      </c>
      <c r="C29" s="55">
        <v>1850</v>
      </c>
      <c r="D29" s="56">
        <f t="shared" si="0"/>
        <v>4.8570198376442662E-3</v>
      </c>
    </row>
    <row r="30" spans="2:4" ht="15.5">
      <c r="B30" s="52">
        <v>23</v>
      </c>
      <c r="C30" s="53">
        <v>2456</v>
      </c>
      <c r="D30" s="54">
        <f t="shared" si="0"/>
        <v>6.4480220114888206E-3</v>
      </c>
    </row>
    <row r="31" spans="2:4" ht="15.5">
      <c r="B31" s="51">
        <v>24</v>
      </c>
      <c r="C31" s="55">
        <v>3022</v>
      </c>
      <c r="D31" s="56">
        <f t="shared" si="0"/>
        <v>7.9340075401951211E-3</v>
      </c>
    </row>
    <row r="32" spans="2:4" ht="15.5">
      <c r="B32" s="52">
        <v>25</v>
      </c>
      <c r="C32" s="53">
        <v>2383</v>
      </c>
      <c r="D32" s="54">
        <f t="shared" si="0"/>
        <v>6.2563666341115065E-3</v>
      </c>
    </row>
    <row r="33" spans="2:4" ht="15.5">
      <c r="B33" s="51">
        <v>26</v>
      </c>
      <c r="C33" s="55">
        <v>2649</v>
      </c>
      <c r="D33" s="56">
        <f t="shared" si="0"/>
        <v>6.9547273242808981E-3</v>
      </c>
    </row>
    <row r="34" spans="2:4" ht="15.5">
      <c r="B34" s="52">
        <v>27</v>
      </c>
      <c r="C34" s="53">
        <v>2148</v>
      </c>
      <c r="D34" s="54">
        <f t="shared" si="0"/>
        <v>5.6393938439242624E-3</v>
      </c>
    </row>
    <row r="35" spans="2:4" ht="15.5">
      <c r="B35" s="51">
        <v>28</v>
      </c>
      <c r="C35" s="55">
        <v>1835</v>
      </c>
      <c r="D35" s="56">
        <f t="shared" si="0"/>
        <v>4.8176385957174215E-3</v>
      </c>
    </row>
    <row r="36" spans="2:4" ht="15.5">
      <c r="B36" s="52">
        <v>29</v>
      </c>
      <c r="C36" s="53">
        <v>2119</v>
      </c>
      <c r="D36" s="54">
        <f t="shared" si="0"/>
        <v>5.5632567761990277E-3</v>
      </c>
    </row>
    <row r="37" spans="2:4" ht="15.5">
      <c r="B37" s="51">
        <v>30</v>
      </c>
      <c r="C37" s="55">
        <v>1986</v>
      </c>
      <c r="D37" s="56">
        <f t="shared" si="0"/>
        <v>5.2140764311143315E-3</v>
      </c>
    </row>
    <row r="38" spans="2:4" ht="15.5">
      <c r="B38" s="52" t="s">
        <v>664</v>
      </c>
      <c r="C38" s="53">
        <v>293785</v>
      </c>
      <c r="D38" s="54">
        <f t="shared" si="0"/>
        <v>0.77130787729855177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8018-089C-450B-8363-81CC340CBB1B}">
  <sheetPr>
    <tabColor theme="1" tint="0.499984740745262"/>
  </sheetPr>
  <dimension ref="B2:K23"/>
  <sheetViews>
    <sheetView topLeftCell="A10" zoomScaleNormal="145" workbookViewId="0">
      <selection activeCell="I21" sqref="I21"/>
    </sheetView>
  </sheetViews>
  <sheetFormatPr defaultRowHeight="14.5"/>
  <cols>
    <col min="6" max="6" width="13.7265625" bestFit="1" customWidth="1"/>
  </cols>
  <sheetData>
    <row r="2" spans="2:11">
      <c r="B2" s="3" t="s">
        <v>703</v>
      </c>
      <c r="F2" s="57" t="s">
        <v>142</v>
      </c>
    </row>
    <row r="3" spans="2:11">
      <c r="B3" s="3" t="s">
        <v>704</v>
      </c>
      <c r="F3" s="57" t="s">
        <v>544</v>
      </c>
      <c r="J3">
        <f>4/6</f>
        <v>0.66666666666666663</v>
      </c>
    </row>
    <row r="4" spans="2:11">
      <c r="B4" s="3" t="s">
        <v>705</v>
      </c>
      <c r="F4" s="57" t="s">
        <v>272</v>
      </c>
      <c r="J4" s="50">
        <f>1839/(4600)</f>
        <v>0.39978260869565219</v>
      </c>
    </row>
    <row r="5" spans="2:11">
      <c r="B5" s="3" t="s">
        <v>706</v>
      </c>
      <c r="F5" s="57" t="s">
        <v>732</v>
      </c>
      <c r="J5" s="2">
        <f>668/(887+668)</f>
        <v>0.42958199356913185</v>
      </c>
    </row>
    <row r="6" spans="2:11">
      <c r="B6" s="3" t="s">
        <v>707</v>
      </c>
    </row>
    <row r="7" spans="2:11">
      <c r="B7" s="3" t="s">
        <v>706</v>
      </c>
    </row>
    <row r="8" spans="2:11">
      <c r="B8" s="3" t="s">
        <v>708</v>
      </c>
      <c r="F8" s="3"/>
    </row>
    <row r="9" spans="2:11">
      <c r="B9" s="3" t="s">
        <v>709</v>
      </c>
      <c r="F9" s="3"/>
      <c r="J9" s="50">
        <f>5/32</f>
        <v>0.15625</v>
      </c>
      <c r="K9" s="22">
        <f>3.6/27</f>
        <v>0.13333333333333333</v>
      </c>
    </row>
    <row r="10" spans="2:11">
      <c r="B10" s="3" t="s">
        <v>706</v>
      </c>
      <c r="K10" s="22">
        <f>17/58</f>
        <v>0.29310344827586204</v>
      </c>
    </row>
    <row r="11" spans="2:11">
      <c r="B11" s="3" t="s">
        <v>710</v>
      </c>
    </row>
    <row r="12" spans="2:11">
      <c r="B12" s="3" t="s">
        <v>706</v>
      </c>
      <c r="F12" s="3"/>
    </row>
    <row r="13" spans="2:11">
      <c r="B13" s="3" t="s">
        <v>711</v>
      </c>
      <c r="F13" s="3"/>
    </row>
    <row r="14" spans="2:11">
      <c r="B14" s="3" t="s">
        <v>704</v>
      </c>
      <c r="F14" s="3"/>
    </row>
    <row r="15" spans="2:11">
      <c r="B15" s="3" t="s">
        <v>712</v>
      </c>
    </row>
    <row r="16" spans="2:11">
      <c r="B16" s="3" t="s">
        <v>706</v>
      </c>
    </row>
    <row r="17" spans="2:2">
      <c r="B17" s="3" t="s">
        <v>713</v>
      </c>
    </row>
    <row r="18" spans="2:2">
      <c r="B18" s="3" t="s">
        <v>714</v>
      </c>
    </row>
    <row r="19" spans="2:2">
      <c r="B19" s="3" t="s">
        <v>708</v>
      </c>
    </row>
    <row r="20" spans="2:2">
      <c r="B20" s="3" t="s">
        <v>715</v>
      </c>
    </row>
    <row r="21" spans="2:2">
      <c r="B21" s="3" t="s">
        <v>706</v>
      </c>
    </row>
    <row r="22" spans="2:2">
      <c r="B22" s="3" t="s">
        <v>716</v>
      </c>
    </row>
    <row r="23" spans="2:2">
      <c r="B23" s="3" t="s">
        <v>706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005B1-6632-47B4-97CA-D7FABF2792CF}">
  <sheetPr>
    <tabColor rgb="FF92D050"/>
  </sheetPr>
  <dimension ref="B2:K47"/>
  <sheetViews>
    <sheetView zoomScaleNormal="145" workbookViewId="0">
      <selection activeCell="B2" sqref="B2:B47"/>
    </sheetView>
  </sheetViews>
  <sheetFormatPr defaultRowHeight="14.5"/>
  <cols>
    <col min="6" max="6" width="13.7265625" bestFit="1" customWidth="1"/>
  </cols>
  <sheetData>
    <row r="2" spans="2:11">
      <c r="B2" s="3" t="s">
        <v>790</v>
      </c>
      <c r="F2" s="57"/>
    </row>
    <row r="3" spans="2:11">
      <c r="B3" s="3" t="s">
        <v>791</v>
      </c>
      <c r="F3" s="57"/>
    </row>
    <row r="4" spans="2:11">
      <c r="B4" s="3" t="s">
        <v>705</v>
      </c>
      <c r="F4" s="57"/>
      <c r="J4" s="50"/>
    </row>
    <row r="5" spans="2:11">
      <c r="B5" s="3" t="s">
        <v>792</v>
      </c>
      <c r="F5" s="57"/>
      <c r="J5" s="2"/>
    </row>
    <row r="6" spans="2:11">
      <c r="B6" s="3" t="s">
        <v>793</v>
      </c>
    </row>
    <row r="7" spans="2:11">
      <c r="B7" s="3" t="s">
        <v>794</v>
      </c>
    </row>
    <row r="8" spans="2:11">
      <c r="B8" s="3" t="s">
        <v>795</v>
      </c>
      <c r="F8" s="3"/>
    </row>
    <row r="9" spans="2:11">
      <c r="B9" s="3" t="s">
        <v>707</v>
      </c>
      <c r="F9" s="3"/>
      <c r="J9" s="50"/>
      <c r="K9" s="22"/>
    </row>
    <row r="10" spans="2:11">
      <c r="B10" s="3" t="s">
        <v>796</v>
      </c>
      <c r="K10" s="22"/>
    </row>
    <row r="11" spans="2:11">
      <c r="B11" s="3" t="s">
        <v>795</v>
      </c>
    </row>
    <row r="12" spans="2:11">
      <c r="B12" s="3" t="s">
        <v>797</v>
      </c>
      <c r="F12" s="3"/>
    </row>
    <row r="13" spans="2:11">
      <c r="B13" s="3" t="s">
        <v>795</v>
      </c>
      <c r="F13" s="3"/>
    </row>
    <row r="14" spans="2:11">
      <c r="B14" s="3" t="s">
        <v>798</v>
      </c>
      <c r="F14" s="3"/>
    </row>
    <row r="15" spans="2:11">
      <c r="B15" s="3" t="s">
        <v>799</v>
      </c>
    </row>
    <row r="16" spans="2:11">
      <c r="B16" s="3" t="s">
        <v>800</v>
      </c>
    </row>
    <row r="17" spans="2:2">
      <c r="B17" s="3" t="s">
        <v>793</v>
      </c>
    </row>
    <row r="18" spans="2:2">
      <c r="B18" s="3" t="s">
        <v>801</v>
      </c>
    </row>
    <row r="19" spans="2:2">
      <c r="B19" s="3" t="s">
        <v>793</v>
      </c>
    </row>
    <row r="20" spans="2:2">
      <c r="B20" s="3" t="s">
        <v>802</v>
      </c>
    </row>
    <row r="21" spans="2:2">
      <c r="B21" s="3" t="s">
        <v>803</v>
      </c>
    </row>
    <row r="22" spans="2:2">
      <c r="B22" s="3" t="s">
        <v>793</v>
      </c>
    </row>
    <row r="23" spans="2:2">
      <c r="B23" s="3" t="s">
        <v>804</v>
      </c>
    </row>
    <row r="24" spans="2:2">
      <c r="B24" s="3" t="s">
        <v>795</v>
      </c>
    </row>
    <row r="25" spans="2:2">
      <c r="B25" s="3" t="s">
        <v>805</v>
      </c>
    </row>
    <row r="26" spans="2:2">
      <c r="B26" s="3" t="s">
        <v>806</v>
      </c>
    </row>
    <row r="27" spans="2:2">
      <c r="B27" s="3" t="s">
        <v>807</v>
      </c>
    </row>
    <row r="28" spans="2:2">
      <c r="B28" s="3" t="s">
        <v>808</v>
      </c>
    </row>
    <row r="29" spans="2:2">
      <c r="B29" s="3" t="s">
        <v>795</v>
      </c>
    </row>
    <row r="30" spans="2:2">
      <c r="B30" s="3" t="s">
        <v>809</v>
      </c>
    </row>
    <row r="31" spans="2:2">
      <c r="B31" s="3" t="s">
        <v>795</v>
      </c>
    </row>
    <row r="32" spans="2:2">
      <c r="B32" s="3" t="s">
        <v>810</v>
      </c>
    </row>
    <row r="33" spans="2:2">
      <c r="B33" s="3" t="s">
        <v>792</v>
      </c>
    </row>
    <row r="34" spans="2:2">
      <c r="B34" s="3" t="s">
        <v>795</v>
      </c>
    </row>
    <row r="35" spans="2:2">
      <c r="B35" s="3" t="s">
        <v>794</v>
      </c>
    </row>
    <row r="36" spans="2:2">
      <c r="B36" s="3" t="s">
        <v>795</v>
      </c>
    </row>
    <row r="37" spans="2:2">
      <c r="B37" s="3" t="s">
        <v>811</v>
      </c>
    </row>
    <row r="38" spans="2:2">
      <c r="B38" s="3" t="s">
        <v>807</v>
      </c>
    </row>
    <row r="39" spans="2:2">
      <c r="B39" s="3" t="s">
        <v>812</v>
      </c>
    </row>
    <row r="40" spans="2:2">
      <c r="B40" s="3" t="s">
        <v>795</v>
      </c>
    </row>
    <row r="41" spans="2:2">
      <c r="B41" s="3" t="s">
        <v>813</v>
      </c>
    </row>
    <row r="42" spans="2:2">
      <c r="B42" s="3" t="s">
        <v>795</v>
      </c>
    </row>
    <row r="43" spans="2:2">
      <c r="B43" s="3" t="s">
        <v>810</v>
      </c>
    </row>
    <row r="44" spans="2:2">
      <c r="B44" s="3" t="s">
        <v>814</v>
      </c>
    </row>
    <row r="45" spans="2:2">
      <c r="B45" s="3" t="s">
        <v>795</v>
      </c>
    </row>
    <row r="46" spans="2:2">
      <c r="B46" s="3" t="s">
        <v>815</v>
      </c>
    </row>
    <row r="47" spans="2:2">
      <c r="B47" s="3" t="s">
        <v>795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2585-2BB5-4994-A737-CAB7DC1A4992}">
  <sheetPr>
    <tabColor theme="1" tint="0.499984740745262"/>
  </sheetPr>
  <dimension ref="B2:B23"/>
  <sheetViews>
    <sheetView showGridLines="0" zoomScale="130" zoomScaleNormal="130" workbookViewId="0">
      <selection activeCell="B2" sqref="B2:C2"/>
    </sheetView>
  </sheetViews>
  <sheetFormatPr defaultRowHeight="14.5"/>
  <sheetData>
    <row r="2" spans="2:2">
      <c r="B2" s="3" t="s">
        <v>717</v>
      </c>
    </row>
    <row r="3" spans="2:2">
      <c r="B3" s="3" t="s">
        <v>718</v>
      </c>
    </row>
    <row r="4" spans="2:2">
      <c r="B4" s="27"/>
    </row>
    <row r="5" spans="2:2">
      <c r="B5" s="3" t="s">
        <v>719</v>
      </c>
    </row>
    <row r="6" spans="2:2">
      <c r="B6" s="3" t="s">
        <v>718</v>
      </c>
    </row>
    <row r="7" spans="2:2">
      <c r="B7" s="3" t="s">
        <v>720</v>
      </c>
    </row>
    <row r="8" spans="2:2">
      <c r="B8" s="3" t="s">
        <v>721</v>
      </c>
    </row>
    <row r="9" spans="2:2">
      <c r="B9" s="3" t="s">
        <v>718</v>
      </c>
    </row>
    <row r="10" spans="2:2">
      <c r="B10" s="3" t="s">
        <v>722</v>
      </c>
    </row>
    <row r="11" spans="2:2">
      <c r="B11" s="3" t="s">
        <v>723</v>
      </c>
    </row>
    <row r="12" spans="2:2">
      <c r="B12" s="3" t="s">
        <v>724</v>
      </c>
    </row>
    <row r="13" spans="2:2">
      <c r="B13" s="3" t="s">
        <v>718</v>
      </c>
    </row>
    <row r="14" spans="2:2">
      <c r="B14" s="27"/>
    </row>
    <row r="15" spans="2:2">
      <c r="B15" s="3" t="s">
        <v>725</v>
      </c>
    </row>
    <row r="16" spans="2:2">
      <c r="B16" s="3" t="s">
        <v>726</v>
      </c>
    </row>
    <row r="17" spans="2:2">
      <c r="B17" s="27"/>
    </row>
    <row r="18" spans="2:2">
      <c r="B18" s="3" t="s">
        <v>727</v>
      </c>
    </row>
    <row r="19" spans="2:2">
      <c r="B19" s="3" t="s">
        <v>728</v>
      </c>
    </row>
    <row r="20" spans="2:2">
      <c r="B20" s="27"/>
    </row>
    <row r="21" spans="2:2">
      <c r="B21" s="3" t="s">
        <v>729</v>
      </c>
    </row>
    <row r="22" spans="2:2">
      <c r="B22" s="3" t="s">
        <v>730</v>
      </c>
    </row>
    <row r="23" spans="2:2">
      <c r="B23" s="3" t="s">
        <v>731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51999-2692-45E0-A643-DBCA08BF84E4}">
  <sheetPr>
    <tabColor rgb="FF92D050"/>
  </sheetPr>
  <dimension ref="B2:B25"/>
  <sheetViews>
    <sheetView showGridLines="0" topLeftCell="A16" zoomScale="130" zoomScaleNormal="130" workbookViewId="0">
      <selection activeCell="D15" sqref="D15"/>
    </sheetView>
  </sheetViews>
  <sheetFormatPr defaultRowHeight="14.5"/>
  <sheetData>
    <row r="2" spans="2:2">
      <c r="B2" s="3" t="s">
        <v>816</v>
      </c>
    </row>
    <row r="3" spans="2:2">
      <c r="B3" s="3" t="s">
        <v>718</v>
      </c>
    </row>
    <row r="4" spans="2:2">
      <c r="B4" s="27"/>
    </row>
    <row r="5" spans="2:2">
      <c r="B5" s="3" t="s">
        <v>817</v>
      </c>
    </row>
    <row r="6" spans="2:2">
      <c r="B6" s="3" t="s">
        <v>718</v>
      </c>
    </row>
    <row r="7" spans="2:2">
      <c r="B7" s="3" t="s">
        <v>818</v>
      </c>
    </row>
    <row r="8" spans="2:2">
      <c r="B8" s="27"/>
    </row>
    <row r="9" spans="2:2">
      <c r="B9" s="27"/>
    </row>
    <row r="10" spans="2:2">
      <c r="B10" s="3" t="s">
        <v>819</v>
      </c>
    </row>
    <row r="11" spans="2:2">
      <c r="B11" s="3" t="s">
        <v>718</v>
      </c>
    </row>
    <row r="12" spans="2:2">
      <c r="B12" s="3" t="s">
        <v>722</v>
      </c>
    </row>
    <row r="13" spans="2:2">
      <c r="B13" s="3" t="s">
        <v>820</v>
      </c>
    </row>
    <row r="14" spans="2:2">
      <c r="B14" s="3" t="s">
        <v>821</v>
      </c>
    </row>
    <row r="15" spans="2:2">
      <c r="B15" s="3" t="s">
        <v>718</v>
      </c>
    </row>
    <row r="16" spans="2:2">
      <c r="B16" s="27"/>
    </row>
    <row r="17" spans="2:2">
      <c r="B17" s="3" t="s">
        <v>725</v>
      </c>
    </row>
    <row r="18" spans="2:2">
      <c r="B18" s="3" t="s">
        <v>726</v>
      </c>
    </row>
    <row r="19" spans="2:2">
      <c r="B19" s="27"/>
    </row>
    <row r="20" spans="2:2">
      <c r="B20" s="3" t="s">
        <v>822</v>
      </c>
    </row>
    <row r="21" spans="2:2">
      <c r="B21" s="3" t="s">
        <v>823</v>
      </c>
    </row>
    <row r="22" spans="2:2">
      <c r="B22" s="27"/>
    </row>
    <row r="23" spans="2:2">
      <c r="B23" s="3" t="s">
        <v>824</v>
      </c>
    </row>
    <row r="24" spans="2:2">
      <c r="B24" s="3" t="s">
        <v>825</v>
      </c>
    </row>
    <row r="25" spans="2:2">
      <c r="B25" s="3" t="s">
        <v>826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b p 0 H V 1 q x + l O l A A A A 9 g A A A B I A H A B D b 2 5 m a W c v U G F j a 2 F n Z S 5 4 b W w g o h g A K K A U A A A A A A A A A A A A A A A A A A A A A A A A A A A A h Y + 9 D o I w G E V f h X S n P 8 i g 5 K M M u p h I Y m J i X J t S o R G K o c X y b g 4 + k q 8 g R l E 3 x 3 v u G e 6 9 X 2 + Q D U 0 d X F R n d W t S x D B F g T K y L b Q p U 9 S 7 Y z h H G Y e t k C d R q m C U j U 0 G W 6 S o c u 6 c E O K 9 x 3 6 G 2 6 4 k E a W M H P L N T l a q E e g j 6 / 9 y q I 1 1 w k i F O O x f Y 3 i E G V v g m M a Y A p k g 5 N p 8 h W j c + 2 x / I C z 7 2 v W d 4 s q E 6 x W Q K Q J 5 f + A P U E s D B B Q A A g A I A G 6 d B 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n Q d X g R M g N p U B A A C / C A A A E w A c A E Z v c m 1 1 b G F z L 1 N l Y 3 R p b 2 4 x L m 0 g o h g A K K A U A A A A A A A A A A A A A A A A A A A A A A A A A A A A 7 V L J T s M w F L x X 6 j 9 Y 5 p J K V t Q G q A Q o B 5 S y S S x F S b k Q D s Z 5 p R a O H b x A q 4 p / x 0 2 L W B J + A D U X J z M v b 2 b k M c A s V x K l 6 3 N w 1 O 1 0 O 2 Z G N R R o r F U V o R g J s N 0 O 8 k + q n G b g k c S 8 h i P F X A n S B q d c Q J g o a f 2 H C X B y m E 8 M a J N H U X / Y P + g f 5 J + T J s + o e c 7 P a M m n n N G V X j 5 e 2 J k / R s A y D Z D X k i E z r 7 h H 7 k c g e M k t 6 B g T T F C i h C u l i Q d 7 B J 1 I p g o u n + J B t B 8 R d O u U h d Q u B M R f r 6 F 3 + d A j a + s 7 2 K 8 u P V W g c 6 C F 9 4 d 9 j o w + + r k N s 8 G D d U q C 7 j f 4 s R A p o 4 J q E 1 v t 4 N v K Z E b l k 9 + Y L S r 4 W p d p K s 1 U 6 X J t e E W a o E W f L J f Y x 7 q Q d r g X r q b e C V r i U 6 D W a f C E 9 R C y M L c 1 f s W N 8 Y H R H R W u y Y 5 q C 7 / R a 1 c + g k Z q i i a S v 9 S / / V K 7 4 r K p R O d N D A p O W 0 a h B b x x V n D Q l + o N 9 F / k p K p a S O m E a H p c o W N m m 4 S r Q 6 W 0 r M T P 7 O + 9 b o f L 1 l v 6 3 u / 6 T n z D g 6 i H t z X f 1 v y / 1 3 x 3 W / N t z f 9 X z T 8 A U E s B A i 0 A F A A C A A g A b p 0 H V 1 q x + l O l A A A A 9 g A A A B I A A A A A A A A A A A A A A A A A A A A A A E N v b m Z p Z y 9 Q Y W N r Y W d l L n h t b F B L A Q I t A B Q A A g A I A G 6 d B 1 c P y u m r p A A A A O k A A A A T A A A A A A A A A A A A A A A A A P E A A A B b Q 2 9 u d G V u d F 9 U e X B l c 1 0 u e G 1 s U E s B A i 0 A F A A C A A g A b p 0 H V 4 E T I D a V A Q A A v w g A A B M A A A A A A A A A A A A A A A A A 4 g 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w A A A A A A A B u 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3 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H J v c D I i I C 8 + P E V u d H J 5 I F R 5 c G U 9 I k Z p b G x l Z E N v b X B s Z X R l U m V z d W x 0 V G 9 X b 3 J r c 2 h l Z X Q i I F Z h b H V l P S J s M S I g L z 4 8 R W 5 0 c n k g V H l w Z T 0 i Q W R k Z W R U b 0 R h d G F N b 2 R l b C I g V m F s d W U 9 I m w w I i A v P j x F b n R y e S B U e X B l P S J G a W x s Q 2 9 1 b n Q i I F Z h b H V l P S J s M T Y w I i A v P j x F b n R y e S B U e X B l P S J G a W x s R X J y b 3 J D b 2 R l I i B W Y W x 1 Z T 0 i c 1 V u a 2 5 v d 2 4 i I C 8 + P E V u d H J 5 I F R 5 c G U 9 I k Z p b G x F c n J v c k N v d W 5 0 I i B W Y W x 1 Z T 0 i b D A i I C 8 + P E V u d H J 5 I F R 5 c G U 9 I k Z p b G x M Y X N 0 V X B k Y X R l Z C I g V m F s d W U 9 I m Q y M D I z L T A 4 L T A 0 V D E w O j E x O j Q 3 L j c 0 M j U 2 N j N a I i A v P j x F b n R y e S B U e X B l P S J G a W x s Q 2 9 s d W 1 u V H l w Z X M i I F Z h b H V l P S J z Q X d Z R 0 J n T U d C Z 1 l H Q m d Z R E F 3 W T 0 i I C 8 + P E V u d H J 5 I F R 5 c G U 9 I k Z p b G x D b 2 x 1 b W 5 O Y W 1 l c y I g V m F s d W U 9 I n N b J n F 1 b 3 Q 7 Q 2 9 s d W 1 u M S Z x d W 9 0 O y w m c X V v d D t G Z W F 0 d X J l J n F 1 b 3 Q 7 L C Z x d W 9 0 O 0 1 p c 3 N p b m c g V m F s d W U m c X V v d D s s J n F 1 b 3 Q 7 R F R 5 c G U m c X V v d D s s J n F 1 b 3 Q 7 T n V t Y m V y I G 9 m I F V u a X F 1 Z S Z x d W 9 0 O y w m c X V v d D t N a W 4 m c X V v d D s s J n F 1 b 3 Q 7 T W F 4 J n F 1 b 3 Q 7 L C Z x d W 9 0 O 0 1 l Z G l h b i Z x d W 9 0 O y w m c X V v d D t N Z W F u J n F 1 b 3 Q 7 L C Z x d W 9 0 O 0 9 1 d G x p Z X J M b 3 d l c i Z x d W 9 0 O y w m c X V v d D t P d X R s a W V y V X B w Z X I m c X V v d D s s J n F 1 b 3 Q 7 b n V s b C Z x d W 9 0 O y w m c X V v d D t u d W x s U G N 0 J n F 1 b 3 Q 7 L C Z x d W 9 0 O 3 V u a X F 1 Z V N h b X B s 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Q c m 9 w M i 9 B d X R v U m V t b 3 Z l Z E N v b H V t b n M x L n t D b 2 x 1 b W 4 x L D B 9 J n F 1 b 3 Q 7 L C Z x d W 9 0 O 1 N l Y 3 R p b 2 4 x L 1 B y b 3 A y L 0 F 1 d G 9 S Z W 1 v d m V k Q 2 9 s d W 1 u c z E u e 0 Z l Y X R 1 c m U s M X 0 m c X V v d D s s J n F 1 b 3 Q 7 U 2 V j d G l v b j E v U H J v c D I v Q X V 0 b 1 J l b W 9 2 Z W R D b 2 x 1 b W 5 z M S 5 7 T W l z c 2 l u Z y B W Y W x 1 Z S w y f S Z x d W 9 0 O y w m c X V v d D t T Z W N 0 a W 9 u M S 9 Q c m 9 w M i 9 B d X R v U m V t b 3 Z l Z E N v b H V t b n M x L n t E V H l w Z S w z f S Z x d W 9 0 O y w m c X V v d D t T Z W N 0 a W 9 u M S 9 Q c m 9 w M i 9 B d X R v U m V t b 3 Z l Z E N v b H V t b n M x L n t O d W 1 i Z X I g b 2 Y g V W 5 p c X V l L D R 9 J n F 1 b 3 Q 7 L C Z x d W 9 0 O 1 N l Y 3 R p b 2 4 x L 1 B y b 3 A y L 0 F 1 d G 9 S Z W 1 v d m V k Q 2 9 s d W 1 u c z E u e 0 1 p b i w 1 f S Z x d W 9 0 O y w m c X V v d D t T Z W N 0 a W 9 u M S 9 Q c m 9 w M i 9 B d X R v U m V t b 3 Z l Z E N v b H V t b n M x L n t N Y X g s N n 0 m c X V v d D s s J n F 1 b 3 Q 7 U 2 V j d G l v b j E v U H J v c D I v Q X V 0 b 1 J l b W 9 2 Z W R D b 2 x 1 b W 5 z M S 5 7 T W V k a W F u L D d 9 J n F 1 b 3 Q 7 L C Z x d W 9 0 O 1 N l Y 3 R p b 2 4 x L 1 B y b 3 A y L 0 F 1 d G 9 S Z W 1 v d m V k Q 2 9 s d W 1 u c z E u e 0 1 l Y W 4 s O H 0 m c X V v d D s s J n F 1 b 3 Q 7 U 2 V j d G l v b j E v U H J v c D I v Q X V 0 b 1 J l b W 9 2 Z W R D b 2 x 1 b W 5 z M S 5 7 T 3 V 0 b G l l c k x v d 2 V y L D l 9 J n F 1 b 3 Q 7 L C Z x d W 9 0 O 1 N l Y 3 R p b 2 4 x L 1 B y b 3 A y L 0 F 1 d G 9 S Z W 1 v d m V k Q 2 9 s d W 1 u c z E u e 0 9 1 d G x p Z X J V c H B l c i w x M H 0 m c X V v d D s s J n F 1 b 3 Q 7 U 2 V j d G l v b j E v U H J v c D I v Q X V 0 b 1 J l b W 9 2 Z W R D b 2 x 1 b W 5 z M S 5 7 b n V s b C w x M X 0 m c X V v d D s s J n F 1 b 3 Q 7 U 2 V j d G l v b j E v U H J v c D I v Q X V 0 b 1 J l b W 9 2 Z W R D b 2 x 1 b W 5 z M S 5 7 b n V s b F B j d C w x M n 0 m c X V v d D s s J n F 1 b 3 Q 7 U 2 V j d G l v b j E v U H J v c D I v Q X V 0 b 1 J l b W 9 2 Z W R D b 2 x 1 b W 5 z M S 5 7 d W 5 p c X V l U 2 F t c G x l L D E z f S Z x d W 9 0 O 1 0 s J n F 1 b 3 Q 7 Q 2 9 s d W 1 u Q 2 9 1 b n Q m c X V v d D s 6 M T Q s J n F 1 b 3 Q 7 S 2 V 5 Q 2 9 s d W 1 u T m F t Z X M m c X V v d D s 6 W 1 0 s J n F 1 b 3 Q 7 Q 2 9 s d W 1 u S W R l b n R p d G l l c y Z x d W 9 0 O z p b J n F 1 b 3 Q 7 U 2 V j d G l v b j E v U H J v c D I v Q X V 0 b 1 J l b W 9 2 Z W R D b 2 x 1 b W 5 z M S 5 7 Q 2 9 s d W 1 u M S w w f S Z x d W 9 0 O y w m c X V v d D t T Z W N 0 a W 9 u M S 9 Q c m 9 w M i 9 B d X R v U m V t b 3 Z l Z E N v b H V t b n M x L n t G Z W F 0 d X J l L D F 9 J n F 1 b 3 Q 7 L C Z x d W 9 0 O 1 N l Y 3 R p b 2 4 x L 1 B y b 3 A y L 0 F 1 d G 9 S Z W 1 v d m V k Q 2 9 s d W 1 u c z E u e 0 1 p c 3 N p b m c g V m F s d W U s M n 0 m c X V v d D s s J n F 1 b 3 Q 7 U 2 V j d G l v b j E v U H J v c D I v Q X V 0 b 1 J l b W 9 2 Z W R D b 2 x 1 b W 5 z M S 5 7 R F R 5 c G U s M 3 0 m c X V v d D s s J n F 1 b 3 Q 7 U 2 V j d G l v b j E v U H J v c D I v Q X V 0 b 1 J l b W 9 2 Z W R D b 2 x 1 b W 5 z M S 5 7 T n V t Y m V y I G 9 m I F V u a X F 1 Z S w 0 f S Z x d W 9 0 O y w m c X V v d D t T Z W N 0 a W 9 u M S 9 Q c m 9 w M i 9 B d X R v U m V t b 3 Z l Z E N v b H V t b n M x L n t N a W 4 s N X 0 m c X V v d D s s J n F 1 b 3 Q 7 U 2 V j d G l v b j E v U H J v c D I v Q X V 0 b 1 J l b W 9 2 Z W R D b 2 x 1 b W 5 z M S 5 7 T W F 4 L D Z 9 J n F 1 b 3 Q 7 L C Z x d W 9 0 O 1 N l Y 3 R p b 2 4 x L 1 B y b 3 A y L 0 F 1 d G 9 S Z W 1 v d m V k Q 2 9 s d W 1 u c z E u e 0 1 l Z G l h b i w 3 f S Z x d W 9 0 O y w m c X V v d D t T Z W N 0 a W 9 u M S 9 Q c m 9 w M i 9 B d X R v U m V t b 3 Z l Z E N v b H V t b n M x L n t N Z W F u L D h 9 J n F 1 b 3 Q 7 L C Z x d W 9 0 O 1 N l Y 3 R p b 2 4 x L 1 B y b 3 A y L 0 F 1 d G 9 S Z W 1 v d m V k Q 2 9 s d W 1 u c z E u e 0 9 1 d G x p Z X J M b 3 d l c i w 5 f S Z x d W 9 0 O y w m c X V v d D t T Z W N 0 a W 9 u M S 9 Q c m 9 w M i 9 B d X R v U m V t b 3 Z l Z E N v b H V t b n M x L n t P d X R s a W V y V X B w Z X I s M T B 9 J n F 1 b 3 Q 7 L C Z x d W 9 0 O 1 N l Y 3 R p b 2 4 x L 1 B y b 3 A y L 0 F 1 d G 9 S Z W 1 v d m V k Q 2 9 s d W 1 u c z E u e 2 5 1 b G w s M T F 9 J n F 1 b 3 Q 7 L C Z x d W 9 0 O 1 N l Y 3 R p b 2 4 x L 1 B y b 3 A y L 0 F 1 d G 9 S Z W 1 v d m V k Q 2 9 s d W 1 u c z E u e 2 5 1 b G x Q Y 3 Q s M T J 9 J n F 1 b 3 Q 7 L C Z x d W 9 0 O 1 N l Y 3 R p b 2 4 x L 1 B y b 3 A y L 0 F 1 d G 9 S Z W 1 v d m V k Q 2 9 s d W 1 u c z E u e 3 V u a X F 1 Z V N h b X B s Z S w x M 3 0 m c X V v d D t d L C Z x d W 9 0 O 1 J l b G F 0 a W 9 u c 2 h p c E l u Z m 8 m c X V v d D s 6 W 1 1 9 I i A v P j w v U 3 R h Y m x l R W 5 0 c m l l c z 4 8 L 0 l 0 Z W 0 + P E l 0 Z W 0 + P E l 0 Z W 1 M b 2 N h d G l v b j 4 8 S X R l b V R 5 c G U + R m 9 y b X V s Y T w v S X R l b V R 5 c G U + P E l 0 Z W 1 Q Y X R o P l N l Y 3 R p b 2 4 x L 1 B y b 3 A y L 1 N v d X J j Z T w v S X R l b V B h d G g + P C 9 J d G V t T G 9 j Y X R p b 2 4 + P F N 0 Y W J s Z U V u d H J p Z X M g L z 4 8 L 0 l 0 Z W 0 + P E l 0 Z W 0 + P E l 0 Z W 1 M b 2 N h d G l v b j 4 8 S X R l b V R 5 c G U + R m 9 y b X V s Y T w v S X R l b V R 5 c G U + P E l 0 Z W 1 Q Y X R o P l N l Y 3 R p b 2 4 x L 1 B y b 3 A y L 1 B y b 2 1 v d G V k J T I w S G V h Z G V y c z w v S X R l b V B h d G g + P C 9 J d G V t T G 9 j Y X R p b 2 4 + P F N 0 Y W J s Z U V u d H J p Z X M g L z 4 8 L 0 l 0 Z W 0 + P E l 0 Z W 0 + P E l 0 Z W 1 M b 2 N h d G l v b j 4 8 S X R l b V R 5 c G U + R m 9 y b X V s Y T w v S X R l b V R 5 c G U + P E l 0 Z W 1 Q Y X R o P l N l Y 3 R p b 2 4 x L 1 B y b 3 A y L 0 N o Y W 5 n Z W Q l M j B U e X B l P C 9 J d G V t U G F 0 a D 4 8 L 0 l 0 Z W 1 M b 2 N h d G l v b j 4 8 U 3 R h Y m x l R W 5 0 c m l l c y A v P j w v S X R l b T 4 8 S X R l b T 4 8 S X R l b U x v Y 2 F 0 a W 9 u P j x J d G V t V H l w Z T 5 G b 3 J t d W x h P C 9 J d G V t V H l w Z T 4 8 S X R l b V B h d G g + U 2 V j d G l v b j E v U H J v c D 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M i I C 8 + P E V u d H J 5 I F R 5 c G U 9 I k Z p b G x F c n J v c k N v Z G U i I F Z h b H V l P S J z V W 5 r b m 9 3 b i I g L z 4 8 R W 5 0 c n k g V H l w Z T 0 i R m l s b E V y c m 9 y Q 2 9 1 b n Q i I F Z h b H V l P S J s M C I g L z 4 8 R W 5 0 c n k g V H l w Z T 0 i R m l s b E x h c 3 R V c G R h d G V k I i B W Y W x 1 Z T 0 i Z D I w M j M t M D g t M D d U M T E 6 N T Y 6 M D Q u M j E x M z Y 2 M V o i I C 8 + P E V u d H J 5 I F R 5 c G U 9 I k Z p b G x D b 2 x 1 b W 5 U e X B l c y I g V m F s d W U 9 I n N B d 1 l H Q m d N R 0 J n W U d C Z 1 l E Q X d Z P S I g L z 4 8 R W 5 0 c n k g V H l w Z T 0 i R m l s b E N v b H V t b k 5 h b W V z I i B W Y W x 1 Z T 0 i c 1 s m c X V v d D t D b 2 x 1 b W 4 x J n F 1 b 3 Q 7 L C Z x d W 9 0 O 0 Z l Y X R 1 c m U m c X V v d D s s J n F 1 b 3 Q 7 T W l z c 2 l u Z y B W Y W x 1 Z S Z x d W 9 0 O y w m c X V v d D t E V H l w Z S Z x d W 9 0 O y w m c X V v d D t O d W 1 i Z X I g b 2 Y g V W 5 p c X V l J n F 1 b 3 Q 7 L C Z x d W 9 0 O 0 1 p b i Z x d W 9 0 O y w m c X V v d D t N Y X g m c X V v d D s s J n F 1 b 3 Q 7 T W V k a W F u J n F 1 b 3 Q 7 L C Z x d W 9 0 O 0 1 l Y W 4 m c X V v d D s s J n F 1 b 3 Q 7 T 3 V 0 b G l l c k x v d 2 V y J n F 1 b 3 Q 7 L C Z x d W 9 0 O 0 9 1 d G x p Z X J V c H B l c i Z x d W 9 0 O y w m c X V v d D t u d W x s J n F 1 b 3 Q 7 L C Z x d W 9 0 O 2 5 1 b G x Q Y 3 Q m c X V v d D s s J n F 1 b 3 Q 7 d W 5 p c X V l U 2 F t c G x 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B y b 3 A y I C g y K S 9 B d X R v U m V t b 3 Z l Z E N v b H V t b n M x L n t D b 2 x 1 b W 4 x L D B 9 J n F 1 b 3 Q 7 L C Z x d W 9 0 O 1 N l Y 3 R p b 2 4 x L 1 B y b 3 A y I C g y K S 9 B d X R v U m V t b 3 Z l Z E N v b H V t b n M x L n t G Z W F 0 d X J l L D F 9 J n F 1 b 3 Q 7 L C Z x d W 9 0 O 1 N l Y 3 R p b 2 4 x L 1 B y b 3 A y I C g y K S 9 B d X R v U m V t b 3 Z l Z E N v b H V t b n M x L n t N a X N z a W 5 n I F Z h b H V l L D J 9 J n F 1 b 3 Q 7 L C Z x d W 9 0 O 1 N l Y 3 R p b 2 4 x L 1 B y b 3 A y I C g y K S 9 B d X R v U m V t b 3 Z l Z E N v b H V t b n M x L n t E V H l w Z S w z f S Z x d W 9 0 O y w m c X V v d D t T Z W N 0 a W 9 u M S 9 Q c m 9 w M i A o M i k v Q X V 0 b 1 J l b W 9 2 Z W R D b 2 x 1 b W 5 z M S 5 7 T n V t Y m V y I G 9 m I F V u a X F 1 Z S w 0 f S Z x d W 9 0 O y w m c X V v d D t T Z W N 0 a W 9 u M S 9 Q c m 9 w M i A o M i k v Q X V 0 b 1 J l b W 9 2 Z W R D b 2 x 1 b W 5 z M S 5 7 T W l u L D V 9 J n F 1 b 3 Q 7 L C Z x d W 9 0 O 1 N l Y 3 R p b 2 4 x L 1 B y b 3 A y I C g y K S 9 B d X R v U m V t b 3 Z l Z E N v b H V t b n M x L n t N Y X g s N n 0 m c X V v d D s s J n F 1 b 3 Q 7 U 2 V j d G l v b j E v U H J v c D I g K D I p L 0 F 1 d G 9 S Z W 1 v d m V k Q 2 9 s d W 1 u c z E u e 0 1 l Z G l h b i w 3 f S Z x d W 9 0 O y w m c X V v d D t T Z W N 0 a W 9 u M S 9 Q c m 9 w M i A o M i k v Q X V 0 b 1 J l b W 9 2 Z W R D b 2 x 1 b W 5 z M S 5 7 T W V h b i w 4 f S Z x d W 9 0 O y w m c X V v d D t T Z W N 0 a W 9 u M S 9 Q c m 9 w M i A o M i k v Q X V 0 b 1 J l b W 9 2 Z W R D b 2 x 1 b W 5 z M S 5 7 T 3 V 0 b G l l c k x v d 2 V y L D l 9 J n F 1 b 3 Q 7 L C Z x d W 9 0 O 1 N l Y 3 R p b 2 4 x L 1 B y b 3 A y I C g y K S 9 B d X R v U m V t b 3 Z l Z E N v b H V t b n M x L n t P d X R s a W V y V X B w Z X I s M T B 9 J n F 1 b 3 Q 7 L C Z x d W 9 0 O 1 N l Y 3 R p b 2 4 x L 1 B y b 3 A y I C g y K S 9 B d X R v U m V t b 3 Z l Z E N v b H V t b n M x L n t u d W x s L D E x f S Z x d W 9 0 O y w m c X V v d D t T Z W N 0 a W 9 u M S 9 Q c m 9 w M i A o M i k v Q X V 0 b 1 J l b W 9 2 Z W R D b 2 x 1 b W 5 z M S 5 7 b n V s b F B j d C w x M n 0 m c X V v d D s s J n F 1 b 3 Q 7 U 2 V j d G l v b j E v U H J v c D I g K D I p L 0 F 1 d G 9 S Z W 1 v d m V k Q 2 9 s d W 1 u c z E u e 3 V u a X F 1 Z V N h b X B s Z S w x M 3 0 m c X V v d D t d L C Z x d W 9 0 O 0 N v b H V t b k N v d W 5 0 J n F 1 b 3 Q 7 O j E 0 L C Z x d W 9 0 O 0 t l e U N v b H V t b k 5 h b W V z J n F 1 b 3 Q 7 O l t d L C Z x d W 9 0 O 0 N v b H V t b k l k Z W 5 0 a X R p Z X M m c X V v d D s 6 W y Z x d W 9 0 O 1 N l Y 3 R p b 2 4 x L 1 B y b 3 A y I C g y K S 9 B d X R v U m V t b 3 Z l Z E N v b H V t b n M x L n t D b 2 x 1 b W 4 x L D B 9 J n F 1 b 3 Q 7 L C Z x d W 9 0 O 1 N l Y 3 R p b 2 4 x L 1 B y b 3 A y I C g y K S 9 B d X R v U m V t b 3 Z l Z E N v b H V t b n M x L n t G Z W F 0 d X J l L D F 9 J n F 1 b 3 Q 7 L C Z x d W 9 0 O 1 N l Y 3 R p b 2 4 x L 1 B y b 3 A y I C g y K S 9 B d X R v U m V t b 3 Z l Z E N v b H V t b n M x L n t N a X N z a W 5 n I F Z h b H V l L D J 9 J n F 1 b 3 Q 7 L C Z x d W 9 0 O 1 N l Y 3 R p b 2 4 x L 1 B y b 3 A y I C g y K S 9 B d X R v U m V t b 3 Z l Z E N v b H V t b n M x L n t E V H l w Z S w z f S Z x d W 9 0 O y w m c X V v d D t T Z W N 0 a W 9 u M S 9 Q c m 9 w M i A o M i k v Q X V 0 b 1 J l b W 9 2 Z W R D b 2 x 1 b W 5 z M S 5 7 T n V t Y m V y I G 9 m I F V u a X F 1 Z S w 0 f S Z x d W 9 0 O y w m c X V v d D t T Z W N 0 a W 9 u M S 9 Q c m 9 w M i A o M i k v Q X V 0 b 1 J l b W 9 2 Z W R D b 2 x 1 b W 5 z M S 5 7 T W l u L D V 9 J n F 1 b 3 Q 7 L C Z x d W 9 0 O 1 N l Y 3 R p b 2 4 x L 1 B y b 3 A y I C g y K S 9 B d X R v U m V t b 3 Z l Z E N v b H V t b n M x L n t N Y X g s N n 0 m c X V v d D s s J n F 1 b 3 Q 7 U 2 V j d G l v b j E v U H J v c D I g K D I p L 0 F 1 d G 9 S Z W 1 v d m V k Q 2 9 s d W 1 u c z E u e 0 1 l Z G l h b i w 3 f S Z x d W 9 0 O y w m c X V v d D t T Z W N 0 a W 9 u M S 9 Q c m 9 w M i A o M i k v Q X V 0 b 1 J l b W 9 2 Z W R D b 2 x 1 b W 5 z M S 5 7 T W V h b i w 4 f S Z x d W 9 0 O y w m c X V v d D t T Z W N 0 a W 9 u M S 9 Q c m 9 w M i A o M i k v Q X V 0 b 1 J l b W 9 2 Z W R D b 2 x 1 b W 5 z M S 5 7 T 3 V 0 b G l l c k x v d 2 V y L D l 9 J n F 1 b 3 Q 7 L C Z x d W 9 0 O 1 N l Y 3 R p b 2 4 x L 1 B y b 3 A y I C g y K S 9 B d X R v U m V t b 3 Z l Z E N v b H V t b n M x L n t P d X R s a W V y V X B w Z X I s M T B 9 J n F 1 b 3 Q 7 L C Z x d W 9 0 O 1 N l Y 3 R p b 2 4 x L 1 B y b 3 A y I C g y K S 9 B d X R v U m V t b 3 Z l Z E N v b H V t b n M x L n t u d W x s L D E x f S Z x d W 9 0 O y w m c X V v d D t T Z W N 0 a W 9 u M S 9 Q c m 9 w M i A o M i k v Q X V 0 b 1 J l b W 9 2 Z W R D b 2 x 1 b W 5 z M S 5 7 b n V s b F B j d C w x M n 0 m c X V v d D s s J n F 1 b 3 Q 7 U 2 V j d G l v b j E v U H J v c D I g K D I p L 0 F 1 d G 9 S Z W 1 v d m V k Q 2 9 s d W 1 u c z E u e 3 V u a X F 1 Z V N h b X B s Z S w x M 3 0 m c X V v d D t d L C Z x d W 9 0 O 1 J l b G F 0 a W 9 u c 2 h p c E l u Z m 8 m c X V v d D s 6 W 1 1 9 I i A v P j w v U 3 R h Y m x l R W 5 0 c m l l c z 4 8 L 0 l 0 Z W 0 + P E l 0 Z W 0 + P E l 0 Z W 1 M b 2 N h d G l v b j 4 8 S X R l b V R 5 c G U + R m 9 y b X V s Y T w v S X R l b V R 5 c G U + P E l 0 Z W 1 Q Y X R o P l N l Y 3 R p b 2 4 x L 1 B y b 3 A y J T I w K D I p L 1 N v d X J j Z T w v S X R l b V B h d G g + P C 9 J d G V t T G 9 j Y X R p b 2 4 + P F N 0 Y W J s Z U V u d H J p Z X M g L z 4 8 L 0 l 0 Z W 0 + P E l 0 Z W 0 + P E l 0 Z W 1 M b 2 N h d G l v b j 4 8 S X R l b V R 5 c G U + R m 9 y b X V s Y T w v S X R l b V R 5 c G U + P E l 0 Z W 1 Q Y X R o P l N l Y 3 R p b 2 4 x L 1 B y b 3 A y J T I w K D I p L 1 B y b 2 1 v d G V k J T I w S G V h Z G V y c z w v S X R l b V B h d G g + P C 9 J d G V t T G 9 j Y X R p b 2 4 + P F N 0 Y W J s Z U V u d H J p Z X M g L z 4 8 L 0 l 0 Z W 0 + P E l 0 Z W 0 + P E l 0 Z W 1 M b 2 N h d G l v b j 4 8 S X R l b V R 5 c G U + R m 9 y b X V s Y T w v S X R l b V R 5 c G U + P E l 0 Z W 1 Q Y X R o P l N l Y 3 R p b 2 4 x L 1 B y b 3 A y J T I w K D I p L 0 N o Y W 5 n Z W Q l M j B U e X B l P C 9 J d G V t U G F 0 a D 4 8 L 0 l 0 Z W 1 M b 2 N h d G l v b j 4 8 U 3 R h Y m x l R W 5 0 c m l l c y A v P j w v S X R l b T 4 8 S X R l b T 4 8 S X R l b U x v Y 2 F 0 a W 9 u P j x J d G V t V H l w Z T 5 G b 3 J t d W x h P C 9 J d G V t V H l w Z T 4 8 S X R l b V B h d G g + U 2 V j d G l v b j E v U H J v c D 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T Q i I C 8 + P E V u d H J 5 I F R 5 c G U 9 I k Z p b G x F c n J v c k N v Z G U i I F Z h b H V l P S J z V W 5 r b m 9 3 b i I g L z 4 8 R W 5 0 c n k g V H l w Z T 0 i R m l s b E V y c m 9 y Q 2 9 1 b n Q i I F Z h b H V l P S J s M C I g L z 4 8 R W 5 0 c n k g V H l w Z T 0 i R m l s b E x h c 3 R V c G R h d G V k I i B W Y W x 1 Z T 0 i Z D I w M j M t M D g t M D d U M T E 6 N T c 6 M T Q u M D E 3 M D Y y N l o i I C 8 + P E V u d H J 5 I F R 5 c G U 9 I k Z p b G x D b 2 x 1 b W 5 U e X B l c y I g V m F s d W U 9 I n N B d 1 l H Q m d N R 0 J n W U d C Z 1 l E Q X d Z P S I g L z 4 8 R W 5 0 c n k g V H l w Z T 0 i R m l s b E N v b H V t b k 5 h b W V z I i B W Y W x 1 Z T 0 i c 1 s m c X V v d D t D b 2 x 1 b W 4 x J n F 1 b 3 Q 7 L C Z x d W 9 0 O 0 Z l Y X R 1 c m U m c X V v d D s s J n F 1 b 3 Q 7 T W l z c 2 l u Z y B W Y W x 1 Z S Z x d W 9 0 O y w m c X V v d D t E V H l w Z S Z x d W 9 0 O y w m c X V v d D t O d W 1 i Z X I g b 2 Y g V W 5 p c X V l J n F 1 b 3 Q 7 L C Z x d W 9 0 O 0 1 p b i Z x d W 9 0 O y w m c X V v d D t N Y X g m c X V v d D s s J n F 1 b 3 Q 7 T W V k a W F u J n F 1 b 3 Q 7 L C Z x d W 9 0 O 0 1 l Y W 4 m c X V v d D s s J n F 1 b 3 Q 7 T 3 V 0 b G l l c k x v d 2 V y J n F 1 b 3 Q 7 L C Z x d W 9 0 O 0 9 1 d G x p Z X J V c H B l c i Z x d W 9 0 O y w m c X V v d D t u d W x s J n F 1 b 3 Q 7 L C Z x d W 9 0 O 2 5 1 b G x Q Y 3 Q m c X V v d D s s J n F 1 b 3 Q 7 d W 5 p c X V l U 2 F t c G x 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B y b 3 A y I C g z K S 9 B d X R v U m V t b 3 Z l Z E N v b H V t b n M x L n t D b 2 x 1 b W 4 x L D B 9 J n F 1 b 3 Q 7 L C Z x d W 9 0 O 1 N l Y 3 R p b 2 4 x L 1 B y b 3 A y I C g z K S 9 B d X R v U m V t b 3 Z l Z E N v b H V t b n M x L n t G Z W F 0 d X J l L D F 9 J n F 1 b 3 Q 7 L C Z x d W 9 0 O 1 N l Y 3 R p b 2 4 x L 1 B y b 3 A y I C g z K S 9 B d X R v U m V t b 3 Z l Z E N v b H V t b n M x L n t N a X N z a W 5 n I F Z h b H V l L D J 9 J n F 1 b 3 Q 7 L C Z x d W 9 0 O 1 N l Y 3 R p b 2 4 x L 1 B y b 3 A y I C g z K S 9 B d X R v U m V t b 3 Z l Z E N v b H V t b n M x L n t E V H l w Z S w z f S Z x d W 9 0 O y w m c X V v d D t T Z W N 0 a W 9 u M S 9 Q c m 9 w M i A o M y k v Q X V 0 b 1 J l b W 9 2 Z W R D b 2 x 1 b W 5 z M S 5 7 T n V t Y m V y I G 9 m I F V u a X F 1 Z S w 0 f S Z x d W 9 0 O y w m c X V v d D t T Z W N 0 a W 9 u M S 9 Q c m 9 w M i A o M y k v Q X V 0 b 1 J l b W 9 2 Z W R D b 2 x 1 b W 5 z M S 5 7 T W l u L D V 9 J n F 1 b 3 Q 7 L C Z x d W 9 0 O 1 N l Y 3 R p b 2 4 x L 1 B y b 3 A y I C g z K S 9 B d X R v U m V t b 3 Z l Z E N v b H V t b n M x L n t N Y X g s N n 0 m c X V v d D s s J n F 1 b 3 Q 7 U 2 V j d G l v b j E v U H J v c D I g K D M p L 0 F 1 d G 9 S Z W 1 v d m V k Q 2 9 s d W 1 u c z E u e 0 1 l Z G l h b i w 3 f S Z x d W 9 0 O y w m c X V v d D t T Z W N 0 a W 9 u M S 9 Q c m 9 w M i A o M y k v Q X V 0 b 1 J l b W 9 2 Z W R D b 2 x 1 b W 5 z M S 5 7 T W V h b i w 4 f S Z x d W 9 0 O y w m c X V v d D t T Z W N 0 a W 9 u M S 9 Q c m 9 w M i A o M y k v Q X V 0 b 1 J l b W 9 2 Z W R D b 2 x 1 b W 5 z M S 5 7 T 3 V 0 b G l l c k x v d 2 V y L D l 9 J n F 1 b 3 Q 7 L C Z x d W 9 0 O 1 N l Y 3 R p b 2 4 x L 1 B y b 3 A y I C g z K S 9 B d X R v U m V t b 3 Z l Z E N v b H V t b n M x L n t P d X R s a W V y V X B w Z X I s M T B 9 J n F 1 b 3 Q 7 L C Z x d W 9 0 O 1 N l Y 3 R p b 2 4 x L 1 B y b 3 A y I C g z K S 9 B d X R v U m V t b 3 Z l Z E N v b H V t b n M x L n t u d W x s L D E x f S Z x d W 9 0 O y w m c X V v d D t T Z W N 0 a W 9 u M S 9 Q c m 9 w M i A o M y k v Q X V 0 b 1 J l b W 9 2 Z W R D b 2 x 1 b W 5 z M S 5 7 b n V s b F B j d C w x M n 0 m c X V v d D s s J n F 1 b 3 Q 7 U 2 V j d G l v b j E v U H J v c D I g K D M p L 0 F 1 d G 9 S Z W 1 v d m V k Q 2 9 s d W 1 u c z E u e 3 V u a X F 1 Z V N h b X B s Z S w x M 3 0 m c X V v d D t d L C Z x d W 9 0 O 0 N v b H V t b k N v d W 5 0 J n F 1 b 3 Q 7 O j E 0 L C Z x d W 9 0 O 0 t l e U N v b H V t b k 5 h b W V z J n F 1 b 3 Q 7 O l t d L C Z x d W 9 0 O 0 N v b H V t b k l k Z W 5 0 a X R p Z X M m c X V v d D s 6 W y Z x d W 9 0 O 1 N l Y 3 R p b 2 4 x L 1 B y b 3 A y I C g z K S 9 B d X R v U m V t b 3 Z l Z E N v b H V t b n M x L n t D b 2 x 1 b W 4 x L D B 9 J n F 1 b 3 Q 7 L C Z x d W 9 0 O 1 N l Y 3 R p b 2 4 x L 1 B y b 3 A y I C g z K S 9 B d X R v U m V t b 3 Z l Z E N v b H V t b n M x L n t G Z W F 0 d X J l L D F 9 J n F 1 b 3 Q 7 L C Z x d W 9 0 O 1 N l Y 3 R p b 2 4 x L 1 B y b 3 A y I C g z K S 9 B d X R v U m V t b 3 Z l Z E N v b H V t b n M x L n t N a X N z a W 5 n I F Z h b H V l L D J 9 J n F 1 b 3 Q 7 L C Z x d W 9 0 O 1 N l Y 3 R p b 2 4 x L 1 B y b 3 A y I C g z K S 9 B d X R v U m V t b 3 Z l Z E N v b H V t b n M x L n t E V H l w Z S w z f S Z x d W 9 0 O y w m c X V v d D t T Z W N 0 a W 9 u M S 9 Q c m 9 w M i A o M y k v Q X V 0 b 1 J l b W 9 2 Z W R D b 2 x 1 b W 5 z M S 5 7 T n V t Y m V y I G 9 m I F V u a X F 1 Z S w 0 f S Z x d W 9 0 O y w m c X V v d D t T Z W N 0 a W 9 u M S 9 Q c m 9 w M i A o M y k v Q X V 0 b 1 J l b W 9 2 Z W R D b 2 x 1 b W 5 z M S 5 7 T W l u L D V 9 J n F 1 b 3 Q 7 L C Z x d W 9 0 O 1 N l Y 3 R p b 2 4 x L 1 B y b 3 A y I C g z K S 9 B d X R v U m V t b 3 Z l Z E N v b H V t b n M x L n t N Y X g s N n 0 m c X V v d D s s J n F 1 b 3 Q 7 U 2 V j d G l v b j E v U H J v c D I g K D M p L 0 F 1 d G 9 S Z W 1 v d m V k Q 2 9 s d W 1 u c z E u e 0 1 l Z G l h b i w 3 f S Z x d W 9 0 O y w m c X V v d D t T Z W N 0 a W 9 u M S 9 Q c m 9 w M i A o M y k v Q X V 0 b 1 J l b W 9 2 Z W R D b 2 x 1 b W 5 z M S 5 7 T W V h b i w 4 f S Z x d W 9 0 O y w m c X V v d D t T Z W N 0 a W 9 u M S 9 Q c m 9 w M i A o M y k v Q X V 0 b 1 J l b W 9 2 Z W R D b 2 x 1 b W 5 z M S 5 7 T 3 V 0 b G l l c k x v d 2 V y L D l 9 J n F 1 b 3 Q 7 L C Z x d W 9 0 O 1 N l Y 3 R p b 2 4 x L 1 B y b 3 A y I C g z K S 9 B d X R v U m V t b 3 Z l Z E N v b H V t b n M x L n t P d X R s a W V y V X B w Z X I s M T B 9 J n F 1 b 3 Q 7 L C Z x d W 9 0 O 1 N l Y 3 R p b 2 4 x L 1 B y b 3 A y I C g z K S 9 B d X R v U m V t b 3 Z l Z E N v b H V t b n M x L n t u d W x s L D E x f S Z x d W 9 0 O y w m c X V v d D t T Z W N 0 a W 9 u M S 9 Q c m 9 w M i A o M y k v Q X V 0 b 1 J l b W 9 2 Z W R D b 2 x 1 b W 5 z M S 5 7 b n V s b F B j d C w x M n 0 m c X V v d D s s J n F 1 b 3 Q 7 U 2 V j d G l v b j E v U H J v c D I g K D M p L 0 F 1 d G 9 S Z W 1 v d m V k Q 2 9 s d W 1 u c z E u e 3 V u a X F 1 Z V N h b X B s Z S w x M 3 0 m c X V v d D t d L C Z x d W 9 0 O 1 J l b G F 0 a W 9 u c 2 h p c E l u Z m 8 m c X V v d D s 6 W 1 1 9 I i A v P j w v U 3 R h Y m x l R W 5 0 c m l l c z 4 8 L 0 l 0 Z W 0 + P E l 0 Z W 0 + P E l 0 Z W 1 M b 2 N h d G l v b j 4 8 S X R l b V R 5 c G U + R m 9 y b X V s Y T w v S X R l b V R 5 c G U + P E l 0 Z W 1 Q Y X R o P l N l Y 3 R p b 2 4 x L 1 B y b 3 A y J T I w K D M p L 1 N v d X J j Z T w v S X R l b V B h d G g + P C 9 J d G V t T G 9 j Y X R p b 2 4 + P F N 0 Y W J s Z U V u d H J p Z X M g L z 4 8 L 0 l 0 Z W 0 + P E l 0 Z W 0 + P E l 0 Z W 1 M b 2 N h d G l v b j 4 8 S X R l b V R 5 c G U + R m 9 y b X V s Y T w v S X R l b V R 5 c G U + P E l 0 Z W 1 Q Y X R o P l N l Y 3 R p b 2 4 x L 1 B y b 3 A y J T I w K D M p L 1 B y b 2 1 v d G V k J T I w S G V h Z G V y c z w v S X R l b V B h d G g + P C 9 J d G V t T G 9 j Y X R p b 2 4 + P F N 0 Y W J s Z U V u d H J p Z X M g L z 4 8 L 0 l 0 Z W 0 + P E l 0 Z W 0 + P E l 0 Z W 1 M b 2 N h d G l v b j 4 8 S X R l b V R 5 c G U + R m 9 y b X V s Y T w v S X R l b V R 5 c G U + P E l 0 Z W 1 Q Y X R o P l N l Y 3 R p b 2 4 x L 1 B y b 3 A y J T I w K D M p L 0 N o Y W 5 n Z W Q l M j B U e X B l P C 9 J d G V t U G F 0 a D 4 8 L 0 l 0 Z W 1 M b 2 N h d G l v b j 4 8 U 3 R h Y m x l R W 5 0 c m l l c y A v P j w v S X R l b T 4 8 L 0 l 0 Z W 1 z P j w v T G 9 j Y W x Q Y W N r Y W d l T W V 0 Y W R h d G F G a W x l P h Y A A A B Q S w U G A A A A A A A A A A A A A A A A A A A A A A A A 2 g A A A A E A A A D Q j J 3 f A R X R E Y x 6 A M B P w p f r A Q A A A N F o D S h b u / V F v r 9 u 0 P j F t q M A A A A A A g A A A A A A A 2 Y A A M A A A A A Q A A A A d W j 0 5 F / Y N F r w p i 0 v i N 4 O 5 w A A A A A E g A A A o A A A A B A A A A B 4 d G b d E a / 6 2 1 o P I I b P K A E 9 U A A A A N M d A 2 g e Y D q x 8 d I A P 7 h 7 d p A x + B Q N k + / C v u b f N k p G v N I i B M u g E U N v j Y Y r G F f R k u w 6 u x P + / Q q k x E E U 1 f E y b K g 8 1 r 7 L w f 1 X / y W H Q l K + 7 3 U k 9 P M N F A A A A N W I 3 S Y u z 3 d T 4 E w w 2 E 8 L S O m 0 a E w S < / D a t a M a s h u p > 
</file>

<file path=customXml/itemProps1.xml><?xml version="1.0" encoding="utf-8"?>
<ds:datastoreItem xmlns:ds="http://schemas.openxmlformats.org/officeDocument/2006/customXml" ds:itemID="{4DFACF4D-1360-425F-93E0-1CC2E3D7D4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Prop2</vt:lpstr>
      <vt:lpstr>IV_</vt:lpstr>
      <vt:lpstr>waterfall</vt:lpstr>
      <vt:lpstr>Char_detail</vt:lpstr>
      <vt:lpstr>Findings</vt:lpstr>
      <vt:lpstr>Tree_old</vt:lpstr>
      <vt:lpstr>Tree</vt:lpstr>
      <vt:lpstr>Goodness of fit_old</vt:lpstr>
      <vt:lpstr>Goodness of fit</vt:lpstr>
      <vt:lpstr>Goodness of fitOOT</vt:lpstr>
      <vt:lpstr>TreeSummary_old</vt:lpstr>
      <vt:lpstr>Tree_Summary</vt:lpstr>
      <vt:lpstr>Pivot</vt:lpstr>
      <vt:lpstr>raw_tree</vt:lpstr>
      <vt:lpstr>Pivot_old</vt:lpstr>
      <vt:lpstr>raw_tree_old</vt:lpstr>
      <vt:lpstr>Next</vt:lpstr>
      <vt:lpstr>cluster</vt:lpstr>
      <vt:lpstr>IV</vt:lpstr>
      <vt:lpstr>Train</vt:lpstr>
      <vt:lpstr>Test</vt:lpstr>
      <vt:lpstr>Char_detail!bin_summary</vt:lpstr>
      <vt:lpstr>cluster!predictor_clusters</vt:lpstr>
      <vt:lpstr>raw_tree!Tree_summary_1</vt:lpstr>
      <vt:lpstr>raw_tree_old!Tree_summary_1</vt:lpstr>
      <vt:lpstr>Tree_Summary!Tree_summary_1</vt:lpstr>
      <vt:lpstr>TreeSummary_old!Tree_summary_1</vt:lpstr>
      <vt:lpstr>raw_tree!Tree_summary_1_OOT</vt:lpstr>
      <vt:lpstr>Tree_Summary!Tree_summary_1_OOT</vt:lpstr>
      <vt:lpstr>IV_!var_summary</vt:lpstr>
      <vt:lpstr>IV!var_summary2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ARIANTO PRADIPTA</dc:creator>
  <cp:lastModifiedBy>ALVIN ARIANTO PRADIPTA</cp:lastModifiedBy>
  <dcterms:created xsi:type="dcterms:W3CDTF">2023-08-04T10:11:15Z</dcterms:created>
  <dcterms:modified xsi:type="dcterms:W3CDTF">2023-08-18T15:37:37Z</dcterms:modified>
</cp:coreProperties>
</file>