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alisay\Dropbox\Segworks\Cosare, Alvin Jay\Sprinting\"/>
    </mc:Choice>
  </mc:AlternateContent>
  <bookViews>
    <workbookView xWindow="0" yWindow="0" windowWidth="15360" windowHeight="7905" firstSheet="1" activeTab="3"/>
  </bookViews>
  <sheets>
    <sheet name="Sprint 1" sheetId="1" r:id="rId1"/>
    <sheet name="Sprint 2" sheetId="4" r:id="rId2"/>
    <sheet name="Sprint 3" sheetId="7" r:id="rId3"/>
    <sheet name="Burn Down" sheetId="9" r:id="rId4"/>
    <sheet name="Burn Down 3" sheetId="5" r:id="rId5"/>
    <sheet name="Sheet1" sheetId="8" r:id="rId6"/>
    <sheet name="Sheet2" sheetId="2" r:id="rId7"/>
    <sheet name="Sheet3" sheetId="3" r:id="rId8"/>
    <sheet name="Burn Down 2" sheetId="6" r:id="rId9"/>
  </sheets>
  <externalReferences>
    <externalReference r:id="rId10"/>
  </externalReferences>
  <definedNames>
    <definedName name="_xlnm._FilterDatabase" localSheetId="0" hidden="1">'Sprint 1'!$A$1:$I$43</definedName>
    <definedName name="_xlnm._FilterDatabase" localSheetId="1" hidden="1">'Sprint 2'!$A$1:$I$54</definedName>
    <definedName name="_xlnm._FilterDatabase" localSheetId="2" hidden="1">'Sprint 3'!$A$1:$I$61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67" i="9" l="1"/>
  <c r="D67" i="9"/>
  <c r="C67" i="9"/>
  <c r="B67" i="9"/>
  <c r="H70" i="7"/>
  <c r="F70" i="7"/>
  <c r="E84" i="7" l="1"/>
  <c r="F84" i="7"/>
  <c r="F78" i="7"/>
  <c r="E78" i="7"/>
  <c r="F80" i="7" l="1"/>
  <c r="F82" i="7"/>
  <c r="F85" i="7"/>
  <c r="E85" i="7"/>
  <c r="B66" i="9" l="1"/>
  <c r="C66" i="9" s="1"/>
  <c r="D66" i="9" s="1"/>
  <c r="E66" i="9" s="1"/>
  <c r="F66" i="9" s="1"/>
  <c r="F83" i="7" l="1"/>
  <c r="F81" i="7"/>
  <c r="F79" i="7"/>
  <c r="E83" i="7"/>
  <c r="E82" i="7"/>
  <c r="E81" i="7"/>
  <c r="E80" i="7"/>
  <c r="E79" i="7"/>
  <c r="E59" i="9"/>
  <c r="F87" i="7" l="1"/>
  <c r="D56" i="9" l="1"/>
  <c r="C6" i="9"/>
  <c r="C4" i="9"/>
  <c r="C5" i="9"/>
  <c r="C3" i="9"/>
  <c r="C2" i="9"/>
  <c r="E57" i="9"/>
  <c r="E23" i="9" l="1"/>
  <c r="E5" i="9" l="1"/>
  <c r="E3" i="9"/>
  <c r="E4" i="9"/>
  <c r="E6" i="9"/>
  <c r="D7" i="9"/>
  <c r="D8" i="9"/>
  <c r="E8" i="9" s="1"/>
  <c r="D9" i="9"/>
  <c r="E9" i="9" s="1"/>
  <c r="D10" i="9"/>
  <c r="E10" i="9" s="1"/>
  <c r="D11" i="9"/>
  <c r="E11" i="9" s="1"/>
  <c r="E24" i="9"/>
  <c r="E25" i="9"/>
  <c r="E26" i="9"/>
  <c r="C26" i="9"/>
  <c r="C27" i="9"/>
  <c r="D27" i="9" s="1"/>
  <c r="C28" i="9"/>
  <c r="D28" i="9" s="1"/>
  <c r="E28" i="9" s="1"/>
  <c r="C29" i="9"/>
  <c r="E29" i="9" s="1"/>
  <c r="C30" i="9"/>
  <c r="D30" i="9" s="1"/>
  <c r="C31" i="9"/>
  <c r="D31" i="9" s="1"/>
  <c r="C32" i="9"/>
  <c r="D32" i="9" s="1"/>
  <c r="E32" i="9" s="1"/>
  <c r="C33" i="9"/>
  <c r="D33" i="9" s="1"/>
  <c r="E33" i="9" s="1"/>
  <c r="C34" i="9"/>
  <c r="D34" i="9" s="1"/>
  <c r="E34" i="9" s="1"/>
  <c r="C35" i="9"/>
  <c r="D35" i="9" s="1"/>
  <c r="E35" i="9" s="1"/>
  <c r="C36" i="9"/>
  <c r="D36" i="9" s="1"/>
  <c r="E36" i="9" s="1"/>
  <c r="C37" i="9"/>
  <c r="D37" i="9" s="1"/>
  <c r="E37" i="9" s="1"/>
  <c r="C38" i="9"/>
  <c r="D38" i="9" s="1"/>
  <c r="E38" i="9" s="1"/>
  <c r="C39" i="9"/>
  <c r="D39" i="9" s="1"/>
  <c r="E39" i="9" s="1"/>
  <c r="C40" i="9"/>
  <c r="D40" i="9" s="1"/>
  <c r="E40" i="9" s="1"/>
  <c r="C41" i="9"/>
  <c r="D41" i="9" s="1"/>
  <c r="E41" i="9" s="1"/>
  <c r="C42" i="9"/>
  <c r="D42" i="9" s="1"/>
  <c r="E42" i="9" s="1"/>
  <c r="C43" i="9"/>
  <c r="D43" i="9" s="1"/>
  <c r="E43" i="9" s="1"/>
  <c r="C44" i="9"/>
  <c r="D44" i="9" s="1"/>
  <c r="E44" i="9" s="1"/>
  <c r="C45" i="9"/>
  <c r="E45" i="9" s="1"/>
  <c r="C46" i="9"/>
  <c r="D46" i="9" s="1"/>
  <c r="E46" i="9" s="1"/>
  <c r="C47" i="9"/>
  <c r="D47" i="9" s="1"/>
  <c r="C48" i="9"/>
  <c r="D48" i="9" s="1"/>
  <c r="E48" i="9" s="1"/>
  <c r="C49" i="9"/>
  <c r="D49" i="9" s="1"/>
  <c r="E49" i="9" s="1"/>
  <c r="C50" i="9"/>
  <c r="D50" i="9" s="1"/>
  <c r="E50" i="9" s="1"/>
  <c r="C51" i="9"/>
  <c r="D51" i="9" s="1"/>
  <c r="E51" i="9" s="1"/>
  <c r="C52" i="9"/>
  <c r="D52" i="9" s="1"/>
  <c r="E52" i="9" s="1"/>
  <c r="C53" i="9"/>
  <c r="D53" i="9" s="1"/>
  <c r="E53" i="9" s="1"/>
  <c r="C54" i="9"/>
  <c r="D54" i="9" s="1"/>
  <c r="E54" i="9" s="1"/>
  <c r="E55" i="9"/>
  <c r="C25" i="9"/>
  <c r="C13" i="9"/>
  <c r="D13" i="9" s="1"/>
  <c r="E13" i="9" s="1"/>
  <c r="C14" i="9"/>
  <c r="D14" i="9" s="1"/>
  <c r="E14" i="9" s="1"/>
  <c r="C15" i="9"/>
  <c r="D15" i="9" s="1"/>
  <c r="E15" i="9" s="1"/>
  <c r="C16" i="9"/>
  <c r="D16" i="9" s="1"/>
  <c r="E16" i="9" s="1"/>
  <c r="C17" i="9"/>
  <c r="D17" i="9" s="1"/>
  <c r="E17" i="9" s="1"/>
  <c r="C18" i="9"/>
  <c r="D18" i="9" s="1"/>
  <c r="E18" i="9" s="1"/>
  <c r="C19" i="9"/>
  <c r="E19" i="9" s="1"/>
  <c r="C20" i="9"/>
  <c r="D20" i="9" s="1"/>
  <c r="E20" i="9" s="1"/>
  <c r="C21" i="9"/>
  <c r="D21" i="9" s="1"/>
  <c r="E21" i="9" s="1"/>
  <c r="C22" i="9"/>
  <c r="D22" i="9" s="1"/>
  <c r="E22" i="9" s="1"/>
  <c r="C12" i="9"/>
  <c r="D12" i="9" l="1"/>
  <c r="E12" i="9" s="1"/>
  <c r="E2" i="9"/>
  <c r="H45" i="1"/>
  <c r="F45" i="1"/>
  <c r="I45" i="1" s="1"/>
  <c r="H51" i="4"/>
  <c r="F51" i="4"/>
  <c r="F66" i="4"/>
  <c r="F65" i="4"/>
  <c r="F64" i="4"/>
  <c r="F63" i="4"/>
  <c r="F62" i="4"/>
  <c r="F61" i="4"/>
  <c r="F60" i="4"/>
  <c r="F59" i="4"/>
  <c r="E66" i="4"/>
  <c r="E65" i="4"/>
  <c r="E64" i="4"/>
  <c r="E63" i="4"/>
  <c r="E62" i="4"/>
  <c r="E61" i="4"/>
  <c r="E60" i="4"/>
  <c r="E59" i="4"/>
  <c r="E68" i="4" l="1"/>
  <c r="F68" i="4"/>
  <c r="I70" i="7"/>
  <c r="E87" i="7"/>
  <c r="I51" i="4"/>
  <c r="D45" i="6"/>
  <c r="E45" i="6"/>
  <c r="F45" i="6"/>
  <c r="C45" i="6"/>
  <c r="C44" i="6"/>
  <c r="F67" i="9"/>
  <c r="F2" i="9"/>
  <c r="F31" i="9"/>
  <c r="F55" i="9"/>
  <c r="F24" i="9"/>
  <c r="F18" i="9"/>
  <c r="F21" i="9"/>
  <c r="F51" i="9"/>
  <c r="F25" i="9"/>
  <c r="F30" i="9"/>
  <c r="F11" i="9"/>
  <c r="F52" i="9"/>
  <c r="F40" i="9"/>
  <c r="F59" i="9"/>
  <c r="F23" i="9"/>
  <c r="E44" i="6"/>
  <c r="F61" i="9"/>
  <c r="F13" i="9"/>
  <c r="F12" i="9"/>
  <c r="F53" i="9"/>
  <c r="F27" i="9"/>
  <c r="F50" i="9"/>
  <c r="F57" i="9"/>
  <c r="F43" i="9"/>
  <c r="F42" i="9"/>
  <c r="F39" i="9"/>
  <c r="F35" i="9"/>
  <c r="F38" i="9"/>
  <c r="F54" i="9"/>
  <c r="F46" i="9"/>
  <c r="F6" i="9"/>
  <c r="F56" i="9"/>
  <c r="F60" i="9"/>
  <c r="F48" i="9"/>
  <c r="F37" i="9"/>
  <c r="F20" i="9"/>
  <c r="F16" i="9"/>
  <c r="F29" i="9"/>
  <c r="F3" i="9"/>
  <c r="F49" i="9"/>
  <c r="F14" i="9"/>
  <c r="F41" i="9"/>
  <c r="F36" i="9"/>
  <c r="F4" i="9"/>
  <c r="F44" i="6"/>
  <c r="F47" i="9"/>
  <c r="F26" i="9"/>
  <c r="F45" i="9"/>
  <c r="F58" i="9"/>
  <c r="F7" i="9"/>
  <c r="F19" i="9"/>
  <c r="F10" i="9"/>
  <c r="F15" i="9"/>
  <c r="F8" i="9"/>
  <c r="D44" i="6"/>
  <c r="F9" i="9"/>
  <c r="F5" i="9"/>
  <c r="F44" i="9"/>
  <c r="F17" i="9"/>
</calcChain>
</file>

<file path=xl/sharedStrings.xml><?xml version="1.0" encoding="utf-8"?>
<sst xmlns="http://schemas.openxmlformats.org/spreadsheetml/2006/main" count="1486" uniqueCount="282">
  <si>
    <t>Description</t>
  </si>
  <si>
    <t>Target Hrs.</t>
  </si>
  <si>
    <t>Assignee</t>
  </si>
  <si>
    <t>Hrs. Done</t>
  </si>
  <si>
    <t>Status</t>
  </si>
  <si>
    <t>User Management</t>
  </si>
  <si>
    <t>Registration</t>
  </si>
  <si>
    <t>Login</t>
  </si>
  <si>
    <t>Type</t>
  </si>
  <si>
    <t>Section</t>
  </si>
  <si>
    <t>Module</t>
  </si>
  <si>
    <t>Home Page</t>
  </si>
  <si>
    <t>General</t>
  </si>
  <si>
    <t>Navigation Bar</t>
  </si>
  <si>
    <t>to do</t>
  </si>
  <si>
    <t>done</t>
  </si>
  <si>
    <r>
      <rPr>
        <b/>
        <sz val="11"/>
        <color theme="1"/>
        <rFont val="Calibri"/>
        <family val="2"/>
        <scheme val="minor"/>
      </rPr>
      <t>Enter Credentials from SegHIS</t>
    </r>
    <r>
      <rPr>
        <sz val="11"/>
        <color theme="1"/>
        <rFont val="Calibri"/>
        <family val="2"/>
        <scheme val="minor"/>
      </rPr>
      <t xml:space="preserve"> - doctor can input his username and password from SegHIS</t>
    </r>
  </si>
  <si>
    <r>
      <rPr>
        <b/>
        <sz val="11"/>
        <color theme="1"/>
        <rFont val="Calibri"/>
        <family val="2"/>
        <scheme val="minor"/>
      </rPr>
      <t xml:space="preserve">Validate Personnel Number </t>
    </r>
    <r>
      <rPr>
        <sz val="11"/>
        <color theme="1"/>
        <rFont val="Calibri"/>
        <family val="2"/>
        <scheme val="minor"/>
      </rPr>
      <t>- validate personnel number if it exists in SegHIS</t>
    </r>
  </si>
  <si>
    <r>
      <rPr>
        <b/>
        <sz val="11"/>
        <color theme="1"/>
        <rFont val="Calibri"/>
        <family val="2"/>
        <scheme val="minor"/>
      </rPr>
      <t>Create API</t>
    </r>
    <r>
      <rPr>
        <sz val="11"/>
        <color theme="1"/>
        <rFont val="Calibri"/>
        <family val="2"/>
        <scheme val="minor"/>
      </rPr>
      <t xml:space="preserve"> - for retrieving doctor's credentials from SegHIS</t>
    </r>
  </si>
  <si>
    <r>
      <rPr>
        <b/>
        <sz val="11"/>
        <color theme="1"/>
        <rFont val="Calibri"/>
        <family val="2"/>
        <scheme val="minor"/>
      </rPr>
      <t>Initialize Database</t>
    </r>
    <r>
      <rPr>
        <sz val="11"/>
        <color theme="1"/>
        <rFont val="Calibri"/>
        <family val="2"/>
        <scheme val="minor"/>
      </rPr>
      <t xml:space="preserve"> - create localhost database (based on Final ERD)</t>
    </r>
  </si>
  <si>
    <r>
      <rPr>
        <b/>
        <sz val="11"/>
        <color theme="1"/>
        <rFont val="Calibri"/>
        <family val="2"/>
        <scheme val="minor"/>
      </rPr>
      <t>Credentials verification</t>
    </r>
    <r>
      <rPr>
        <sz val="11"/>
        <color theme="1"/>
        <rFont val="Calibri"/>
        <family val="2"/>
        <scheme val="minor"/>
      </rPr>
      <t xml:space="preserve"> - compare doctor SegHIS credentials with inputted credentials</t>
    </r>
  </si>
  <si>
    <r>
      <rPr>
        <b/>
        <sz val="11"/>
        <color theme="1"/>
        <rFont val="Calibri"/>
        <family val="2"/>
        <scheme val="minor"/>
      </rPr>
      <t>Create Account</t>
    </r>
    <r>
      <rPr>
        <sz val="11"/>
        <color theme="1"/>
        <rFont val="Calibri"/>
        <family val="2"/>
        <scheme val="minor"/>
      </rPr>
      <t xml:space="preserve"> - doctor can fill up sign up form(username, password, confirm)</t>
    </r>
  </si>
  <si>
    <r>
      <rPr>
        <b/>
        <sz val="11"/>
        <color theme="1"/>
        <rFont val="Calibri"/>
        <family val="2"/>
        <scheme val="minor"/>
      </rPr>
      <t>Create Account</t>
    </r>
    <r>
      <rPr>
        <sz val="11"/>
        <color theme="1"/>
        <rFont val="Calibri"/>
        <family val="2"/>
        <scheme val="minor"/>
      </rPr>
      <t xml:space="preserve"> - save successful registration credentials to database</t>
    </r>
  </si>
  <si>
    <r>
      <rPr>
        <b/>
        <sz val="11"/>
        <color theme="1"/>
        <rFont val="Calibri"/>
        <family val="2"/>
        <scheme val="minor"/>
      </rPr>
      <t>Validate credentials</t>
    </r>
    <r>
      <rPr>
        <sz val="11"/>
        <color theme="1"/>
        <rFont val="Calibri"/>
        <family val="2"/>
        <scheme val="minor"/>
      </rPr>
      <t xml:space="preserve"> -  from database values</t>
    </r>
  </si>
  <si>
    <r>
      <t xml:space="preserve">Login Page  - </t>
    </r>
    <r>
      <rPr>
        <sz val="11"/>
        <color theme="1"/>
        <rFont val="Calibri"/>
        <family val="2"/>
        <scheme val="minor"/>
      </rPr>
      <t>login page ("invalid login" dialog box included)</t>
    </r>
  </si>
  <si>
    <r>
      <rPr>
        <b/>
        <sz val="11"/>
        <color theme="1"/>
        <rFont val="Calibri"/>
        <family val="2"/>
        <scheme val="minor"/>
      </rPr>
      <t xml:space="preserve">Icons - </t>
    </r>
    <r>
      <rPr>
        <sz val="11"/>
        <color theme="1"/>
        <rFont val="Calibri"/>
        <family val="2"/>
        <scheme val="minor"/>
      </rPr>
      <t>make icons for home page</t>
    </r>
  </si>
  <si>
    <t>Philipp</t>
  </si>
  <si>
    <r>
      <rPr>
        <b/>
        <sz val="11"/>
        <color theme="1"/>
        <rFont val="Calibri"/>
        <family val="2"/>
        <scheme val="minor"/>
      </rPr>
      <t>Implement Action Bar</t>
    </r>
    <r>
      <rPr>
        <sz val="11"/>
        <color theme="1"/>
        <rFont val="Calibri"/>
        <family val="2"/>
        <scheme val="minor"/>
      </rPr>
      <t xml:space="preserve"> - implement navigation drawer</t>
    </r>
  </si>
  <si>
    <r>
      <rPr>
        <b/>
        <sz val="11"/>
        <color theme="1"/>
        <rFont val="Calibri"/>
        <family val="2"/>
        <scheme val="minor"/>
      </rPr>
      <t>Implement Action Bar</t>
    </r>
    <r>
      <rPr>
        <sz val="11"/>
        <color theme="1"/>
        <rFont val="Calibri"/>
        <family val="2"/>
        <scheme val="minor"/>
      </rPr>
      <t xml:space="preserve"> - add functionality to navigation items</t>
    </r>
  </si>
  <si>
    <r>
      <rPr>
        <b/>
        <sz val="11"/>
        <color theme="1"/>
        <rFont val="Calibri"/>
        <family val="2"/>
        <scheme val="minor"/>
      </rPr>
      <t>Implement Action Bar</t>
    </r>
    <r>
      <rPr>
        <sz val="11"/>
        <color theme="1"/>
        <rFont val="Calibri"/>
        <family val="2"/>
        <scheme val="minor"/>
      </rPr>
      <t xml:space="preserve"> -add home button</t>
    </r>
  </si>
  <si>
    <t>Justine</t>
  </si>
  <si>
    <t>Ipong</t>
  </si>
  <si>
    <r>
      <t xml:space="preserve">Icons - </t>
    </r>
    <r>
      <rPr>
        <sz val="11"/>
        <color theme="1"/>
        <rFont val="Calibri"/>
        <family val="2"/>
        <scheme val="minor"/>
      </rPr>
      <t>add functionality to icon buttons</t>
    </r>
  </si>
  <si>
    <r>
      <rPr>
        <b/>
        <sz val="11"/>
        <color theme="1"/>
        <rFont val="Calibri"/>
        <family val="2"/>
        <scheme val="minor"/>
      </rPr>
      <t xml:space="preserve">Personnel number </t>
    </r>
    <r>
      <rPr>
        <sz val="11"/>
        <color theme="1"/>
        <rFont val="Calibri"/>
        <family val="2"/>
        <scheme val="minor"/>
      </rPr>
      <t>- doctor can input his personnel_number</t>
    </r>
  </si>
  <si>
    <t>View</t>
  </si>
  <si>
    <t>Model</t>
  </si>
  <si>
    <t>Controller</t>
  </si>
  <si>
    <t>Logout</t>
  </si>
  <si>
    <t>Patient List</t>
  </si>
  <si>
    <t>Patient(Offline)</t>
  </si>
  <si>
    <t>Patient (Offline)</t>
  </si>
  <si>
    <r>
      <rPr>
        <b/>
        <sz val="11"/>
        <color theme="1"/>
        <rFont val="Calibri"/>
        <family val="2"/>
        <scheme val="minor"/>
      </rPr>
      <t>Create API</t>
    </r>
    <r>
      <rPr>
        <sz val="11"/>
        <color theme="1"/>
        <rFont val="Calibri"/>
        <family val="2"/>
        <scheme val="minor"/>
      </rPr>
      <t xml:space="preserve"> - for retrieving doctor's tagged patient from SegHIS</t>
    </r>
  </si>
  <si>
    <t>Patient (Online)</t>
  </si>
  <si>
    <t>Patient(Offline/Online)</t>
  </si>
  <si>
    <t>Patient (Offline/Online)</t>
  </si>
  <si>
    <t>Patient Info</t>
  </si>
  <si>
    <t>Patient List -&gt; Patient Info</t>
  </si>
  <si>
    <r>
      <rPr>
        <b/>
        <sz val="11"/>
        <color theme="1"/>
        <rFont val="Calibri"/>
        <family val="2"/>
        <scheme val="minor"/>
      </rPr>
      <t xml:space="preserve">Search Patient Name </t>
    </r>
    <r>
      <rPr>
        <sz val="11"/>
        <color theme="1"/>
        <rFont val="Calibri"/>
        <family val="2"/>
        <scheme val="minor"/>
      </rPr>
      <t>- retrieve all names/pid of patient that match search string from localhost</t>
    </r>
  </si>
  <si>
    <r>
      <rPr>
        <b/>
        <sz val="11"/>
        <color theme="1"/>
        <rFont val="Calibri"/>
        <family val="2"/>
        <scheme val="minor"/>
      </rPr>
      <t xml:space="preserve">Search Patient Name </t>
    </r>
    <r>
      <rPr>
        <sz val="11"/>
        <color theme="1"/>
        <rFont val="Calibri"/>
        <family val="2"/>
        <scheme val="minor"/>
      </rPr>
      <t>- retrieve all names/pid of patient that match search string from SegHIS (with respect to department)</t>
    </r>
  </si>
  <si>
    <r>
      <rPr>
        <b/>
        <sz val="11"/>
        <color theme="1"/>
        <rFont val="Calibri"/>
        <family val="2"/>
        <scheme val="minor"/>
      </rPr>
      <t>Get Patient</t>
    </r>
    <r>
      <rPr>
        <sz val="11"/>
        <color theme="1"/>
        <rFont val="Calibri"/>
        <family val="2"/>
        <scheme val="minor"/>
      </rPr>
      <t xml:space="preserve"> </t>
    </r>
    <r>
      <rPr>
        <b/>
        <sz val="11"/>
        <color theme="1"/>
        <rFont val="Calibri"/>
        <family val="2"/>
        <scheme val="minor"/>
      </rPr>
      <t>Info</t>
    </r>
    <r>
      <rPr>
        <sz val="11"/>
        <color theme="1"/>
        <rFont val="Calibri"/>
        <family val="2"/>
        <scheme val="minor"/>
      </rPr>
      <t xml:space="preserve"> - get necessary patient data in patient info page based on active patient (pid) from localhost</t>
    </r>
  </si>
  <si>
    <t>Referral</t>
  </si>
  <si>
    <r>
      <rPr>
        <b/>
        <sz val="11"/>
        <color theme="1"/>
        <rFont val="Calibri"/>
        <family val="2"/>
        <scheme val="minor"/>
      </rPr>
      <t>Patient List</t>
    </r>
    <r>
      <rPr>
        <sz val="11"/>
        <color theme="1"/>
        <rFont val="Calibri"/>
        <family val="2"/>
        <scheme val="minor"/>
      </rPr>
      <t xml:space="preserve"> </t>
    </r>
    <r>
      <rPr>
        <b/>
        <sz val="11"/>
        <color theme="1"/>
        <rFont val="Calibri"/>
        <family val="2"/>
        <scheme val="minor"/>
      </rPr>
      <t>Layout</t>
    </r>
    <r>
      <rPr>
        <sz val="11"/>
        <color theme="1"/>
        <rFont val="Calibri"/>
        <family val="2"/>
        <scheme val="minor"/>
      </rPr>
      <t xml:space="preserve"> - make layout for patient module first page</t>
    </r>
  </si>
  <si>
    <r>
      <rPr>
        <b/>
        <sz val="11"/>
        <color theme="1"/>
        <rFont val="Calibri"/>
        <family val="2"/>
        <scheme val="minor"/>
      </rPr>
      <t xml:space="preserve">Referral History </t>
    </r>
    <r>
      <rPr>
        <sz val="11"/>
        <color theme="1"/>
        <rFont val="Calibri"/>
        <family val="2"/>
        <scheme val="minor"/>
      </rPr>
      <t xml:space="preserve">- make layout for referral history </t>
    </r>
  </si>
  <si>
    <t>Patient(Online)</t>
  </si>
  <si>
    <r>
      <rPr>
        <b/>
        <sz val="11"/>
        <color theme="1"/>
        <rFont val="Calibri"/>
        <family val="2"/>
        <scheme val="minor"/>
      </rPr>
      <t>Referral Request</t>
    </r>
    <r>
      <rPr>
        <sz val="11"/>
        <color theme="1"/>
        <rFont val="Calibri"/>
        <family val="2"/>
        <scheme val="minor"/>
      </rPr>
      <t xml:space="preserve"> - make layout for making a referral request</t>
    </r>
  </si>
  <si>
    <t>Encounter List</t>
  </si>
  <si>
    <r>
      <rPr>
        <b/>
        <sz val="11"/>
        <color theme="1"/>
        <rFont val="Calibri"/>
        <family val="2"/>
        <scheme val="minor"/>
      </rPr>
      <t>Encounters List Page</t>
    </r>
    <r>
      <rPr>
        <sz val="11"/>
        <color theme="1"/>
        <rFont val="Calibri"/>
        <family val="2"/>
        <scheme val="minor"/>
      </rPr>
      <t xml:space="preserve"> </t>
    </r>
    <r>
      <rPr>
        <b/>
        <sz val="11"/>
        <color theme="1"/>
        <rFont val="Calibri"/>
        <family val="2"/>
        <scheme val="minor"/>
      </rPr>
      <t>Layout</t>
    </r>
    <r>
      <rPr>
        <sz val="11"/>
        <color theme="1"/>
        <rFont val="Calibri"/>
        <family val="2"/>
        <scheme val="minor"/>
      </rPr>
      <t xml:space="preserve"> - make layout for listing all encounters for active patient</t>
    </r>
  </si>
  <si>
    <r>
      <rPr>
        <b/>
        <sz val="11"/>
        <color theme="1"/>
        <rFont val="Calibri"/>
        <family val="2"/>
        <scheme val="minor"/>
      </rPr>
      <t xml:space="preserve">Retrieve Encounters - </t>
    </r>
    <r>
      <rPr>
        <sz val="11"/>
        <color theme="1"/>
        <rFont val="Calibri"/>
        <family val="2"/>
        <scheme val="minor"/>
      </rPr>
      <t>retrieve all encounters of active patient from localhost</t>
    </r>
  </si>
  <si>
    <r>
      <rPr>
        <b/>
        <sz val="11"/>
        <color theme="1"/>
        <rFont val="Calibri"/>
        <family val="2"/>
        <scheme val="minor"/>
      </rPr>
      <t xml:space="preserve">Handle Select Patient - </t>
    </r>
    <r>
      <rPr>
        <sz val="11"/>
        <color theme="1"/>
        <rFont val="Calibri"/>
        <family val="2"/>
        <scheme val="minor"/>
      </rPr>
      <t>link the patent list page to encounter list page</t>
    </r>
  </si>
  <si>
    <r>
      <t xml:space="preserve">Handle Select Encounter - </t>
    </r>
    <r>
      <rPr>
        <sz val="11"/>
        <color theme="1"/>
        <rFont val="Calibri"/>
        <family val="2"/>
        <scheme val="minor"/>
      </rPr>
      <t xml:space="preserve">link encouter list page to patient info </t>
    </r>
  </si>
  <si>
    <r>
      <rPr>
        <b/>
        <sz val="11"/>
        <color theme="1"/>
        <rFont val="Calibri"/>
        <family val="2"/>
        <scheme val="minor"/>
      </rPr>
      <t>Integrate Patient Data</t>
    </r>
    <r>
      <rPr>
        <sz val="11"/>
        <color theme="1"/>
        <rFont val="Calibri"/>
        <family val="2"/>
        <scheme val="minor"/>
      </rPr>
      <t xml:space="preserve"> - display necessary patient data for a specific encounter in encounter-patient info page</t>
    </r>
  </si>
  <si>
    <r>
      <rPr>
        <b/>
        <sz val="11"/>
        <color theme="1"/>
        <rFont val="Calibri"/>
        <family val="2"/>
        <scheme val="minor"/>
      </rPr>
      <t>Encounter-Patient Info</t>
    </r>
    <r>
      <rPr>
        <sz val="11"/>
        <color theme="1"/>
        <rFont val="Calibri"/>
        <family val="2"/>
        <scheme val="minor"/>
      </rPr>
      <t xml:space="preserve"> </t>
    </r>
    <r>
      <rPr>
        <b/>
        <sz val="11"/>
        <color theme="1"/>
        <rFont val="Calibri"/>
        <family val="2"/>
        <scheme val="minor"/>
      </rPr>
      <t>Layout</t>
    </r>
    <r>
      <rPr>
        <sz val="11"/>
        <color theme="1"/>
        <rFont val="Calibri"/>
        <family val="2"/>
        <scheme val="minor"/>
      </rPr>
      <t xml:space="preserve"> - make layout for encounter-patient info page (with "Tag as my patient" button))</t>
    </r>
  </si>
  <si>
    <r>
      <rPr>
        <b/>
        <sz val="11"/>
        <color theme="1"/>
        <rFont val="Calibri"/>
        <family val="2"/>
        <scheme val="minor"/>
      </rPr>
      <t>Retrieve Referrals</t>
    </r>
    <r>
      <rPr>
        <sz val="11"/>
        <color theme="1"/>
        <rFont val="Calibri"/>
        <family val="2"/>
        <scheme val="minor"/>
      </rPr>
      <t xml:space="preserve"> - retrieve all referrals of active patient from localhost</t>
    </r>
  </si>
  <si>
    <t>Patient Tagging</t>
  </si>
  <si>
    <r>
      <rPr>
        <b/>
        <sz val="11"/>
        <color theme="1"/>
        <rFont val="Calibri"/>
        <family val="2"/>
        <scheme val="minor"/>
      </rPr>
      <t xml:space="preserve">Handle Tag Patient - </t>
    </r>
    <r>
      <rPr>
        <sz val="11"/>
        <color theme="1"/>
        <rFont val="Calibri"/>
        <family val="2"/>
        <scheme val="minor"/>
      </rPr>
      <t>update localhost and SegHIS database (POST method)</t>
    </r>
  </si>
  <si>
    <r>
      <rPr>
        <b/>
        <sz val="11"/>
        <color theme="1"/>
        <rFont val="Calibri"/>
        <family val="2"/>
        <scheme val="minor"/>
      </rPr>
      <t>Logout</t>
    </r>
    <r>
      <rPr>
        <sz val="11"/>
        <color theme="1"/>
        <rFont val="Calibri"/>
        <family val="2"/>
        <scheme val="minor"/>
      </rPr>
      <t xml:space="preserve"> - allow doctor to logout (navigation drawer)</t>
    </r>
  </si>
  <si>
    <t>Louie</t>
  </si>
  <si>
    <t>Gab</t>
  </si>
  <si>
    <t>Joy</t>
  </si>
  <si>
    <t>Dulce</t>
  </si>
  <si>
    <t>Alvin</t>
  </si>
  <si>
    <t>Christian</t>
  </si>
  <si>
    <t>Jake</t>
  </si>
  <si>
    <r>
      <rPr>
        <b/>
        <sz val="11"/>
        <color theme="1"/>
        <rFont val="Calibri"/>
        <family val="2"/>
        <scheme val="minor"/>
      </rPr>
      <t>Initial Sync</t>
    </r>
    <r>
      <rPr>
        <sz val="11"/>
        <color theme="1"/>
        <rFont val="Calibri"/>
        <family val="2"/>
        <scheme val="minor"/>
      </rPr>
      <t xml:space="preserve"> </t>
    </r>
    <r>
      <rPr>
        <b/>
        <sz val="11"/>
        <color theme="1"/>
        <rFont val="Calibri"/>
        <family val="2"/>
        <scheme val="minor"/>
      </rPr>
      <t xml:space="preserve">with SegHIS </t>
    </r>
    <r>
      <rPr>
        <sz val="11"/>
        <color theme="1"/>
        <rFont val="Calibri"/>
        <family val="2"/>
        <scheme val="minor"/>
      </rPr>
      <t>-  get all data from SegHIS database based on doctor info and save to localhost(departments)</t>
    </r>
  </si>
  <si>
    <r>
      <rPr>
        <b/>
        <sz val="11"/>
        <color theme="1"/>
        <rFont val="Calibri"/>
        <family val="2"/>
        <scheme val="minor"/>
      </rPr>
      <t>Initial Sync</t>
    </r>
    <r>
      <rPr>
        <sz val="11"/>
        <color theme="1"/>
        <rFont val="Calibri"/>
        <family val="2"/>
        <scheme val="minor"/>
      </rPr>
      <t xml:space="preserve"> </t>
    </r>
    <r>
      <rPr>
        <b/>
        <sz val="11"/>
        <color theme="1"/>
        <rFont val="Calibri"/>
        <family val="2"/>
        <scheme val="minor"/>
      </rPr>
      <t xml:space="preserve">with SegHIS </t>
    </r>
    <r>
      <rPr>
        <sz val="11"/>
        <color theme="1"/>
        <rFont val="Calibri"/>
        <family val="2"/>
        <scheme val="minor"/>
      </rPr>
      <t>-  get all data from SegHIS database based on doctor info and save to localhost(encounters)</t>
    </r>
  </si>
  <si>
    <t>Jessie</t>
  </si>
  <si>
    <r>
      <t xml:space="preserve">Handle Tag Patient - </t>
    </r>
    <r>
      <rPr>
        <sz val="11"/>
        <color theme="1"/>
        <rFont val="Calibri"/>
        <family val="2"/>
        <scheme val="minor"/>
      </rPr>
      <t>handle click of "tag as my patient" button</t>
    </r>
  </si>
  <si>
    <t>Chanly</t>
  </si>
  <si>
    <r>
      <rPr>
        <b/>
        <sz val="11"/>
        <color theme="1"/>
        <rFont val="Calibri"/>
        <family val="2"/>
        <scheme val="minor"/>
      </rPr>
      <t xml:space="preserve">Get Username and Password  </t>
    </r>
    <r>
      <rPr>
        <sz val="11"/>
        <color theme="1"/>
        <rFont val="Calibri"/>
        <family val="2"/>
        <scheme val="minor"/>
      </rPr>
      <t>- retrieve username and password from SegHIS based on personnel number</t>
    </r>
  </si>
  <si>
    <r>
      <rPr>
        <b/>
        <sz val="11"/>
        <color theme="1"/>
        <rFont val="Calibri"/>
        <family val="2"/>
        <scheme val="minor"/>
      </rPr>
      <t>Initialize Database</t>
    </r>
    <r>
      <rPr>
        <sz val="11"/>
        <color theme="1"/>
        <rFont val="Calibri"/>
        <family val="2"/>
        <scheme val="minor"/>
      </rPr>
      <t xml:space="preserve"> - create localhost database (based on Final ERD wiith indexing)</t>
    </r>
  </si>
  <si>
    <r>
      <t xml:space="preserve">Auto Suggest Search Bar - </t>
    </r>
    <r>
      <rPr>
        <sz val="11"/>
        <color theme="1"/>
        <rFont val="Calibri"/>
        <family val="2"/>
        <scheme val="minor"/>
      </rPr>
      <t>google like search</t>
    </r>
  </si>
  <si>
    <t>#</t>
  </si>
  <si>
    <r>
      <rPr>
        <b/>
        <sz val="11"/>
        <color theme="1"/>
        <rFont val="Calibri"/>
        <family val="2"/>
        <scheme val="minor"/>
      </rPr>
      <t xml:space="preserve">Retrieve Encounters - </t>
    </r>
    <r>
      <rPr>
        <sz val="11"/>
        <color theme="1"/>
        <rFont val="Calibri"/>
        <family val="2"/>
        <scheme val="minor"/>
      </rPr>
      <t>retrieve all encounters of active patient from SegHIS</t>
    </r>
  </si>
  <si>
    <t>Justine/Chanly</t>
  </si>
  <si>
    <t>testing</t>
  </si>
  <si>
    <r>
      <rPr>
        <b/>
        <sz val="11"/>
        <color theme="1"/>
        <rFont val="Calibri"/>
        <family val="2"/>
        <scheme val="minor"/>
      </rPr>
      <t xml:space="preserve">Retrieve SegHIS credentials - </t>
    </r>
    <r>
      <rPr>
        <sz val="11"/>
        <color theme="1"/>
        <rFont val="Calibri"/>
        <family val="2"/>
        <scheme val="minor"/>
      </rPr>
      <t>retrieve username and password  of SegHIS account from SegHIS</t>
    </r>
  </si>
  <si>
    <r>
      <rPr>
        <b/>
        <sz val="11"/>
        <color theme="1"/>
        <rFont val="Calibri"/>
        <family val="2"/>
        <scheme val="minor"/>
      </rPr>
      <t xml:space="preserve">Handle Tag Patient - </t>
    </r>
    <r>
      <rPr>
        <sz val="11"/>
        <color theme="1"/>
        <rFont val="Calibri"/>
        <family val="2"/>
        <scheme val="minor"/>
      </rPr>
      <t>update SegHIS database (POST method)</t>
    </r>
  </si>
  <si>
    <t>Laboratory</t>
  </si>
  <si>
    <t>Request</t>
  </si>
  <si>
    <t xml:space="preserve">Request </t>
  </si>
  <si>
    <r>
      <t xml:space="preserve">Make New Request </t>
    </r>
    <r>
      <rPr>
        <sz val="11"/>
        <color theme="1"/>
        <rFont val="Calibri"/>
        <family val="2"/>
        <scheme val="minor"/>
      </rPr>
      <t>- make layout for making a new lab request</t>
    </r>
  </si>
  <si>
    <r>
      <t xml:space="preserve">Add New Service - </t>
    </r>
    <r>
      <rPr>
        <sz val="11"/>
        <color theme="1"/>
        <rFont val="Calibri"/>
        <family val="2"/>
        <scheme val="minor"/>
      </rPr>
      <t>make layout for adding a service to a lab request</t>
    </r>
  </si>
  <si>
    <t>Notes</t>
  </si>
  <si>
    <t>SOAP</t>
  </si>
  <si>
    <r>
      <rPr>
        <b/>
        <sz val="11"/>
        <color theme="1"/>
        <rFont val="Calibri"/>
        <family val="2"/>
        <scheme val="minor"/>
      </rPr>
      <t xml:space="preserve">SOAP Layout - </t>
    </r>
    <r>
      <rPr>
        <sz val="11"/>
        <color theme="1"/>
        <rFont val="Calibri"/>
        <family val="2"/>
        <scheme val="minor"/>
      </rPr>
      <t xml:space="preserve">make layout for doctor's notes </t>
    </r>
  </si>
  <si>
    <t>Canvas</t>
  </si>
  <si>
    <r>
      <rPr>
        <b/>
        <sz val="11"/>
        <color theme="1"/>
        <rFont val="Calibri"/>
        <family val="2"/>
        <scheme val="minor"/>
      </rPr>
      <t xml:space="preserve">Canvas options - </t>
    </r>
    <r>
      <rPr>
        <sz val="11"/>
        <color theme="1"/>
        <rFont val="Calibri"/>
        <family val="2"/>
        <scheme val="minor"/>
      </rPr>
      <t>make layout for canvas options (Add new/View existing)</t>
    </r>
  </si>
  <si>
    <r>
      <rPr>
        <b/>
        <sz val="11"/>
        <color theme="1"/>
        <rFont val="Calibri"/>
        <family val="2"/>
        <scheme val="minor"/>
      </rPr>
      <t xml:space="preserve">Retrieve Existing Requests - </t>
    </r>
    <r>
      <rPr>
        <sz val="11"/>
        <color theme="1"/>
        <rFont val="Calibri"/>
        <family val="2"/>
        <scheme val="minor"/>
      </rPr>
      <t>retrieve all existing requests from localhost/SegHIS?</t>
    </r>
  </si>
  <si>
    <r>
      <t xml:space="preserve">Select an Existing Request - </t>
    </r>
    <r>
      <rPr>
        <sz val="11"/>
        <color theme="1"/>
        <rFont val="Calibri"/>
        <family val="2"/>
        <scheme val="minor"/>
      </rPr>
      <t>redirect doctor to a page containing existing info about a request</t>
    </r>
    <r>
      <rPr>
        <b/>
        <sz val="11"/>
        <color theme="1"/>
        <rFont val="Calibri"/>
        <family val="2"/>
        <scheme val="minor"/>
      </rPr>
      <t xml:space="preserve">  </t>
    </r>
    <r>
      <rPr>
        <sz val="11"/>
        <color theme="1"/>
        <rFont val="Calibri"/>
        <family val="2"/>
        <scheme val="minor"/>
      </rPr>
      <t>if existing request is clicked</t>
    </r>
  </si>
  <si>
    <r>
      <rPr>
        <b/>
        <sz val="11"/>
        <color theme="1"/>
        <rFont val="Calibri"/>
        <family val="2"/>
        <scheme val="minor"/>
      </rPr>
      <t xml:space="preserve">View Previous Requests - </t>
    </r>
    <r>
      <rPr>
        <sz val="11"/>
        <color theme="1"/>
        <rFont val="Calibri"/>
        <family val="2"/>
        <scheme val="minor"/>
      </rPr>
      <t>make layout for viewing previously made requests (with "Add new request" button at bottom)</t>
    </r>
  </si>
  <si>
    <r>
      <rPr>
        <b/>
        <sz val="11"/>
        <color theme="1"/>
        <rFont val="Calibri"/>
        <family val="2"/>
        <scheme val="minor"/>
      </rPr>
      <t xml:space="preserve">Submit New Request - </t>
    </r>
    <r>
      <rPr>
        <sz val="11"/>
        <color theme="1"/>
        <rFont val="Calibri"/>
        <family val="2"/>
        <scheme val="minor"/>
      </rPr>
      <t>handle submit new lab request to SegHIS (POST)</t>
    </r>
  </si>
  <si>
    <r>
      <rPr>
        <b/>
        <sz val="11"/>
        <color theme="1"/>
        <rFont val="Calibri"/>
        <family val="2"/>
        <scheme val="minor"/>
      </rPr>
      <t xml:space="preserve">Save New Request - </t>
    </r>
    <r>
      <rPr>
        <sz val="11"/>
        <color theme="1"/>
        <rFont val="Calibri"/>
        <family val="2"/>
        <scheme val="minor"/>
      </rPr>
      <t>save new request in localhost</t>
    </r>
  </si>
  <si>
    <r>
      <t xml:space="preserve">Update Existing Request - </t>
    </r>
    <r>
      <rPr>
        <sz val="11"/>
        <color theme="1"/>
        <rFont val="Calibri"/>
        <family val="2"/>
        <scheme val="minor"/>
      </rPr>
      <t>handle update of request in SegHIS (PUT)</t>
    </r>
  </si>
  <si>
    <r>
      <t xml:space="preserve">Update Existing Request - </t>
    </r>
    <r>
      <rPr>
        <sz val="11"/>
        <color theme="1"/>
        <rFont val="Calibri"/>
        <family val="2"/>
        <scheme val="minor"/>
      </rPr>
      <t>handle update of request in localhost</t>
    </r>
  </si>
  <si>
    <r>
      <t xml:space="preserve">Setup New Request - </t>
    </r>
    <r>
      <rPr>
        <sz val="11"/>
        <color theme="1"/>
        <rFont val="Calibri"/>
        <family val="2"/>
        <scheme val="minor"/>
      </rPr>
      <t>setup options for making a new referral</t>
    </r>
  </si>
  <si>
    <r>
      <t xml:space="preserve">Save New Referral - </t>
    </r>
    <r>
      <rPr>
        <sz val="11"/>
        <color theme="1"/>
        <rFont val="Calibri"/>
        <family val="2"/>
        <scheme val="minor"/>
      </rPr>
      <t>handle saving of referral to localhost</t>
    </r>
  </si>
  <si>
    <r>
      <rPr>
        <b/>
        <sz val="11"/>
        <color theme="1"/>
        <rFont val="Calibri"/>
        <family val="2"/>
        <scheme val="minor"/>
      </rPr>
      <t xml:space="preserve">Handle Tag Patient - </t>
    </r>
    <r>
      <rPr>
        <sz val="11"/>
        <color theme="1"/>
        <rFont val="Calibri"/>
        <family val="2"/>
        <scheme val="minor"/>
      </rPr>
      <t>update localhost, get encounter data from SegHIS to localhost</t>
    </r>
  </si>
  <si>
    <r>
      <t xml:space="preserve">Setup New Request - </t>
    </r>
    <r>
      <rPr>
        <sz val="11"/>
        <color theme="1"/>
        <rFont val="Calibri"/>
        <family val="2"/>
        <scheme val="minor"/>
      </rPr>
      <t>setup options for making a new request</t>
    </r>
  </si>
  <si>
    <r>
      <t xml:space="preserve">Setup New Service - </t>
    </r>
    <r>
      <rPr>
        <sz val="11"/>
        <color theme="1"/>
        <rFont val="Calibri"/>
        <family val="2"/>
        <scheme val="minor"/>
      </rPr>
      <t>setup options for choosing a new service</t>
    </r>
  </si>
  <si>
    <r>
      <rPr>
        <b/>
        <sz val="11"/>
        <color theme="1"/>
        <rFont val="Calibri"/>
        <family val="2"/>
        <scheme val="minor"/>
      </rPr>
      <t xml:space="preserve">Setup SOAP notes - </t>
    </r>
    <r>
      <rPr>
        <sz val="11"/>
        <color theme="1"/>
        <rFont val="Calibri"/>
        <family val="2"/>
        <scheme val="minor"/>
      </rPr>
      <t>setup texts in SOAP if it exists</t>
    </r>
  </si>
  <si>
    <r>
      <t xml:space="preserve">Submit SOAP notes -  </t>
    </r>
    <r>
      <rPr>
        <sz val="11"/>
        <color theme="1"/>
        <rFont val="Calibri"/>
        <family val="2"/>
        <scheme val="minor"/>
      </rPr>
      <t>submit SOAP notes to SegHIS?</t>
    </r>
  </si>
  <si>
    <r>
      <t xml:space="preserve">Save SOAP notes -  </t>
    </r>
    <r>
      <rPr>
        <sz val="11"/>
        <color theme="1"/>
        <rFont val="Calibri"/>
        <family val="2"/>
        <scheme val="minor"/>
      </rPr>
      <t>save SOAP notes to localhost</t>
    </r>
  </si>
  <si>
    <r>
      <rPr>
        <b/>
        <sz val="11"/>
        <color theme="1"/>
        <rFont val="Calibri"/>
        <family val="2"/>
        <scheme val="minor"/>
      </rPr>
      <t xml:space="preserve">Making Canvas - </t>
    </r>
    <r>
      <rPr>
        <sz val="11"/>
        <color theme="1"/>
        <rFont val="Calibri"/>
        <family val="2"/>
        <scheme val="minor"/>
      </rPr>
      <t>make layout for canvas making (Save/Discard)</t>
    </r>
  </si>
  <si>
    <r>
      <rPr>
        <b/>
        <sz val="11"/>
        <color theme="1"/>
        <rFont val="Calibri"/>
        <family val="2"/>
        <scheme val="minor"/>
      </rPr>
      <t xml:space="preserve">Save Canvas - </t>
    </r>
    <r>
      <rPr>
        <sz val="11"/>
        <color theme="1"/>
        <rFont val="Calibri"/>
        <family val="2"/>
        <scheme val="minor"/>
      </rPr>
      <t>save canvas in external memory</t>
    </r>
  </si>
  <si>
    <r>
      <rPr>
        <b/>
        <sz val="11"/>
        <color theme="1"/>
        <rFont val="Calibri"/>
        <family val="2"/>
        <scheme val="minor"/>
      </rPr>
      <t xml:space="preserve">Save Canvas - </t>
    </r>
    <r>
      <rPr>
        <sz val="11"/>
        <color theme="1"/>
        <rFont val="Calibri"/>
        <family val="2"/>
        <scheme val="minor"/>
      </rPr>
      <t>save canvas uri in localhost</t>
    </r>
  </si>
  <si>
    <r>
      <t xml:space="preserve">Handle Icon Click - </t>
    </r>
    <r>
      <rPr>
        <sz val="11"/>
        <color theme="1"/>
        <rFont val="Calibri"/>
        <family val="2"/>
        <scheme val="minor"/>
      </rPr>
      <t>handle click of Patient Icon</t>
    </r>
  </si>
  <si>
    <r>
      <t xml:space="preserve">Populate Database with Dummy Data - </t>
    </r>
    <r>
      <rPr>
        <sz val="11"/>
        <color theme="1"/>
        <rFont val="Calibri"/>
        <family val="2"/>
        <scheme val="minor"/>
      </rPr>
      <t>populate encounters and patient</t>
    </r>
  </si>
  <si>
    <t>pending</t>
  </si>
  <si>
    <t>Patient</t>
  </si>
  <si>
    <r>
      <rPr>
        <b/>
        <sz val="11"/>
        <color theme="1"/>
        <rFont val="Calibri"/>
        <family val="2"/>
        <scheme val="minor"/>
      </rPr>
      <t xml:space="preserve">Login/Registration - </t>
    </r>
    <r>
      <rPr>
        <sz val="11"/>
        <color theme="1"/>
        <rFont val="Calibri"/>
        <family val="2"/>
        <scheme val="minor"/>
      </rPr>
      <t>four inputs ()</t>
    </r>
  </si>
  <si>
    <t xml:space="preserve">Patient List V2.0 </t>
  </si>
  <si>
    <t>Patient Info V2.0</t>
  </si>
  <si>
    <t>Patient Encounter V2.0</t>
  </si>
  <si>
    <r>
      <t xml:space="preserve">Search Patient - </t>
    </r>
    <r>
      <rPr>
        <sz val="11"/>
        <color theme="1"/>
        <rFont val="Calibri"/>
        <family val="2"/>
        <scheme val="minor"/>
      </rPr>
      <t>add functionality</t>
    </r>
  </si>
  <si>
    <t>Display Patient List</t>
  </si>
  <si>
    <r>
      <t>Search Patient -</t>
    </r>
    <r>
      <rPr>
        <sz val="11"/>
        <color theme="1"/>
        <rFont val="Calibri"/>
        <family val="2"/>
        <scheme val="minor"/>
      </rPr>
      <t xml:space="preserve"> create patient model class</t>
    </r>
  </si>
  <si>
    <t>Retrieve and Display Patient Info</t>
  </si>
  <si>
    <r>
      <t xml:space="preserve">Display Encounter List - </t>
    </r>
    <r>
      <rPr>
        <sz val="11"/>
        <color theme="1"/>
        <rFont val="Calibri"/>
        <family val="2"/>
        <scheme val="minor"/>
      </rPr>
      <t>create encounter model class</t>
    </r>
  </si>
  <si>
    <t>Patient Encounter</t>
  </si>
  <si>
    <t>Retrieve and Display Medical Info</t>
  </si>
  <si>
    <t>Retrieve and Display Previous Lab Request Info</t>
  </si>
  <si>
    <t>Retrieve and Display Referral History</t>
  </si>
  <si>
    <t>Retrieve and Display Doctor's Notes (Text)</t>
  </si>
  <si>
    <t>Research and Implement Canvas Class</t>
  </si>
  <si>
    <t xml:space="preserve">Modification and Debugging </t>
  </si>
  <si>
    <t>Save Canvas as Image</t>
  </si>
  <si>
    <t>Retrieve from external memory</t>
  </si>
  <si>
    <t>Comparison of stored token and received token from API</t>
  </si>
  <si>
    <t>Store token to database</t>
  </si>
  <si>
    <t>Generate clientid</t>
  </si>
  <si>
    <t>Initialization</t>
  </si>
  <si>
    <r>
      <rPr>
        <b/>
        <sz val="11"/>
        <color theme="1"/>
        <rFont val="Calibri"/>
        <family val="2"/>
        <scheme val="minor"/>
      </rPr>
      <t xml:space="preserve">Login/Registration - </t>
    </r>
    <r>
      <rPr>
        <sz val="11"/>
        <color theme="1"/>
        <rFont val="Calibri"/>
        <family val="2"/>
        <scheme val="minor"/>
      </rPr>
      <t xml:space="preserve">four inputs </t>
    </r>
  </si>
  <si>
    <t>Doctor can now view encounter list for every patient</t>
  </si>
  <si>
    <t>Doctor can now register and have a successful login using dummy data(depends on API arrival)</t>
  </si>
  <si>
    <t>Doctor can now save a free hand note and view it after saving</t>
  </si>
  <si>
    <t>Retrieve and Display Medical History</t>
  </si>
  <si>
    <t>Retrieve and Display Medical History (spike)</t>
  </si>
  <si>
    <t>Retrieve and Display Previous Lab Request Info(spike)</t>
  </si>
  <si>
    <t>Retrieve and Display Referral History(spike)</t>
  </si>
  <si>
    <t>Technical Investigation</t>
  </si>
  <si>
    <t>Initialize Database V2.0</t>
  </si>
  <si>
    <t>Retrieve token API/Dummy Data (depends)</t>
  </si>
  <si>
    <t>Design  Schema</t>
  </si>
  <si>
    <t>Unplanned</t>
  </si>
  <si>
    <r>
      <rPr>
        <b/>
        <sz val="11"/>
        <color theme="1"/>
        <rFont val="Calibri"/>
        <family val="2"/>
        <scheme val="minor"/>
      </rPr>
      <t xml:space="preserve">Login/Registration - </t>
    </r>
    <r>
      <rPr>
        <sz val="11"/>
        <color theme="1"/>
        <rFont val="Calibri"/>
        <family val="2"/>
        <scheme val="minor"/>
      </rPr>
      <t>four inputs (enhancements)</t>
    </r>
  </si>
  <si>
    <r>
      <t xml:space="preserve">Search Patient - </t>
    </r>
    <r>
      <rPr>
        <sz val="11"/>
        <color theme="1"/>
        <rFont val="Calibri"/>
        <family val="2"/>
        <scheme val="minor"/>
      </rPr>
      <t>create search patient function</t>
    </r>
  </si>
  <si>
    <t>Erase Everything in the image template</t>
  </si>
  <si>
    <t>Image Templates</t>
  </si>
  <si>
    <t>Save Client ID to database</t>
  </si>
  <si>
    <t>Setup Registration Activity</t>
  </si>
  <si>
    <t>Setup Login Activity</t>
  </si>
  <si>
    <t>API</t>
  </si>
  <si>
    <t>Retrieve Tokens</t>
  </si>
  <si>
    <t>Enhancements</t>
  </si>
  <si>
    <t>Zoom functionality</t>
  </si>
  <si>
    <t>Remaining Hours</t>
  </si>
  <si>
    <t>Estimated Hours</t>
  </si>
  <si>
    <t>Set Laboratory Request</t>
  </si>
  <si>
    <t>Create token JSON Parser</t>
  </si>
  <si>
    <t>Login Handling</t>
  </si>
  <si>
    <t>Registration Handling</t>
  </si>
  <si>
    <t>Stretch Image</t>
  </si>
  <si>
    <r>
      <t xml:space="preserve">Retrieve and Display Medical History - </t>
    </r>
    <r>
      <rPr>
        <sz val="11"/>
        <color theme="1"/>
        <rFont val="Calibri"/>
        <family val="2"/>
        <scheme val="minor"/>
      </rPr>
      <t>Expandable List Adapter</t>
    </r>
  </si>
  <si>
    <r>
      <t xml:space="preserve">Retrieve and Display Medical History - </t>
    </r>
    <r>
      <rPr>
        <sz val="11"/>
        <color theme="1"/>
        <rFont val="Calibri"/>
        <family val="2"/>
        <scheme val="minor"/>
      </rPr>
      <t>Medical History Expandable List</t>
    </r>
  </si>
  <si>
    <r>
      <t xml:space="preserve">Retrieve and Display Medical History - </t>
    </r>
    <r>
      <rPr>
        <sz val="11"/>
        <color theme="1"/>
        <rFont val="Calibri"/>
        <family val="2"/>
        <scheme val="minor"/>
      </rPr>
      <t>Prior Requests Expandable List</t>
    </r>
  </si>
  <si>
    <r>
      <t xml:space="preserve">Retrieve and Display Medical History - </t>
    </r>
    <r>
      <rPr>
        <sz val="11"/>
        <color theme="1"/>
        <rFont val="Calibri"/>
        <family val="2"/>
        <scheme val="minor"/>
      </rPr>
      <t>Referrals Expandable List</t>
    </r>
  </si>
  <si>
    <r>
      <t xml:space="preserve">Retrieve and Display Medical History - </t>
    </r>
    <r>
      <rPr>
        <sz val="11"/>
        <color theme="1"/>
        <rFont val="Calibri"/>
        <family val="2"/>
        <scheme val="minor"/>
      </rPr>
      <t>Notes Expandable List</t>
    </r>
  </si>
  <si>
    <t>backlogged</t>
  </si>
  <si>
    <t>To setup the layout of the Home Page of the application</t>
  </si>
  <si>
    <t xml:space="preserve">To partially implement the proposed "Patient" module upto "tag as my patient" functionality </t>
  </si>
  <si>
    <t>GOALS</t>
  </si>
  <si>
    <t>To implement the structure of the database and have it ready for use</t>
  </si>
  <si>
    <t>GOALS:</t>
  </si>
  <si>
    <t>failed</t>
  </si>
  <si>
    <t>STATUS</t>
  </si>
  <si>
    <t>Task Type</t>
  </si>
  <si>
    <t>Actual Hours Done</t>
  </si>
  <si>
    <t>Target</t>
  </si>
  <si>
    <t>Member Name</t>
  </si>
  <si>
    <t>Chanly Basa</t>
  </si>
  <si>
    <t>Justine Yu</t>
  </si>
  <si>
    <t>Philipp Monteverde</t>
  </si>
  <si>
    <t>Jose Ipong</t>
  </si>
  <si>
    <t>Jake Muncada</t>
  </si>
  <si>
    <t>Jessie Adante</t>
  </si>
  <si>
    <t>Christian Dalisay</t>
  </si>
  <si>
    <t>Alvin Cosare</t>
  </si>
  <si>
    <t>Actual Hrs.</t>
  </si>
  <si>
    <t>TOTAL</t>
  </si>
  <si>
    <t>partial</t>
  </si>
  <si>
    <t>&lt;-- invalid</t>
  </si>
  <si>
    <r>
      <t xml:space="preserve">Display Patient List </t>
    </r>
    <r>
      <rPr>
        <sz val="11"/>
        <color theme="1"/>
        <rFont val="Calibri"/>
        <family val="2"/>
        <scheme val="minor"/>
      </rPr>
      <t>(Online)</t>
    </r>
  </si>
  <si>
    <t>Tagging</t>
  </si>
  <si>
    <t>Tag as my patient</t>
  </si>
  <si>
    <t>Undo Tag</t>
  </si>
  <si>
    <t>Submit Tag thru web service (POST)</t>
  </si>
  <si>
    <t>Retrieve data for specific encounter thru web service (GET)</t>
  </si>
  <si>
    <t>Save data into mobile DB</t>
  </si>
  <si>
    <t>Create Model Class for TAG</t>
  </si>
  <si>
    <t>Update status of tag thru web service (PUT)?</t>
  </si>
  <si>
    <r>
      <t xml:space="preserve">Handle click of tag button - </t>
    </r>
    <r>
      <rPr>
        <sz val="11"/>
        <color theme="1"/>
        <rFont val="Calibri"/>
        <family val="2"/>
        <scheme val="minor"/>
      </rPr>
      <t>call method or start new activity and also button change</t>
    </r>
  </si>
  <si>
    <r>
      <t xml:space="preserve">Handle click of undo tag button - </t>
    </r>
    <r>
      <rPr>
        <sz val="11"/>
        <color theme="1"/>
        <rFont val="Calibri"/>
        <family val="2"/>
        <scheme val="minor"/>
      </rPr>
      <t>call method or start new activity and also button change</t>
    </r>
  </si>
  <si>
    <r>
      <t xml:space="preserve">Delete associated data in mobile DB - </t>
    </r>
    <r>
      <rPr>
        <sz val="11"/>
        <color theme="1"/>
        <rFont val="Calibri"/>
        <family val="2"/>
        <scheme val="minor"/>
      </rPr>
      <t xml:space="preserve"> based on encounter_nr</t>
    </r>
  </si>
  <si>
    <t>Preferences</t>
  </si>
  <si>
    <t>Setup Shared Preferences</t>
  </si>
  <si>
    <t>Create Method for checking internet access</t>
  </si>
  <si>
    <t>Integrate search with lab</t>
  </si>
  <si>
    <t>Patient Search</t>
  </si>
  <si>
    <t>Request List</t>
  </si>
  <si>
    <t>Display Summary Info - patient info</t>
  </si>
  <si>
    <t>Display Summary Info - request list</t>
  </si>
  <si>
    <t>Display Specific Request - request info</t>
  </si>
  <si>
    <t>Display Specific Request - services list</t>
  </si>
  <si>
    <t>Add service functionality</t>
  </si>
  <si>
    <t>Delete Request from list</t>
  </si>
  <si>
    <r>
      <t xml:space="preserve">Compute Total charge - </t>
    </r>
    <r>
      <rPr>
        <sz val="11"/>
        <color theme="1"/>
        <rFont val="Calibri"/>
        <family val="2"/>
        <scheme val="minor"/>
      </rPr>
      <t>based on services included</t>
    </r>
  </si>
  <si>
    <t>Empty Services List Functionality</t>
  </si>
  <si>
    <t>Create Lab request model class</t>
  </si>
  <si>
    <t>Create Lab service model class</t>
  </si>
  <si>
    <t>Classes</t>
  </si>
  <si>
    <t>Add Request/Service List</t>
  </si>
  <si>
    <t>Create layout for add service</t>
  </si>
  <si>
    <t>Add Service</t>
  </si>
  <si>
    <t>Post added lab requests info thru web service (POST)</t>
  </si>
  <si>
    <t>Retrieve previous referrals</t>
  </si>
  <si>
    <t>Display previous referrals</t>
  </si>
  <si>
    <t>Add referral</t>
  </si>
  <si>
    <t>Create Add referral layout</t>
  </si>
  <si>
    <t>Syncing</t>
  </si>
  <si>
    <t>Manual Syncing</t>
  </si>
  <si>
    <t>Retrieve new laboratory request</t>
  </si>
  <si>
    <t>Retrieve Doctors Notes thru web service (GET)</t>
  </si>
  <si>
    <t>Retrieve new text notes</t>
  </si>
  <si>
    <t>Retrieve new encounters</t>
  </si>
  <si>
    <t>Retrieve new referrals</t>
  </si>
  <si>
    <t>Display referrals</t>
  </si>
  <si>
    <t>Retrieve Doctors Notes thru web service (GET) spike</t>
  </si>
  <si>
    <r>
      <t xml:space="preserve">Retrieve and Display Patient Info - </t>
    </r>
    <r>
      <rPr>
        <sz val="11"/>
        <color theme="1"/>
        <rFont val="Calibri"/>
        <family val="2"/>
        <scheme val="minor"/>
      </rPr>
      <t>fixed correct display of Age</t>
    </r>
  </si>
  <si>
    <t>ongoing</t>
  </si>
  <si>
    <t>Retrieve lab requests info from mobile DB</t>
  </si>
  <si>
    <t xml:space="preserve">Make Referral </t>
  </si>
  <si>
    <t>Doctors Notes</t>
  </si>
  <si>
    <t>Create layout for adding notes in text form</t>
  </si>
  <si>
    <t>dcne</t>
  </si>
  <si>
    <t>Error Trap Network Connectivity Registration</t>
  </si>
  <si>
    <t>Remember Me</t>
  </si>
  <si>
    <t>Network</t>
  </si>
  <si>
    <t>Shared</t>
  </si>
  <si>
    <t>Estimated Hours Remaining</t>
  </si>
  <si>
    <t>Actual Hours Remaining</t>
  </si>
  <si>
    <t>Create class Encounter (API)</t>
  </si>
  <si>
    <t>Retrieve Departments (Initial Sync)</t>
  </si>
  <si>
    <t>Store Departments to DB</t>
  </si>
  <si>
    <t>Retrieve tagged encounters</t>
  </si>
  <si>
    <t>Online search of patients</t>
  </si>
  <si>
    <t>Store and Retrieve Departments to and from DB</t>
  </si>
  <si>
    <t>Create class Encounter (API) - link patient list to encounter-list</t>
  </si>
  <si>
    <t>Internal Schema and Dummy data - Enhancements</t>
  </si>
  <si>
    <t>Database</t>
  </si>
  <si>
    <t>Patients</t>
  </si>
  <si>
    <t>Online Search</t>
  </si>
  <si>
    <t>Encounters</t>
  </si>
  <si>
    <t>Departments</t>
  </si>
  <si>
    <t>Initial Sync</t>
  </si>
  <si>
    <t>Notes Form</t>
  </si>
  <si>
    <t>Patient - Encounter</t>
  </si>
  <si>
    <t>Internal Schema, Database Initialization, Dummy data - Enhancements</t>
  </si>
  <si>
    <t>Edit Patient List - Search Patient</t>
  </si>
  <si>
    <t>Transfer Expandable List View to Patient Info</t>
  </si>
  <si>
    <t>Create Lab request model class - Enhancements</t>
  </si>
  <si>
    <t>Create Lab service model class - Enhancements</t>
  </si>
  <si>
    <t>Retrieve Latest Encounter (Online)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</si>
</sst>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409]mmmm\ d\,\ yyyy;@"/>
    <numFmt numFmtId="165" formatCode="[$-F800]dddd\,\ mmmm\ dd\,\ yyyy"/>
  </numFmts>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1"/>
      <color theme="1"/>
      <name val="Calibri"/>
      <family val="2"/>
      <scheme val="minor"/>
    </font>
    <font>
      <b/>
      <sz val="11"/>
      <name val="Calibri"/>
      <family val="2"/>
      <scheme val="minor"/>
    </font>
    <font>
      <sz val="11"/>
      <color rgb="FF000000"/>
      <name val="Consolas"/>
      <family val="3"/>
    </font>
  </fonts>
  <fills count="19">
    <fill>
      <patternFill patternType="none"/>
    </fill>
    <fill>
      <patternFill patternType="gray125"/>
    </fill>
    <fill>
      <patternFill patternType="solid">
        <fgColor theme="1"/>
        <bgColor indexed="64"/>
      </patternFill>
    </fill>
    <fill>
      <patternFill patternType="solid">
        <fgColor rgb="FFC00000"/>
        <bgColor indexed="64"/>
      </patternFill>
    </fill>
    <fill>
      <patternFill patternType="solid">
        <fgColor theme="9"/>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4"/>
        <bgColor indexed="64"/>
      </patternFill>
    </fill>
    <fill>
      <patternFill patternType="solid">
        <fgColor rgb="FF680000"/>
        <bgColor indexed="64"/>
      </patternFill>
    </fill>
    <fill>
      <patternFill patternType="solid">
        <fgColor theme="9" tint="-0.499984740745262"/>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rgb="FFFF505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s>
  <borders count="5">
    <border>
      <left/>
      <right/>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top/>
      <bottom style="double">
        <color indexed="64"/>
      </bottom>
      <diagonal/>
    </border>
    <border>
      <left/>
      <right/>
      <top/>
      <bottom style="thin">
        <color indexed="64"/>
      </bottom>
      <diagonal/>
    </border>
  </borders>
  <cellStyleXfs count="3">
    <xf numFmtId="0" fontId="0" fillId="0" borderId="0"/>
    <xf numFmtId="9" fontId="5" fillId="0" borderId="0" applyFont="0" applyFill="0" applyBorder="0" applyAlignment="0" applyProtection="0"/>
    <xf numFmtId="43" fontId="5" fillId="0" borderId="0" applyFont="0" applyFill="0" applyBorder="0" applyAlignment="0" applyProtection="0"/>
  </cellStyleXfs>
  <cellXfs count="60">
    <xf numFmtId="0" fontId="0" fillId="0" borderId="0" xfId="0"/>
    <xf numFmtId="0" fontId="1" fillId="0" borderId="0" xfId="0" applyFont="1"/>
    <xf numFmtId="0" fontId="0" fillId="0" borderId="0" xfId="0" applyBorder="1" applyAlignment="1">
      <alignment horizontal="left"/>
    </xf>
    <xf numFmtId="0" fontId="0" fillId="0" borderId="0" xfId="0" applyFill="1" applyBorder="1"/>
    <xf numFmtId="0" fontId="2" fillId="2" borderId="0" xfId="0" applyFont="1" applyFill="1" applyAlignment="1">
      <alignment horizontal="left"/>
    </xf>
    <xf numFmtId="0" fontId="2" fillId="2" borderId="0" xfId="0" applyFont="1" applyFill="1"/>
    <xf numFmtId="0" fontId="2" fillId="2" borderId="0" xfId="0" applyFont="1" applyFill="1" applyAlignment="1">
      <alignment horizontal="center"/>
    </xf>
    <xf numFmtId="0" fontId="0" fillId="0" borderId="0" xfId="0" applyBorder="1"/>
    <xf numFmtId="0" fontId="0" fillId="0" borderId="0" xfId="0" applyBorder="1" applyAlignment="1">
      <alignment horizontal="center"/>
    </xf>
    <xf numFmtId="0" fontId="1" fillId="0" borderId="0" xfId="0" applyFont="1" applyBorder="1"/>
    <xf numFmtId="0" fontId="0" fillId="0" borderId="1" xfId="0" applyBorder="1"/>
    <xf numFmtId="0" fontId="0" fillId="0" borderId="1" xfId="0" applyBorder="1" applyAlignment="1">
      <alignment horizontal="center"/>
    </xf>
    <xf numFmtId="0" fontId="0" fillId="0" borderId="0" xfId="0" applyFill="1" applyBorder="1" applyAlignment="1">
      <alignment horizontal="left"/>
    </xf>
    <xf numFmtId="0" fontId="0" fillId="0" borderId="0" xfId="0" applyFill="1" applyBorder="1" applyAlignment="1">
      <alignment horizontal="center"/>
    </xf>
    <xf numFmtId="0" fontId="1" fillId="0" borderId="0" xfId="0" applyFont="1" applyFill="1" applyBorder="1"/>
    <xf numFmtId="0" fontId="0" fillId="0" borderId="0" xfId="0" applyAlignment="1">
      <alignment horizontal="center"/>
    </xf>
    <xf numFmtId="0" fontId="0" fillId="0" borderId="1" xfId="0" applyFill="1" applyBorder="1" applyAlignment="1">
      <alignment horizontal="left"/>
    </xf>
    <xf numFmtId="0" fontId="0" fillId="0" borderId="1" xfId="0" applyFill="1" applyBorder="1"/>
    <xf numFmtId="0" fontId="0" fillId="0" borderId="1" xfId="0" applyFill="1" applyBorder="1" applyAlignment="1">
      <alignment horizontal="center"/>
    </xf>
    <xf numFmtId="0" fontId="3" fillId="3" borderId="0" xfId="0" applyFont="1" applyFill="1" applyAlignment="1">
      <alignment horizontal="center"/>
    </xf>
    <xf numFmtId="0" fontId="3" fillId="4" borderId="0" xfId="0" applyFont="1" applyFill="1" applyAlignment="1">
      <alignment horizontal="center"/>
    </xf>
    <xf numFmtId="0" fontId="3" fillId="5" borderId="0" xfId="0" applyFont="1" applyFill="1" applyAlignment="1">
      <alignment horizontal="center"/>
    </xf>
    <xf numFmtId="0" fontId="3" fillId="6" borderId="0" xfId="0" applyFont="1" applyFill="1" applyAlignment="1">
      <alignment horizontal="center"/>
    </xf>
    <xf numFmtId="0" fontId="3" fillId="2" borderId="0" xfId="0" applyFont="1" applyFill="1" applyAlignment="1">
      <alignment horizontal="center"/>
    </xf>
    <xf numFmtId="0" fontId="3" fillId="7" borderId="0" xfId="0" applyFont="1" applyFill="1" applyAlignment="1">
      <alignment horizontal="center"/>
    </xf>
    <xf numFmtId="0" fontId="3" fillId="8" borderId="0" xfId="0" applyFont="1" applyFill="1" applyAlignment="1">
      <alignment horizontal="center"/>
    </xf>
    <xf numFmtId="0" fontId="3" fillId="9" borderId="0" xfId="0" applyFont="1" applyFill="1" applyAlignment="1">
      <alignment horizontal="center"/>
    </xf>
    <xf numFmtId="0" fontId="3" fillId="10" borderId="0" xfId="0" applyFont="1" applyFill="1" applyAlignment="1">
      <alignment horizontal="center"/>
    </xf>
    <xf numFmtId="0" fontId="3" fillId="11" borderId="0" xfId="0" applyFont="1" applyFill="1" applyAlignment="1">
      <alignment horizontal="center"/>
    </xf>
    <xf numFmtId="0" fontId="3" fillId="12" borderId="0" xfId="0" applyFont="1" applyFill="1" applyAlignment="1">
      <alignment horizontal="center"/>
    </xf>
    <xf numFmtId="0" fontId="3" fillId="13" borderId="0" xfId="0" applyFont="1" applyFill="1" applyAlignment="1">
      <alignment horizontal="center"/>
    </xf>
    <xf numFmtId="0" fontId="3" fillId="14" borderId="0" xfId="0" applyFont="1" applyFill="1" applyAlignment="1">
      <alignment horizontal="center"/>
    </xf>
    <xf numFmtId="0" fontId="2" fillId="2" borderId="0" xfId="0" applyFont="1" applyFill="1" applyBorder="1" applyAlignment="1">
      <alignment horizontal="left"/>
    </xf>
    <xf numFmtId="0" fontId="4" fillId="15" borderId="0" xfId="0" applyFont="1" applyFill="1" applyBorder="1" applyAlignment="1">
      <alignment horizontal="center"/>
    </xf>
    <xf numFmtId="0" fontId="3" fillId="15" borderId="0" xfId="0" applyFont="1" applyFill="1" applyAlignment="1">
      <alignment horizontal="center"/>
    </xf>
    <xf numFmtId="0" fontId="0" fillId="16" borderId="0" xfId="0" applyFill="1" applyBorder="1" applyAlignment="1">
      <alignment horizontal="center"/>
    </xf>
    <xf numFmtId="9" fontId="0" fillId="0" borderId="0" xfId="1" applyFont="1" applyAlignment="1">
      <alignment horizontal="center"/>
    </xf>
    <xf numFmtId="164" fontId="0" fillId="0" borderId="0" xfId="2" applyNumberFormat="1" applyFont="1"/>
    <xf numFmtId="0" fontId="1" fillId="0" borderId="1" xfId="0" applyFont="1" applyFill="1" applyBorder="1"/>
    <xf numFmtId="0" fontId="0" fillId="17" borderId="2" xfId="0" applyFill="1" applyBorder="1"/>
    <xf numFmtId="0" fontId="0" fillId="18" borderId="2" xfId="0" applyFill="1" applyBorder="1"/>
    <xf numFmtId="0" fontId="4" fillId="0" borderId="0" xfId="0" applyFont="1" applyFill="1" applyAlignment="1">
      <alignment horizontal="center"/>
    </xf>
    <xf numFmtId="0" fontId="4" fillId="0" borderId="0" xfId="0" applyFont="1" applyFill="1" applyBorder="1" applyAlignment="1">
      <alignment horizontal="center"/>
    </xf>
    <xf numFmtId="0" fontId="1" fillId="0" borderId="0" xfId="0" applyFont="1" applyAlignment="1">
      <alignment horizontal="center"/>
    </xf>
    <xf numFmtId="0" fontId="2" fillId="2" borderId="0" xfId="0" applyFont="1" applyFill="1" applyBorder="1" applyAlignment="1">
      <alignment horizontal="center"/>
    </xf>
    <xf numFmtId="0" fontId="2" fillId="0" borderId="0" xfId="0" applyFont="1" applyFill="1" applyBorder="1" applyAlignment="1">
      <alignment horizontal="center"/>
    </xf>
    <xf numFmtId="0" fontId="6" fillId="0" borderId="0" xfId="0" applyFont="1" applyAlignment="1">
      <alignment horizontal="center"/>
    </xf>
    <xf numFmtId="0" fontId="1" fillId="0" borderId="0" xfId="0" applyFont="1" applyAlignment="1">
      <alignment horizontal="left"/>
    </xf>
    <xf numFmtId="0" fontId="0" fillId="0" borderId="0" xfId="0" applyAlignment="1">
      <alignment horizontal="left"/>
    </xf>
    <xf numFmtId="9" fontId="2" fillId="2" borderId="0" xfId="1" applyFont="1" applyFill="1" applyAlignment="1">
      <alignment horizontal="center"/>
    </xf>
    <xf numFmtId="9" fontId="0" fillId="0" borderId="0" xfId="1" applyFont="1"/>
    <xf numFmtId="0" fontId="0" fillId="0" borderId="0" xfId="0" applyFont="1" applyFill="1" applyBorder="1"/>
    <xf numFmtId="0" fontId="0" fillId="0" borderId="3" xfId="0" applyBorder="1"/>
    <xf numFmtId="14" fontId="0" fillId="0" borderId="0" xfId="0" applyNumberFormat="1"/>
    <xf numFmtId="0" fontId="1" fillId="0" borderId="4" xfId="0" applyFont="1" applyFill="1" applyBorder="1"/>
    <xf numFmtId="0" fontId="0" fillId="0" borderId="4" xfId="0" applyBorder="1" applyAlignment="1">
      <alignment horizontal="center"/>
    </xf>
    <xf numFmtId="0" fontId="0" fillId="0" borderId="4" xfId="0" applyBorder="1"/>
    <xf numFmtId="0" fontId="7" fillId="0" borderId="0" xfId="0" applyFont="1" applyAlignment="1">
      <alignment horizontal="left" vertical="center"/>
    </xf>
    <xf numFmtId="1" fontId="0" fillId="0" borderId="0" xfId="0" applyNumberFormat="1"/>
    <xf numFmtId="165" fontId="0" fillId="0" borderId="0" xfId="0" applyNumberFormat="1"/>
  </cellXfs>
  <cellStyles count="3">
    <cellStyle name="Comma" xfId="2" builtinId="3"/>
    <cellStyle name="Normal" xfId="0" builtinId="0"/>
    <cellStyle name="Percent" xfId="1" builtinId="5"/>
  </cellStyles>
  <dxfs count="543">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ont>
        <color rgb="FF9C0006"/>
      </font>
      <fill>
        <patternFill>
          <bgColor rgb="FFFFC7CE"/>
        </patternFill>
      </fill>
    </dxf>
    <dxf>
      <font>
        <color rgb="FF006100"/>
      </font>
      <fill>
        <patternFill>
          <bgColor rgb="FFC6EFCE"/>
        </patternFill>
      </fill>
    </dxf>
    <dxf>
      <fill>
        <patternFill>
          <bgColor theme="5" tint="0.39994506668294322"/>
        </patternFill>
      </fill>
    </dxf>
    <dxf>
      <fill>
        <patternFill>
          <bgColor theme="7" tint="0.39994506668294322"/>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bgColor theme="1"/>
        </patternFill>
      </fill>
    </dxf>
    <dxf>
      <fill>
        <patternFill>
          <bgColor theme="3" tint="0.59996337778862885"/>
        </patternFill>
      </fill>
    </dxf>
    <dxf>
      <fill>
        <patternFill>
          <bgColor theme="7" tint="0.3999450666829432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ont>
        <color rgb="FF9C0006"/>
      </font>
      <fill>
        <patternFill>
          <bgColor rgb="FFFFC7CE"/>
        </patternFill>
      </fill>
    </dxf>
    <dxf>
      <fill>
        <patternFill>
          <bgColor theme="3" tint="0.79998168889431442"/>
        </patternFill>
      </fill>
    </dxf>
    <dxf>
      <fill>
        <patternFill>
          <bgColor theme="3" tint="0.59996337778862885"/>
        </patternFill>
      </fill>
    </dxf>
    <dxf>
      <fill>
        <patternFill>
          <bgColor theme="3" tint="0.79998168889431442"/>
        </patternFill>
      </fill>
    </dxf>
    <dxf>
      <font>
        <color rgb="FF006100"/>
      </font>
      <fill>
        <patternFill>
          <bgColor rgb="FFC6EFCE"/>
        </patternFill>
      </fill>
    </dxf>
    <dxf>
      <fill>
        <patternFill>
          <bgColor theme="5" tint="0.39994506668294322"/>
        </patternFill>
      </fill>
    </dxf>
    <dxf>
      <fill>
        <patternFill>
          <bgColor theme="7" tint="0.39994506668294322"/>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bgColor theme="1"/>
        </patternFill>
      </fill>
    </dxf>
    <dxf>
      <fill>
        <patternFill>
          <bgColor theme="3" tint="0.59996337778862885"/>
        </patternFill>
      </fill>
    </dxf>
    <dxf>
      <fill>
        <patternFill>
          <bgColor theme="7" tint="0.3999450666829432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ont>
        <color rgb="FF9C0006"/>
      </font>
      <fill>
        <patternFill>
          <bgColor rgb="FFFFC7CE"/>
        </patternFill>
      </fill>
    </dxf>
    <dxf>
      <font>
        <color rgb="FF006100"/>
      </font>
      <fill>
        <patternFill>
          <bgColor rgb="FFC6EFCE"/>
        </patternFill>
      </fill>
    </dxf>
    <dxf>
      <fill>
        <patternFill>
          <bgColor theme="5" tint="0.39994506668294322"/>
        </patternFill>
      </fill>
    </dxf>
    <dxf>
      <fill>
        <patternFill>
          <bgColor theme="7" tint="0.39994506668294322"/>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bgColor theme="1"/>
        </patternFill>
      </fill>
    </dxf>
    <dxf>
      <fill>
        <patternFill>
          <bgColor theme="3" tint="0.79998168889431442"/>
        </patternFill>
      </fill>
    </dxf>
    <dxf>
      <fill>
        <patternFill>
          <bgColor theme="3" tint="0.59996337778862885"/>
        </patternFill>
      </fill>
    </dxf>
    <dxf>
      <fill>
        <patternFill>
          <bgColor theme="7" tint="0.3999450666829432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59996337778862885"/>
        </patternFill>
      </fill>
    </dxf>
    <dxf>
      <font>
        <color rgb="FF9C0006"/>
      </font>
      <fill>
        <patternFill>
          <bgColor rgb="FFFFC7CE"/>
        </patternFill>
      </fill>
    </dxf>
    <dxf>
      <fill>
        <patternFill>
          <bgColor theme="3" tint="0.79998168889431442"/>
        </patternFill>
      </fill>
    </dxf>
    <dxf>
      <fill>
        <patternFill>
          <bgColor theme="3" tint="0.79998168889431442"/>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ont>
        <color rgb="FF006100"/>
      </font>
      <fill>
        <patternFill>
          <bgColor rgb="FFC6EFCE"/>
        </patternFill>
      </fill>
    </dxf>
    <dxf>
      <fill>
        <patternFill>
          <bgColor theme="5" tint="0.39994506668294322"/>
        </patternFill>
      </fill>
    </dxf>
    <dxf>
      <fill>
        <patternFill>
          <bgColor theme="7" tint="0.39994506668294322"/>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bgColor theme="1"/>
        </patternFill>
      </fill>
    </dxf>
    <dxf>
      <fill>
        <patternFill>
          <bgColor theme="3"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ont>
        <color rgb="FF006100"/>
      </font>
      <fill>
        <patternFill>
          <bgColor rgb="FFC6EFCE"/>
        </patternFill>
      </fill>
    </dxf>
    <dxf>
      <fill>
        <patternFill>
          <bgColor theme="5" tint="0.39994506668294322"/>
        </patternFill>
      </fill>
    </dxf>
    <dxf>
      <fill>
        <patternFill>
          <bgColor theme="7" tint="0.39994506668294322"/>
        </patternFill>
      </fill>
    </dxf>
    <dxf>
      <font>
        <color rgb="FF9C0006"/>
      </font>
      <fill>
        <patternFill>
          <bgColor rgb="FFFFC7CE"/>
        </patternFill>
      </fill>
    </dxf>
    <dxf>
      <font>
        <color theme="0"/>
      </font>
      <fill>
        <patternFill>
          <bgColor theme="1"/>
        </patternFill>
      </fill>
    </dxf>
    <dxf>
      <fill>
        <patternFill>
          <bgColor theme="3" tint="0.59996337778862885"/>
        </patternFill>
      </fill>
    </dxf>
    <dxf>
      <fill>
        <patternFill>
          <bgColor theme="7" tint="0.3999450666829432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7" tint="0.3999450666829432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7" tint="0.3999450666829432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7" tint="0.3999450666829432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7" tint="0.39994506668294322"/>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ont>
        <color rgb="FF9C0006"/>
      </font>
      <fill>
        <patternFill>
          <bgColor rgb="FFFFC7CE"/>
        </patternFill>
      </fill>
    </dxf>
    <dxf>
      <fill>
        <patternFill>
          <bgColor theme="3" tint="0.79998168889431442"/>
        </patternFill>
      </fill>
    </dxf>
    <dxf>
      <font>
        <color rgb="FF006100"/>
      </font>
      <fill>
        <patternFill>
          <bgColor rgb="FFC6EFCE"/>
        </patternFill>
      </fill>
    </dxf>
    <dxf>
      <fill>
        <patternFill>
          <bgColor theme="5" tint="0.39994506668294322"/>
        </patternFill>
      </fill>
    </dxf>
    <dxf>
      <fill>
        <patternFill>
          <bgColor theme="7" tint="0.39994506668294322"/>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bgColor theme="1"/>
        </patternFill>
      </fill>
    </dxf>
    <dxf>
      <fill>
        <patternFill>
          <bgColor theme="7" tint="0.39994506668294322"/>
        </patternFill>
      </fill>
    </dxf>
    <dxf>
      <font>
        <color rgb="FF006100"/>
      </font>
      <fill>
        <patternFill>
          <bgColor rgb="FFC6EFCE"/>
        </patternFill>
      </fill>
    </dxf>
    <dxf>
      <font>
        <color rgb="FF006100"/>
      </font>
      <fill>
        <patternFill>
          <bgColor rgb="FFC6EFCE"/>
        </patternFill>
      </fill>
    </dxf>
    <dxf>
      <fill>
        <patternFill>
          <bgColor theme="5" tint="0.39994506668294322"/>
        </patternFill>
      </fill>
    </dxf>
    <dxf>
      <fill>
        <patternFill>
          <bgColor theme="7" tint="0.39994506668294322"/>
        </patternFill>
      </fill>
    </dxf>
    <dxf>
      <font>
        <color rgb="FF9C0006"/>
      </font>
      <fill>
        <patternFill>
          <bgColor rgb="FFFFC7CE"/>
        </patternFill>
      </fill>
    </dxf>
    <dxf>
      <font>
        <color theme="0"/>
      </font>
      <fill>
        <patternFill>
          <bgColor theme="1"/>
        </patternFill>
      </fill>
    </dxf>
    <dxf>
      <fill>
        <patternFill>
          <bgColor theme="7" tint="0.39994506668294322"/>
        </patternFill>
      </fill>
    </dxf>
    <dxf>
      <fill>
        <patternFill>
          <bgColor theme="3" tint="0.59996337778862885"/>
        </patternFill>
      </fill>
    </dxf>
    <dxf>
      <fill>
        <patternFill>
          <bgColor theme="7" tint="0.3999450666829432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7" tint="0.39994506668294322"/>
        </patternFill>
      </fill>
    </dxf>
    <dxf>
      <font>
        <color rgb="FF006100"/>
      </font>
      <fill>
        <patternFill>
          <bgColor rgb="FFC6EFCE"/>
        </patternFill>
      </fill>
    </dxf>
    <dxf>
      <font>
        <color rgb="FF006100"/>
      </font>
      <fill>
        <patternFill>
          <bgColor rgb="FFC6EFCE"/>
        </patternFill>
      </fill>
    </dxf>
    <dxf>
      <fill>
        <patternFill>
          <bgColor theme="5" tint="0.39994506668294322"/>
        </patternFill>
      </fill>
    </dxf>
    <dxf>
      <fill>
        <patternFill>
          <bgColor theme="7" tint="0.39994506668294322"/>
        </patternFill>
      </fill>
    </dxf>
    <dxf>
      <font>
        <color rgb="FF9C0006"/>
      </font>
      <fill>
        <patternFill>
          <bgColor rgb="FFFFC7CE"/>
        </patternFill>
      </fill>
    </dxf>
    <dxf>
      <font>
        <color theme="0"/>
      </font>
      <fill>
        <patternFill>
          <bgColor theme="1"/>
        </patternFill>
      </fill>
    </dxf>
    <dxf>
      <font>
        <color rgb="FF006100"/>
      </font>
      <fill>
        <patternFill>
          <bgColor rgb="FFC6EFCE"/>
        </patternFill>
      </fill>
    </dxf>
    <dxf>
      <font>
        <color theme="0"/>
      </font>
      <fill>
        <patternFill>
          <bgColor theme="1"/>
        </patternFill>
      </fill>
    </dxf>
    <dxf>
      <fill>
        <patternFill>
          <bgColor theme="3" tint="0.59996337778862885"/>
        </patternFill>
      </fill>
    </dxf>
    <dxf>
      <fill>
        <patternFill>
          <bgColor theme="7" tint="0.3999450666829432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7" tint="0.3999450666829432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7" tint="0.3999450666829432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7" tint="0.3999450666829432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7" tint="0.39994506668294322"/>
        </patternFill>
      </fill>
    </dxf>
    <dxf>
      <fill>
        <patternFill>
          <bgColor theme="3" tint="0.79998168889431442"/>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ill>
        <patternFill>
          <bgColor theme="3" tint="0.79998168889431442"/>
        </patternFill>
      </fill>
    </dxf>
    <dxf>
      <font>
        <color rgb="FF006100"/>
      </font>
      <fill>
        <patternFill>
          <bgColor rgb="FFC6EFCE"/>
        </patternFill>
      </fill>
    </dxf>
    <dxf>
      <fill>
        <patternFill>
          <bgColor theme="5" tint="0.39994506668294322"/>
        </patternFill>
      </fill>
    </dxf>
    <dxf>
      <fill>
        <patternFill>
          <bgColor theme="7" tint="0.39994506668294322"/>
        </patternFill>
      </fill>
    </dxf>
    <dxf>
      <font>
        <color rgb="FF9C0006"/>
      </font>
      <fill>
        <patternFill>
          <bgColor rgb="FFFFC7CE"/>
        </patternFill>
      </fill>
    </dxf>
    <dxf>
      <font>
        <color theme="0"/>
      </font>
      <fill>
        <patternFill>
          <bgColor theme="1"/>
        </patternFill>
      </fill>
    </dxf>
    <dxf>
      <fill>
        <patternFill>
          <bgColor theme="7" tint="0.39994506668294322"/>
        </patternFill>
      </fill>
    </dxf>
    <dxf>
      <font>
        <color rgb="FF006100"/>
      </font>
      <fill>
        <patternFill>
          <bgColor rgb="FFC6EFCE"/>
        </patternFill>
      </fill>
    </dxf>
    <dxf>
      <font>
        <color rgb="FF9C0006"/>
      </font>
      <fill>
        <patternFill>
          <bgColor rgb="FFFFC7CE"/>
        </patternFill>
      </fill>
    </dxf>
    <dxf>
      <fill>
        <patternFill>
          <bgColor theme="3" tint="0.79998168889431442"/>
        </patternFill>
      </fill>
    </dxf>
    <dxf>
      <font>
        <color theme="0"/>
      </font>
    </dxf>
    <dxf>
      <font>
        <color theme="0"/>
      </font>
      <fill>
        <patternFill patternType="solid">
          <bgColor theme="1"/>
        </patternFill>
      </fill>
    </dxf>
    <dxf>
      <fill>
        <patternFill>
          <bgColor theme="3" tint="0.79998168889431442"/>
        </patternFill>
      </fill>
    </dxf>
    <dxf>
      <fill>
        <patternFill>
          <bgColor theme="3" tint="0.79998168889431442"/>
        </patternFill>
      </fill>
    </dxf>
    <dxf>
      <border>
        <left style="thin">
          <color rgb="FF9C0006"/>
        </left>
        <right style="thin">
          <color rgb="FF9C0006"/>
        </right>
        <top style="thin">
          <color rgb="FF9C0006"/>
        </top>
        <bottom style="thin">
          <color rgb="FF9C0006"/>
        </bottom>
        <vertical/>
        <horizontal/>
      </border>
    </dxf>
    <dxf>
      <fill>
        <patternFill>
          <bgColor theme="3" tint="0.79998168889431442"/>
        </patternFill>
      </fill>
    </dxf>
    <dxf>
      <fill>
        <patternFill>
          <bgColor theme="3" tint="0.79998168889431442"/>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ill>
        <patternFill>
          <bgColor theme="5" tint="0.39994506668294322"/>
        </patternFill>
      </fill>
    </dxf>
    <dxf>
      <fill>
        <patternFill>
          <bgColor theme="7" tint="0.59996337778862885"/>
        </patternFill>
      </fill>
    </dxf>
    <dxf>
      <font>
        <color theme="0"/>
      </font>
      <fill>
        <patternFill>
          <bgColor theme="1"/>
        </patternFill>
      </fill>
    </dxf>
    <dxf>
      <font>
        <color theme="0"/>
      </font>
      <fill>
        <patternFill>
          <bgColor theme="1"/>
        </patternFill>
      </fill>
    </dxf>
    <dxf>
      <font>
        <color rgb="FF006100"/>
      </font>
      <fill>
        <patternFill>
          <bgColor rgb="FFC6EFCE"/>
        </patternFill>
      </fill>
    </dxf>
    <dxf>
      <font>
        <color theme="0"/>
      </font>
      <fill>
        <patternFill>
          <bgColor theme="1"/>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
      <fill>
        <patternFill>
          <bgColor theme="3" tint="0.79998168889431442"/>
        </patternFill>
      </fill>
    </dxf>
  </dxfs>
  <tableStyles count="0" defaultTableStyle="TableStyleMedium2" defaultPivotStyle="PivotStyleLight16"/>
  <colors>
    <mruColors>
      <color rgb="FFFF5050"/>
      <color rgb="FF68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Burn Down Sprint 3</a:t>
            </a:r>
          </a:p>
        </c:rich>
      </c:tx>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lineChart>
        <c:grouping val="standard"/>
        <c:varyColors val="0"/>
        <c:ser>
          <c:idx val="0"/>
          <c:order val="0"/>
          <c:tx>
            <c:strRef>
              <c:f>'Burn Down'!$A$66</c:f>
              <c:strCache>
                <c:ptCount val="1"/>
                <c:pt idx="0">
                  <c:v>Estimated Hours Remaining</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numRef>
              <c:f>'Burn Down'!$C$1:$F$1</c:f>
              <c:numCache>
                <c:formatCode>m/d/yyyy</c:formatCode>
                <c:ptCount val="4"/>
                <c:pt idx="0" formatCode="[$-F800]dddd\,\ mmmm\ dd\,\ yyyy">
                  <c:v>41772</c:v>
                </c:pt>
                <c:pt idx="1">
                  <c:v>41773</c:v>
                </c:pt>
                <c:pt idx="2">
                  <c:v>41774</c:v>
                </c:pt>
                <c:pt idx="3">
                  <c:v>41775</c:v>
                </c:pt>
              </c:numCache>
            </c:numRef>
          </c:cat>
          <c:val>
            <c:numRef>
              <c:f>'Burn Down'!$B$66:$F$66</c:f>
              <c:numCache>
                <c:formatCode>0</c:formatCode>
                <c:ptCount val="5"/>
                <c:pt idx="0" formatCode="General">
                  <c:v>278</c:v>
                </c:pt>
                <c:pt idx="1">
                  <c:v>208.5</c:v>
                </c:pt>
                <c:pt idx="2">
                  <c:v>139</c:v>
                </c:pt>
                <c:pt idx="3">
                  <c:v>69.5</c:v>
                </c:pt>
                <c:pt idx="4">
                  <c:v>0</c:v>
                </c:pt>
              </c:numCache>
            </c:numRef>
          </c:val>
          <c:smooth val="0"/>
        </c:ser>
        <c:ser>
          <c:idx val="1"/>
          <c:order val="1"/>
          <c:tx>
            <c:strRef>
              <c:f>'Burn Down'!$A$67</c:f>
              <c:strCache>
                <c:ptCount val="1"/>
                <c:pt idx="0">
                  <c:v>Actual Hours Remaining</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numRef>
              <c:f>'Burn Down'!$C$1:$F$1</c:f>
              <c:numCache>
                <c:formatCode>m/d/yyyy</c:formatCode>
                <c:ptCount val="4"/>
                <c:pt idx="0" formatCode="[$-F800]dddd\,\ mmmm\ dd\,\ yyyy">
                  <c:v>41772</c:v>
                </c:pt>
                <c:pt idx="1">
                  <c:v>41773</c:v>
                </c:pt>
                <c:pt idx="2">
                  <c:v>41774</c:v>
                </c:pt>
                <c:pt idx="3">
                  <c:v>41775</c:v>
                </c:pt>
              </c:numCache>
            </c:numRef>
          </c:cat>
          <c:val>
            <c:numRef>
              <c:f>'Burn Down'!$B$67:$F$67</c:f>
              <c:numCache>
                <c:formatCode>General</c:formatCode>
                <c:ptCount val="5"/>
                <c:pt idx="0">
                  <c:v>278</c:v>
                </c:pt>
                <c:pt idx="1">
                  <c:v>266</c:v>
                </c:pt>
                <c:pt idx="2">
                  <c:v>246</c:v>
                </c:pt>
                <c:pt idx="3">
                  <c:v>201</c:v>
                </c:pt>
                <c:pt idx="4">
                  <c:v>0</c:v>
                </c:pt>
              </c:numCache>
            </c:numRef>
          </c:val>
          <c:smooth val="0"/>
        </c:ser>
        <c:dLbls>
          <c:dLblPos val="ctr"/>
          <c:showLegendKey val="0"/>
          <c:showVal val="1"/>
          <c:showCatName val="0"/>
          <c:showSerName val="0"/>
          <c:showPercent val="0"/>
          <c:showBubbleSize val="0"/>
        </c:dLbls>
        <c:marker val="1"/>
        <c:smooth val="0"/>
        <c:axId val="337375072"/>
        <c:axId val="388669296"/>
      </c:lineChart>
      <c:dateAx>
        <c:axId val="337375072"/>
        <c:scaling>
          <c:orientation val="minMax"/>
        </c:scaling>
        <c:delete val="0"/>
        <c:axPos val="b"/>
        <c:numFmt formatCode="[$-F800]dddd\,\ mmmm\ dd\,\ yyyy"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388669296"/>
        <c:crosses val="autoZero"/>
        <c:auto val="1"/>
        <c:lblOffset val="100"/>
        <c:baseTimeUnit val="days"/>
      </c:dateAx>
      <c:valAx>
        <c:axId val="388669296"/>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337375072"/>
        <c:crosses val="autoZero"/>
        <c:crossBetween val="between"/>
      </c:valAx>
      <c:spPr>
        <a:noFill/>
        <a:ln w="25400">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9</xdr:col>
      <xdr:colOff>612320</xdr:colOff>
      <xdr:row>0</xdr:row>
      <xdr:rowOff>190499</xdr:rowOff>
    </xdr:from>
    <xdr:to>
      <xdr:col>23</xdr:col>
      <xdr:colOff>503463</xdr:colOff>
      <xdr:row>34</xdr:row>
      <xdr:rowOff>108856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Alvin%20Jay%20Cosare/Dropbox/Segworks/Cosare,%20Alvin%20Jay/Sprinting/Sprinting%20(Christian%20joseph%20dalisay's%20conflicted%20copy%202014-05-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int 1"/>
      <sheetName val="Sprint 2"/>
      <sheetName val="Sprint 3"/>
      <sheetName val="Sheet2"/>
      <sheetName val="Sheet3"/>
      <sheetName val="Burn Down 2"/>
      <sheetName val="Sheet5"/>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3"/>
  <sheetViews>
    <sheetView zoomScale="70" zoomScaleNormal="70" workbookViewId="0">
      <pane ySplit="1" topLeftCell="A2" activePane="bottomLeft" state="frozen"/>
      <selection pane="bottomLeft" activeCell="E35" sqref="E35"/>
    </sheetView>
  </sheetViews>
  <sheetFormatPr defaultRowHeight="15" x14ac:dyDescent="0.25"/>
  <cols>
    <col min="1" max="1" width="7" style="42" customWidth="1"/>
    <col min="2" max="2" width="10.28515625" bestFit="1" customWidth="1"/>
    <col min="3" max="3" width="23.5703125" bestFit="1" customWidth="1"/>
    <col min="4" max="4" width="19.5703125" bestFit="1" customWidth="1"/>
    <col min="5" max="5" width="115.42578125" bestFit="1" customWidth="1"/>
    <col min="6" max="6" width="14.85546875" style="15" customWidth="1"/>
    <col min="7" max="7" width="19.85546875" customWidth="1"/>
    <col min="8" max="8" width="16.140625" style="15" customWidth="1"/>
    <col min="9" max="9" width="16" bestFit="1" customWidth="1"/>
    <col min="10" max="10" width="14.85546875" style="15" bestFit="1" customWidth="1"/>
    <col min="12" max="12" width="17.42578125" bestFit="1" customWidth="1"/>
    <col min="13" max="13" width="19.7109375" bestFit="1" customWidth="1"/>
    <col min="14" max="14" width="10.42578125" bestFit="1" customWidth="1"/>
    <col min="15" max="15" width="15" bestFit="1" customWidth="1"/>
    <col min="16" max="16" width="14.140625" bestFit="1" customWidth="1"/>
    <col min="17" max="17" width="11.7109375" bestFit="1" customWidth="1"/>
    <col min="18" max="18" width="13.42578125" bestFit="1" customWidth="1"/>
  </cols>
  <sheetData>
    <row r="1" spans="1:21" x14ac:dyDescent="0.25">
      <c r="A1" s="32" t="s">
        <v>81</v>
      </c>
      <c r="B1" s="4" t="s">
        <v>8</v>
      </c>
      <c r="C1" s="5" t="s">
        <v>10</v>
      </c>
      <c r="D1" s="5" t="s">
        <v>9</v>
      </c>
      <c r="E1" s="6" t="s">
        <v>0</v>
      </c>
      <c r="F1" s="6" t="s">
        <v>1</v>
      </c>
      <c r="G1" s="6" t="s">
        <v>2</v>
      </c>
      <c r="H1" s="6" t="s">
        <v>197</v>
      </c>
      <c r="I1" s="6" t="s">
        <v>4</v>
      </c>
    </row>
    <row r="2" spans="1:21" x14ac:dyDescent="0.25">
      <c r="A2" s="42">
        <v>1</v>
      </c>
      <c r="B2" s="2" t="s">
        <v>35</v>
      </c>
      <c r="C2" s="10" t="s">
        <v>12</v>
      </c>
      <c r="D2" s="10"/>
      <c r="E2" s="10" t="s">
        <v>79</v>
      </c>
      <c r="F2" s="11">
        <v>12</v>
      </c>
      <c r="G2" s="11" t="s">
        <v>71</v>
      </c>
      <c r="H2" s="11">
        <v>16</v>
      </c>
      <c r="I2" s="8" t="s">
        <v>15</v>
      </c>
    </row>
    <row r="3" spans="1:21" x14ac:dyDescent="0.25">
      <c r="A3" s="42">
        <v>2</v>
      </c>
      <c r="B3" s="2" t="s">
        <v>35</v>
      </c>
      <c r="C3" s="7" t="s">
        <v>12</v>
      </c>
      <c r="D3" s="7"/>
      <c r="E3" s="9" t="s">
        <v>116</v>
      </c>
      <c r="F3" s="8">
        <v>8</v>
      </c>
      <c r="G3" s="8" t="s">
        <v>71</v>
      </c>
      <c r="H3" s="8">
        <v>8</v>
      </c>
      <c r="I3" s="8" t="s">
        <v>15</v>
      </c>
    </row>
    <row r="4" spans="1:21" x14ac:dyDescent="0.25">
      <c r="A4" s="42">
        <v>3</v>
      </c>
      <c r="B4" s="2" t="s">
        <v>34</v>
      </c>
      <c r="C4" s="7" t="s">
        <v>5</v>
      </c>
      <c r="D4" s="7" t="s">
        <v>6</v>
      </c>
      <c r="E4" s="7" t="s">
        <v>33</v>
      </c>
      <c r="F4" s="8">
        <v>5</v>
      </c>
      <c r="G4" s="8" t="s">
        <v>66</v>
      </c>
      <c r="H4" s="8">
        <v>5</v>
      </c>
      <c r="I4" s="8" t="s">
        <v>15</v>
      </c>
    </row>
    <row r="5" spans="1:21" x14ac:dyDescent="0.25">
      <c r="A5" s="42">
        <v>4</v>
      </c>
      <c r="B5" s="2" t="s">
        <v>35</v>
      </c>
      <c r="C5" s="7" t="s">
        <v>5</v>
      </c>
      <c r="D5" s="7" t="s">
        <v>6</v>
      </c>
      <c r="E5" s="7" t="s">
        <v>17</v>
      </c>
      <c r="F5" s="8"/>
      <c r="G5" s="8" t="s">
        <v>31</v>
      </c>
      <c r="H5" s="8"/>
      <c r="I5" s="8" t="s">
        <v>177</v>
      </c>
    </row>
    <row r="6" spans="1:21" x14ac:dyDescent="0.25">
      <c r="A6" s="42">
        <v>5</v>
      </c>
      <c r="B6" s="2" t="s">
        <v>35</v>
      </c>
      <c r="C6" s="7" t="s">
        <v>5</v>
      </c>
      <c r="D6" s="7" t="s">
        <v>6</v>
      </c>
      <c r="E6" s="7" t="s">
        <v>78</v>
      </c>
      <c r="F6" s="8"/>
      <c r="G6" s="8" t="s">
        <v>75</v>
      </c>
      <c r="H6" s="8"/>
      <c r="I6" s="8" t="s">
        <v>177</v>
      </c>
    </row>
    <row r="7" spans="1:21" x14ac:dyDescent="0.25">
      <c r="A7" s="42">
        <v>6</v>
      </c>
      <c r="B7" s="2" t="s">
        <v>34</v>
      </c>
      <c r="C7" s="7" t="s">
        <v>5</v>
      </c>
      <c r="D7" s="7" t="s">
        <v>6</v>
      </c>
      <c r="E7" s="7" t="s">
        <v>16</v>
      </c>
      <c r="F7" s="8">
        <v>5</v>
      </c>
      <c r="G7" s="13" t="s">
        <v>68</v>
      </c>
      <c r="H7" s="8">
        <v>5</v>
      </c>
      <c r="I7" s="8" t="s">
        <v>15</v>
      </c>
    </row>
    <row r="8" spans="1:21" x14ac:dyDescent="0.25">
      <c r="A8" s="42">
        <v>7</v>
      </c>
      <c r="B8" s="2" t="s">
        <v>36</v>
      </c>
      <c r="C8" s="7" t="s">
        <v>5</v>
      </c>
      <c r="D8" s="7" t="s">
        <v>6</v>
      </c>
      <c r="E8" s="7" t="s">
        <v>20</v>
      </c>
      <c r="F8" s="8">
        <v>2</v>
      </c>
      <c r="G8" s="8" t="s">
        <v>72</v>
      </c>
      <c r="H8" s="8">
        <v>2</v>
      </c>
      <c r="I8" s="8" t="s">
        <v>15</v>
      </c>
    </row>
    <row r="9" spans="1:21" x14ac:dyDescent="0.25">
      <c r="A9" s="42">
        <v>8</v>
      </c>
      <c r="B9" s="2" t="s">
        <v>35</v>
      </c>
      <c r="C9" s="7" t="s">
        <v>5</v>
      </c>
      <c r="D9" s="7" t="s">
        <v>6</v>
      </c>
      <c r="E9" s="3" t="s">
        <v>85</v>
      </c>
      <c r="F9" s="8"/>
      <c r="G9" s="13" t="s">
        <v>77</v>
      </c>
      <c r="H9" s="8"/>
      <c r="I9" s="8" t="s">
        <v>177</v>
      </c>
    </row>
    <row r="10" spans="1:21" x14ac:dyDescent="0.25">
      <c r="A10" s="42">
        <v>9</v>
      </c>
      <c r="B10" s="2" t="s">
        <v>35</v>
      </c>
      <c r="C10" s="7" t="s">
        <v>12</v>
      </c>
      <c r="D10" s="7"/>
      <c r="E10" s="7" t="s">
        <v>74</v>
      </c>
      <c r="F10" s="8">
        <v>15</v>
      </c>
      <c r="G10" s="8" t="s">
        <v>77</v>
      </c>
      <c r="H10" s="8"/>
      <c r="I10" s="8" t="s">
        <v>177</v>
      </c>
    </row>
    <row r="11" spans="1:21" ht="15.75" customHeight="1" x14ac:dyDescent="0.25">
      <c r="A11" s="42">
        <v>10</v>
      </c>
      <c r="B11" s="2" t="s">
        <v>35</v>
      </c>
      <c r="C11" s="7" t="s">
        <v>12</v>
      </c>
      <c r="D11" s="7"/>
      <c r="E11" s="7" t="s">
        <v>73</v>
      </c>
      <c r="F11" s="13">
        <v>15</v>
      </c>
      <c r="G11" s="13" t="s">
        <v>30</v>
      </c>
      <c r="H11" s="13"/>
      <c r="I11" s="8" t="s">
        <v>177</v>
      </c>
    </row>
    <row r="12" spans="1:21" x14ac:dyDescent="0.25">
      <c r="A12" s="42">
        <v>11</v>
      </c>
      <c r="B12" s="2" t="s">
        <v>34</v>
      </c>
      <c r="C12" s="7" t="s">
        <v>5</v>
      </c>
      <c r="D12" s="7" t="s">
        <v>6</v>
      </c>
      <c r="E12" s="7" t="s">
        <v>21</v>
      </c>
      <c r="F12" s="8">
        <v>5</v>
      </c>
      <c r="G12" s="8" t="s">
        <v>26</v>
      </c>
      <c r="H12" s="8">
        <v>5</v>
      </c>
      <c r="I12" s="8" t="s">
        <v>15</v>
      </c>
    </row>
    <row r="13" spans="1:21" x14ac:dyDescent="0.25">
      <c r="A13" s="42">
        <v>12</v>
      </c>
      <c r="B13" s="2" t="s">
        <v>35</v>
      </c>
      <c r="C13" s="7" t="s">
        <v>5</v>
      </c>
      <c r="D13" s="7" t="s">
        <v>6</v>
      </c>
      <c r="E13" s="7" t="s">
        <v>22</v>
      </c>
      <c r="F13" s="8">
        <v>5</v>
      </c>
      <c r="G13" s="8" t="s">
        <v>75</v>
      </c>
      <c r="H13" s="8">
        <v>5</v>
      </c>
      <c r="I13" s="8" t="s">
        <v>15</v>
      </c>
    </row>
    <row r="14" spans="1:21" x14ac:dyDescent="0.25">
      <c r="A14" s="42">
        <v>13</v>
      </c>
      <c r="B14" s="2" t="s">
        <v>34</v>
      </c>
      <c r="C14" s="7" t="s">
        <v>5</v>
      </c>
      <c r="D14" s="7" t="s">
        <v>7</v>
      </c>
      <c r="E14" s="9" t="s">
        <v>24</v>
      </c>
      <c r="F14" s="8">
        <v>2</v>
      </c>
      <c r="G14" s="8" t="s">
        <v>31</v>
      </c>
      <c r="H14" s="8">
        <v>2</v>
      </c>
      <c r="I14" s="8" t="s">
        <v>15</v>
      </c>
    </row>
    <row r="15" spans="1:21" x14ac:dyDescent="0.25">
      <c r="A15" s="42">
        <v>14</v>
      </c>
      <c r="B15" s="2" t="s">
        <v>36</v>
      </c>
      <c r="C15" s="7" t="s">
        <v>5</v>
      </c>
      <c r="D15" s="7" t="s">
        <v>7</v>
      </c>
      <c r="E15" s="7" t="s">
        <v>23</v>
      </c>
      <c r="F15" s="8">
        <v>5</v>
      </c>
      <c r="G15" s="8" t="s">
        <v>31</v>
      </c>
      <c r="H15" s="8">
        <v>5</v>
      </c>
      <c r="I15" s="8" t="s">
        <v>15</v>
      </c>
    </row>
    <row r="16" spans="1:21" x14ac:dyDescent="0.25">
      <c r="A16" s="42">
        <v>15</v>
      </c>
      <c r="B16" s="2" t="s">
        <v>34</v>
      </c>
      <c r="C16" s="7" t="s">
        <v>12</v>
      </c>
      <c r="D16" s="7" t="s">
        <v>13</v>
      </c>
      <c r="E16" s="7" t="s">
        <v>27</v>
      </c>
      <c r="F16" s="8">
        <v>5</v>
      </c>
      <c r="G16" s="8" t="s">
        <v>31</v>
      </c>
      <c r="H16" s="8">
        <v>5</v>
      </c>
      <c r="I16" s="8" t="s">
        <v>15</v>
      </c>
      <c r="M16" s="1"/>
      <c r="N16" s="1"/>
      <c r="O16" s="1"/>
      <c r="P16" s="1"/>
      <c r="Q16" s="1"/>
      <c r="R16" s="1"/>
      <c r="S16" s="1"/>
      <c r="T16" s="1"/>
      <c r="U16" s="1"/>
    </row>
    <row r="17" spans="1:9" x14ac:dyDescent="0.25">
      <c r="A17" s="42">
        <v>16</v>
      </c>
      <c r="B17" s="2" t="s">
        <v>34</v>
      </c>
      <c r="C17" s="7" t="s">
        <v>12</v>
      </c>
      <c r="D17" s="7" t="s">
        <v>13</v>
      </c>
      <c r="E17" s="7" t="s">
        <v>28</v>
      </c>
      <c r="F17" s="8">
        <v>5</v>
      </c>
      <c r="G17" s="8" t="s">
        <v>30</v>
      </c>
      <c r="H17" s="8">
        <v>5</v>
      </c>
      <c r="I17" s="8" t="s">
        <v>15</v>
      </c>
    </row>
    <row r="18" spans="1:9" x14ac:dyDescent="0.25">
      <c r="A18" s="42">
        <v>17</v>
      </c>
      <c r="B18" s="2" t="s">
        <v>34</v>
      </c>
      <c r="C18" s="7" t="s">
        <v>12</v>
      </c>
      <c r="D18" s="7" t="s">
        <v>13</v>
      </c>
      <c r="E18" s="7" t="s">
        <v>29</v>
      </c>
      <c r="F18" s="8">
        <v>5</v>
      </c>
      <c r="G18" s="8" t="s">
        <v>31</v>
      </c>
      <c r="H18" s="8">
        <v>5</v>
      </c>
      <c r="I18" s="8" t="s">
        <v>15</v>
      </c>
    </row>
    <row r="19" spans="1:9" x14ac:dyDescent="0.25">
      <c r="A19" s="42">
        <v>18</v>
      </c>
      <c r="B19" s="2" t="s">
        <v>34</v>
      </c>
      <c r="C19" s="7" t="s">
        <v>12</v>
      </c>
      <c r="D19" s="7" t="s">
        <v>11</v>
      </c>
      <c r="E19" s="7" t="s">
        <v>25</v>
      </c>
      <c r="F19" s="8">
        <v>10</v>
      </c>
      <c r="G19" s="8" t="s">
        <v>26</v>
      </c>
      <c r="H19" s="8">
        <v>10</v>
      </c>
      <c r="I19" s="8" t="s">
        <v>15</v>
      </c>
    </row>
    <row r="20" spans="1:9" x14ac:dyDescent="0.25">
      <c r="A20" s="42">
        <v>19</v>
      </c>
      <c r="B20" s="2" t="s">
        <v>34</v>
      </c>
      <c r="C20" s="7" t="s">
        <v>12</v>
      </c>
      <c r="D20" s="7" t="s">
        <v>11</v>
      </c>
      <c r="E20" s="9" t="s">
        <v>32</v>
      </c>
      <c r="F20" s="8">
        <v>5</v>
      </c>
      <c r="G20" s="8" t="s">
        <v>30</v>
      </c>
      <c r="H20" s="8">
        <v>5</v>
      </c>
      <c r="I20" s="8" t="s">
        <v>15</v>
      </c>
    </row>
    <row r="21" spans="1:9" x14ac:dyDescent="0.25">
      <c r="A21" s="42">
        <v>20</v>
      </c>
      <c r="B21" s="2" t="s">
        <v>34</v>
      </c>
      <c r="C21" s="7" t="s">
        <v>12</v>
      </c>
      <c r="D21" s="7" t="s">
        <v>11</v>
      </c>
      <c r="E21" s="9" t="s">
        <v>32</v>
      </c>
      <c r="F21" s="8">
        <v>5</v>
      </c>
      <c r="G21" s="8" t="s">
        <v>31</v>
      </c>
      <c r="H21" s="8">
        <v>5</v>
      </c>
      <c r="I21" s="8" t="s">
        <v>15</v>
      </c>
    </row>
    <row r="22" spans="1:9" x14ac:dyDescent="0.25">
      <c r="A22" s="42">
        <v>21</v>
      </c>
      <c r="B22" s="2" t="s">
        <v>36</v>
      </c>
      <c r="C22" s="3" t="s">
        <v>12</v>
      </c>
      <c r="D22" s="3" t="s">
        <v>37</v>
      </c>
      <c r="E22" s="3" t="s">
        <v>65</v>
      </c>
      <c r="F22" s="8">
        <v>2</v>
      </c>
      <c r="G22" s="13" t="s">
        <v>70</v>
      </c>
      <c r="H22" s="8">
        <v>2</v>
      </c>
      <c r="I22" s="13" t="s">
        <v>15</v>
      </c>
    </row>
    <row r="23" spans="1:9" x14ac:dyDescent="0.25">
      <c r="A23" s="42">
        <v>22</v>
      </c>
      <c r="B23" s="2" t="s">
        <v>34</v>
      </c>
      <c r="C23" s="3" t="s">
        <v>44</v>
      </c>
      <c r="D23" s="3" t="s">
        <v>38</v>
      </c>
      <c r="E23" s="3" t="s">
        <v>51</v>
      </c>
      <c r="F23" s="42">
        <v>8</v>
      </c>
      <c r="G23" s="13" t="s">
        <v>26</v>
      </c>
      <c r="H23" s="8">
        <v>8</v>
      </c>
      <c r="I23" s="8" t="s">
        <v>15</v>
      </c>
    </row>
    <row r="24" spans="1:9" x14ac:dyDescent="0.25">
      <c r="A24" s="42">
        <v>23</v>
      </c>
      <c r="B24" s="2" t="s">
        <v>36</v>
      </c>
      <c r="C24" s="3" t="s">
        <v>43</v>
      </c>
      <c r="D24" s="3" t="s">
        <v>38</v>
      </c>
      <c r="E24" s="14" t="s">
        <v>80</v>
      </c>
      <c r="F24" s="15">
        <v>5</v>
      </c>
      <c r="G24" s="13" t="s">
        <v>31</v>
      </c>
      <c r="I24" s="8" t="s">
        <v>177</v>
      </c>
    </row>
    <row r="25" spans="1:9" x14ac:dyDescent="0.25">
      <c r="A25" s="42">
        <v>24</v>
      </c>
      <c r="B25" s="2" t="s">
        <v>35</v>
      </c>
      <c r="C25" s="3" t="s">
        <v>40</v>
      </c>
      <c r="D25" s="3" t="s">
        <v>38</v>
      </c>
      <c r="E25" s="3" t="s">
        <v>47</v>
      </c>
      <c r="F25" s="15">
        <v>8</v>
      </c>
      <c r="G25" s="13" t="s">
        <v>75</v>
      </c>
      <c r="H25" s="15">
        <v>8</v>
      </c>
      <c r="I25" s="13" t="s">
        <v>15</v>
      </c>
    </row>
    <row r="26" spans="1:9" x14ac:dyDescent="0.25">
      <c r="A26" s="42">
        <v>25</v>
      </c>
      <c r="B26" s="2" t="s">
        <v>35</v>
      </c>
      <c r="C26" s="3" t="s">
        <v>42</v>
      </c>
      <c r="D26" s="3" t="s">
        <v>38</v>
      </c>
      <c r="E26" s="3" t="s">
        <v>48</v>
      </c>
      <c r="G26" s="13" t="s">
        <v>83</v>
      </c>
      <c r="I26" s="8" t="s">
        <v>177</v>
      </c>
    </row>
    <row r="27" spans="1:9" x14ac:dyDescent="0.25">
      <c r="A27" s="42">
        <v>26</v>
      </c>
      <c r="B27" s="2" t="s">
        <v>36</v>
      </c>
      <c r="C27" s="3" t="s">
        <v>43</v>
      </c>
      <c r="D27" s="3" t="s">
        <v>38</v>
      </c>
      <c r="E27" s="3" t="s">
        <v>58</v>
      </c>
      <c r="G27" s="13" t="s">
        <v>70</v>
      </c>
      <c r="I27" s="8" t="s">
        <v>177</v>
      </c>
    </row>
    <row r="28" spans="1:9" x14ac:dyDescent="0.25">
      <c r="A28" s="42">
        <v>27</v>
      </c>
      <c r="B28" s="12" t="s">
        <v>34</v>
      </c>
      <c r="C28" s="3" t="s">
        <v>44</v>
      </c>
      <c r="D28" s="3" t="s">
        <v>55</v>
      </c>
      <c r="E28" s="3" t="s">
        <v>56</v>
      </c>
      <c r="F28" s="8">
        <v>5</v>
      </c>
      <c r="G28" s="13" t="s">
        <v>26</v>
      </c>
      <c r="H28" s="8">
        <v>5</v>
      </c>
      <c r="I28" s="13" t="s">
        <v>15</v>
      </c>
    </row>
    <row r="29" spans="1:9" x14ac:dyDescent="0.25">
      <c r="A29" s="42">
        <v>28</v>
      </c>
      <c r="B29" s="12" t="s">
        <v>35</v>
      </c>
      <c r="C29" s="3" t="s">
        <v>44</v>
      </c>
      <c r="D29" s="3" t="s">
        <v>55</v>
      </c>
      <c r="E29" s="3" t="s">
        <v>57</v>
      </c>
      <c r="F29" s="15">
        <v>5</v>
      </c>
      <c r="G29" s="13" t="s">
        <v>71</v>
      </c>
      <c r="H29" s="15">
        <v>4</v>
      </c>
      <c r="I29" s="13" t="s">
        <v>15</v>
      </c>
    </row>
    <row r="30" spans="1:9" x14ac:dyDescent="0.25">
      <c r="A30" s="42">
        <v>29</v>
      </c>
      <c r="B30" s="12" t="s">
        <v>35</v>
      </c>
      <c r="C30" s="3" t="s">
        <v>44</v>
      </c>
      <c r="D30" s="3" t="s">
        <v>55</v>
      </c>
      <c r="E30" s="3" t="s">
        <v>82</v>
      </c>
      <c r="G30" s="13" t="s">
        <v>77</v>
      </c>
      <c r="I30" s="8" t="s">
        <v>177</v>
      </c>
    </row>
    <row r="31" spans="1:9" x14ac:dyDescent="0.25">
      <c r="A31" s="42">
        <v>30</v>
      </c>
      <c r="B31" s="12" t="s">
        <v>36</v>
      </c>
      <c r="C31" s="3" t="s">
        <v>44</v>
      </c>
      <c r="D31" s="3" t="s">
        <v>55</v>
      </c>
      <c r="E31" s="14" t="s">
        <v>59</v>
      </c>
      <c r="F31" s="8"/>
      <c r="G31" s="13" t="s">
        <v>70</v>
      </c>
      <c r="H31" s="8"/>
      <c r="I31" s="8" t="s">
        <v>177</v>
      </c>
    </row>
    <row r="32" spans="1:9" x14ac:dyDescent="0.25">
      <c r="A32" s="42">
        <v>31</v>
      </c>
      <c r="B32" s="12" t="s">
        <v>34</v>
      </c>
      <c r="C32" s="3" t="s">
        <v>44</v>
      </c>
      <c r="D32" s="3" t="s">
        <v>45</v>
      </c>
      <c r="E32" s="3" t="s">
        <v>61</v>
      </c>
      <c r="F32" s="8">
        <v>5</v>
      </c>
      <c r="G32" s="13" t="s">
        <v>26</v>
      </c>
      <c r="H32" s="8">
        <v>5</v>
      </c>
      <c r="I32" s="13" t="s">
        <v>15</v>
      </c>
    </row>
    <row r="33" spans="1:10" x14ac:dyDescent="0.25">
      <c r="A33" s="42">
        <v>32</v>
      </c>
      <c r="B33" s="12" t="s">
        <v>35</v>
      </c>
      <c r="C33" s="3" t="s">
        <v>44</v>
      </c>
      <c r="D33" s="3" t="s">
        <v>45</v>
      </c>
      <c r="E33" s="3" t="s">
        <v>49</v>
      </c>
      <c r="F33" s="15">
        <v>8</v>
      </c>
      <c r="G33" s="13" t="s">
        <v>72</v>
      </c>
      <c r="I33" s="8" t="s">
        <v>177</v>
      </c>
    </row>
    <row r="34" spans="1:10" x14ac:dyDescent="0.25">
      <c r="A34" s="42">
        <v>33</v>
      </c>
      <c r="B34" s="12" t="s">
        <v>36</v>
      </c>
      <c r="C34" s="3" t="s">
        <v>44</v>
      </c>
      <c r="D34" s="3" t="s">
        <v>45</v>
      </c>
      <c r="E34" s="3" t="s">
        <v>60</v>
      </c>
      <c r="F34" s="8">
        <v>8</v>
      </c>
      <c r="G34" s="13" t="s">
        <v>75</v>
      </c>
      <c r="H34" s="8"/>
      <c r="I34" s="8" t="s">
        <v>177</v>
      </c>
    </row>
    <row r="35" spans="1:10" x14ac:dyDescent="0.25">
      <c r="A35" s="42">
        <v>34</v>
      </c>
      <c r="B35" s="12" t="s">
        <v>36</v>
      </c>
      <c r="C35" s="3" t="s">
        <v>53</v>
      </c>
      <c r="D35" s="3" t="s">
        <v>63</v>
      </c>
      <c r="E35" s="14" t="s">
        <v>76</v>
      </c>
      <c r="F35" s="8"/>
      <c r="G35" s="13" t="s">
        <v>70</v>
      </c>
      <c r="H35" s="8"/>
      <c r="I35" s="8" t="s">
        <v>177</v>
      </c>
    </row>
    <row r="36" spans="1:10" x14ac:dyDescent="0.25">
      <c r="A36" s="42">
        <v>35</v>
      </c>
      <c r="B36" s="12" t="s">
        <v>35</v>
      </c>
      <c r="C36" s="3" t="s">
        <v>53</v>
      </c>
      <c r="D36" s="3" t="s">
        <v>63</v>
      </c>
      <c r="E36" s="3" t="s">
        <v>106</v>
      </c>
      <c r="F36" s="8">
        <v>8</v>
      </c>
      <c r="G36" s="13" t="s">
        <v>70</v>
      </c>
      <c r="H36" s="8"/>
      <c r="I36" s="8" t="s">
        <v>177</v>
      </c>
    </row>
    <row r="37" spans="1:10" x14ac:dyDescent="0.25">
      <c r="A37" s="42">
        <v>36</v>
      </c>
      <c r="B37" s="12" t="s">
        <v>35</v>
      </c>
      <c r="C37" s="3" t="s">
        <v>53</v>
      </c>
      <c r="D37" s="3" t="s">
        <v>63</v>
      </c>
      <c r="E37" s="3" t="s">
        <v>86</v>
      </c>
      <c r="F37" s="8"/>
      <c r="G37" s="13" t="s">
        <v>70</v>
      </c>
      <c r="H37" s="8"/>
      <c r="I37" s="8" t="s">
        <v>177</v>
      </c>
      <c r="J37" s="41"/>
    </row>
    <row r="38" spans="1:10" x14ac:dyDescent="0.25">
      <c r="A38" s="42">
        <v>37</v>
      </c>
      <c r="B38" s="12" t="s">
        <v>34</v>
      </c>
      <c r="C38" s="3" t="s">
        <v>44</v>
      </c>
      <c r="D38" s="3" t="s">
        <v>50</v>
      </c>
      <c r="E38" s="3" t="s">
        <v>52</v>
      </c>
      <c r="F38" s="8">
        <v>5</v>
      </c>
      <c r="G38" s="13" t="s">
        <v>26</v>
      </c>
      <c r="H38" s="8">
        <v>5</v>
      </c>
      <c r="I38" s="13" t="s">
        <v>15</v>
      </c>
      <c r="J38" s="34"/>
    </row>
    <row r="39" spans="1:10" x14ac:dyDescent="0.25">
      <c r="A39" s="42">
        <v>38</v>
      </c>
      <c r="B39" s="12" t="s">
        <v>34</v>
      </c>
      <c r="C39" s="3" t="s">
        <v>53</v>
      </c>
      <c r="D39" s="3" t="s">
        <v>50</v>
      </c>
      <c r="E39" s="3" t="s">
        <v>54</v>
      </c>
      <c r="F39" s="8">
        <v>5</v>
      </c>
      <c r="G39" s="13" t="s">
        <v>26</v>
      </c>
      <c r="H39" s="8">
        <v>5</v>
      </c>
      <c r="I39" s="13" t="s">
        <v>15</v>
      </c>
    </row>
    <row r="40" spans="1:10" x14ac:dyDescent="0.25">
      <c r="A40" s="42">
        <v>39</v>
      </c>
      <c r="B40" s="12" t="s">
        <v>35</v>
      </c>
      <c r="C40" s="3" t="s">
        <v>43</v>
      </c>
      <c r="D40" s="3" t="s">
        <v>50</v>
      </c>
      <c r="E40" s="3" t="s">
        <v>62</v>
      </c>
      <c r="F40" s="8"/>
      <c r="G40" s="13" t="s">
        <v>72</v>
      </c>
      <c r="H40" s="8"/>
      <c r="I40" s="8" t="s">
        <v>177</v>
      </c>
    </row>
    <row r="41" spans="1:10" x14ac:dyDescent="0.25">
      <c r="A41" s="42">
        <v>40</v>
      </c>
      <c r="B41" s="12" t="s">
        <v>36</v>
      </c>
      <c r="C41" s="3" t="s">
        <v>43</v>
      </c>
      <c r="D41" s="3" t="s">
        <v>50</v>
      </c>
      <c r="E41" s="14" t="s">
        <v>104</v>
      </c>
      <c r="F41" s="8"/>
      <c r="G41" s="13" t="s">
        <v>70</v>
      </c>
      <c r="H41" s="8"/>
      <c r="I41" s="8" t="s">
        <v>177</v>
      </c>
    </row>
    <row r="42" spans="1:10" x14ac:dyDescent="0.25">
      <c r="A42" s="42">
        <v>42</v>
      </c>
      <c r="B42" s="12" t="s">
        <v>35</v>
      </c>
      <c r="C42" s="3" t="s">
        <v>43</v>
      </c>
      <c r="D42" s="3" t="s">
        <v>50</v>
      </c>
      <c r="E42" s="14" t="s">
        <v>105</v>
      </c>
      <c r="F42" s="8">
        <v>6</v>
      </c>
      <c r="G42" s="13" t="s">
        <v>71</v>
      </c>
      <c r="H42" s="8"/>
      <c r="I42" s="8" t="s">
        <v>177</v>
      </c>
    </row>
    <row r="43" spans="1:10" x14ac:dyDescent="0.25">
      <c r="A43" s="42">
        <v>43</v>
      </c>
      <c r="B43" s="2" t="s">
        <v>36</v>
      </c>
      <c r="C43" s="3" t="s">
        <v>44</v>
      </c>
      <c r="D43" s="3" t="s">
        <v>38</v>
      </c>
      <c r="E43" s="14" t="s">
        <v>115</v>
      </c>
      <c r="F43" s="13">
        <v>1</v>
      </c>
      <c r="G43" s="13" t="s">
        <v>72</v>
      </c>
      <c r="H43" s="8">
        <v>1</v>
      </c>
      <c r="I43" s="8" t="s">
        <v>15</v>
      </c>
    </row>
    <row r="44" spans="1:10" x14ac:dyDescent="0.25">
      <c r="A44"/>
      <c r="F44"/>
      <c r="H44"/>
      <c r="J44"/>
    </row>
    <row r="45" spans="1:10" x14ac:dyDescent="0.25">
      <c r="B45" s="2"/>
      <c r="C45" s="3"/>
      <c r="D45" s="3"/>
      <c r="E45" s="5" t="s">
        <v>198</v>
      </c>
      <c r="F45" s="44">
        <f>SUM(F11:F43)</f>
        <v>146</v>
      </c>
      <c r="G45" s="5"/>
      <c r="H45" s="6">
        <f>SUM(H2:H43)</f>
        <v>131</v>
      </c>
      <c r="I45" s="49">
        <f>H45/F45</f>
        <v>0.89726027397260277</v>
      </c>
      <c r="J45" s="15" t="s">
        <v>200</v>
      </c>
    </row>
    <row r="46" spans="1:10" x14ac:dyDescent="0.25">
      <c r="B46" s="2"/>
      <c r="C46" s="3"/>
      <c r="D46" s="3"/>
      <c r="E46" s="14"/>
      <c r="F46" s="13"/>
      <c r="G46" s="13"/>
      <c r="H46" s="8"/>
      <c r="I46" s="8"/>
    </row>
    <row r="47" spans="1:10" x14ac:dyDescent="0.25">
      <c r="G47" s="13"/>
    </row>
    <row r="48" spans="1:10" x14ac:dyDescent="0.25">
      <c r="E48" s="1" t="s">
        <v>182</v>
      </c>
      <c r="F48" s="43" t="s">
        <v>184</v>
      </c>
    </row>
    <row r="49" spans="4:7" x14ac:dyDescent="0.25">
      <c r="E49" t="s">
        <v>181</v>
      </c>
      <c r="F49" s="15" t="s">
        <v>15</v>
      </c>
    </row>
    <row r="50" spans="4:7" x14ac:dyDescent="0.25">
      <c r="E50" t="s">
        <v>178</v>
      </c>
      <c r="F50" s="15" t="s">
        <v>15</v>
      </c>
    </row>
    <row r="51" spans="4:7" x14ac:dyDescent="0.25">
      <c r="E51" t="s">
        <v>179</v>
      </c>
      <c r="F51" s="15" t="s">
        <v>183</v>
      </c>
    </row>
    <row r="52" spans="4:7" x14ac:dyDescent="0.25">
      <c r="G52" s="13"/>
    </row>
    <row r="53" spans="4:7" x14ac:dyDescent="0.25">
      <c r="D53" s="47"/>
      <c r="E53" s="43"/>
      <c r="F53" s="46"/>
    </row>
    <row r="54" spans="4:7" x14ac:dyDescent="0.25">
      <c r="D54" s="48"/>
      <c r="E54" s="15"/>
    </row>
    <row r="55" spans="4:7" x14ac:dyDescent="0.25">
      <c r="D55" s="48"/>
      <c r="E55" s="15"/>
      <c r="G55" s="13"/>
    </row>
    <row r="56" spans="4:7" x14ac:dyDescent="0.25">
      <c r="D56" s="48"/>
      <c r="E56" s="15"/>
      <c r="G56" s="13"/>
    </row>
    <row r="57" spans="4:7" x14ac:dyDescent="0.25">
      <c r="D57" s="48"/>
      <c r="E57" s="15"/>
      <c r="G57" s="13"/>
    </row>
    <row r="58" spans="4:7" x14ac:dyDescent="0.25">
      <c r="D58" s="48"/>
      <c r="E58" s="15"/>
    </row>
    <row r="59" spans="4:7" x14ac:dyDescent="0.25">
      <c r="D59" s="48"/>
      <c r="E59" s="15"/>
    </row>
    <row r="60" spans="4:7" x14ac:dyDescent="0.25">
      <c r="D60" s="48"/>
      <c r="E60" s="15"/>
    </row>
    <row r="61" spans="4:7" x14ac:dyDescent="0.25">
      <c r="D61" s="48"/>
      <c r="E61" s="15"/>
    </row>
    <row r="62" spans="4:7" x14ac:dyDescent="0.25">
      <c r="D62" s="15"/>
      <c r="E62" s="15"/>
    </row>
    <row r="63" spans="4:7" x14ac:dyDescent="0.25">
      <c r="D63" s="43"/>
      <c r="E63" s="43"/>
      <c r="F63" s="43"/>
    </row>
  </sheetData>
  <autoFilter ref="A1:I43">
    <sortState ref="A2:I43">
      <sortCondition ref="A1:A43"/>
    </sortState>
  </autoFilter>
  <conditionalFormatting sqref="C34:E36 B11:E11 G32 B12:I22 G26:G29 B31:B37 C31:E31 B39:B43 C40:E43 G22:G24 B22:E29 B2:I10 I22:I43">
    <cfRule type="expression" dxfId="542" priority="54">
      <formula>MOD(ROW(),2)=0</formula>
    </cfRule>
  </conditionalFormatting>
  <conditionalFormatting sqref="C36:E36 C39:E39">
    <cfRule type="expression" dxfId="541" priority="51">
      <formula>MOD(ROW(),2)=0</formula>
    </cfRule>
  </conditionalFormatting>
  <conditionalFormatting sqref="C27 E27">
    <cfRule type="expression" dxfId="540" priority="52">
      <formula>MOD(ROW(),2)=0</formula>
    </cfRule>
  </conditionalFormatting>
  <conditionalFormatting sqref="C31:E34">
    <cfRule type="expression" dxfId="539" priority="50">
      <formula>MOD(ROW(),2)=0</formula>
    </cfRule>
  </conditionalFormatting>
  <conditionalFormatting sqref="D27">
    <cfRule type="expression" dxfId="538" priority="49">
      <formula>MOD(ROW(),2)=0</formula>
    </cfRule>
  </conditionalFormatting>
  <conditionalFormatting sqref="C37:E37 C40:E40">
    <cfRule type="expression" dxfId="537" priority="46">
      <formula>MOD(ROW(),2)=0</formula>
    </cfRule>
  </conditionalFormatting>
  <conditionalFormatting sqref="C28 E28">
    <cfRule type="expression" dxfId="536" priority="47">
      <formula>MOD(ROW(),2)=0</formula>
    </cfRule>
  </conditionalFormatting>
  <conditionalFormatting sqref="D28">
    <cfRule type="expression" dxfId="535" priority="45">
      <formula>MOD(ROW(),2)=0</formula>
    </cfRule>
  </conditionalFormatting>
  <conditionalFormatting sqref="G33">
    <cfRule type="expression" dxfId="534" priority="44">
      <formula>MOD(ROW(),2)=0</formula>
    </cfRule>
  </conditionalFormatting>
  <conditionalFormatting sqref="I11">
    <cfRule type="expression" dxfId="533" priority="43">
      <formula>MOD(ROW(),2)=0</formula>
    </cfRule>
  </conditionalFormatting>
  <conditionalFormatting sqref="I1:I43 I47:I1048576">
    <cfRule type="containsText" dxfId="532" priority="9" operator="containsText" text="backlogged">
      <formula>NOT(ISERROR(SEARCH("backlogged",I1)))</formula>
    </cfRule>
    <cfRule type="containsText" dxfId="531" priority="10" operator="containsText" text="done">
      <formula>NOT(ISERROR(SEARCH("done",I1)))</formula>
    </cfRule>
    <cfRule type="containsText" dxfId="530" priority="12" operator="containsText" text="backlogged">
      <formula>NOT(ISERROR(SEARCH("backlogged",I1)))</formula>
    </cfRule>
    <cfRule type="containsText" dxfId="529" priority="13" operator="containsText" text="Status">
      <formula>NOT(ISERROR(SEARCH("Status",I1)))</formula>
    </cfRule>
    <cfRule type="containsText" dxfId="528" priority="38" operator="containsText" text="testing">
      <formula>NOT(ISERROR(SEARCH("testing",I1)))</formula>
    </cfRule>
    <cfRule type="containsText" dxfId="527" priority="39" operator="containsText" text="ongoing">
      <formula>NOT(ISERROR(SEARCH("ongoing",I1)))</formula>
    </cfRule>
    <cfRule type="containsText" dxfId="526" priority="40" operator="containsText" text="to do">
      <formula>NOT(ISERROR(SEARCH("to do",I1)))</formula>
    </cfRule>
    <cfRule type="containsText" dxfId="525" priority="41" operator="containsText" text="done">
      <formula>NOT(ISERROR(SEARCH("done",I1)))</formula>
    </cfRule>
    <cfRule type="containsText" dxfId="524" priority="42" operator="containsText" text="dont">
      <formula>NOT(ISERROR(SEARCH("dont",I1)))</formula>
    </cfRule>
  </conditionalFormatting>
  <conditionalFormatting sqref="B30:E30">
    <cfRule type="expression" dxfId="523" priority="37">
      <formula>MOD(ROW(),2)=0</formula>
    </cfRule>
  </conditionalFormatting>
  <conditionalFormatting sqref="C30:E30">
    <cfRule type="expression" dxfId="522" priority="36">
      <formula>MOD(ROW(),2)=0</formula>
    </cfRule>
  </conditionalFormatting>
  <conditionalFormatting sqref="I1:I43 I47:I1048576">
    <cfRule type="containsText" dxfId="521" priority="30" operator="containsText" text="to do later">
      <formula>NOT(ISERROR(SEARCH("to do later",I1)))</formula>
    </cfRule>
  </conditionalFormatting>
  <conditionalFormatting sqref="B38">
    <cfRule type="expression" dxfId="520" priority="29">
      <formula>MOD(ROW(),2)=0</formula>
    </cfRule>
  </conditionalFormatting>
  <conditionalFormatting sqref="C38:E38">
    <cfRule type="expression" dxfId="519" priority="28">
      <formula>MOD(ROW(),2)=0</formula>
    </cfRule>
  </conditionalFormatting>
  <conditionalFormatting sqref="I26:I43">
    <cfRule type="containsText" dxfId="518" priority="14" operator="containsText" text="backlogged">
      <formula>NOT(ISERROR(SEARCH("backlogged",I26)))</formula>
    </cfRule>
    <cfRule type="containsText" dxfId="517" priority="15" operator="containsText" text="backlogged">
      <formula>NOT(ISERROR(SEARCH("backlogged",I26)))</formula>
    </cfRule>
  </conditionalFormatting>
  <conditionalFormatting sqref="A1:I43">
    <cfRule type="expression" dxfId="516" priority="11">
      <formula>MOD(ROW(),2)=0</formula>
    </cfRule>
  </conditionalFormatting>
  <conditionalFormatting sqref="F49:F51">
    <cfRule type="containsText" dxfId="515" priority="7" operator="containsText" text="failed">
      <formula>NOT(ISERROR(SEARCH("failed",F49)))</formula>
    </cfRule>
    <cfRule type="containsText" dxfId="514" priority="8" operator="containsText" text="done">
      <formula>NOT(ISERROR(SEARCH("done",F49)))</formula>
    </cfRule>
  </conditionalFormatting>
  <conditionalFormatting sqref="I45">
    <cfRule type="containsText" dxfId="513" priority="6" operator="containsText" text="ongoing">
      <formula>NOT(ISERROR(SEARCH("ongoing",I45)))</formula>
    </cfRule>
  </conditionalFormatting>
  <conditionalFormatting sqref="I45">
    <cfRule type="containsText" dxfId="512" priority="1" operator="containsText" text="backlogged">
      <formula>NOT(ISERROR(SEARCH("backlogged",I45)))</formula>
    </cfRule>
    <cfRule type="containsText" dxfId="511" priority="2" operator="containsText" text="to do">
      <formula>NOT(ISERROR(SEARCH("to do",I45)))</formula>
    </cfRule>
    <cfRule type="containsText" dxfId="510" priority="3" operator="containsText" text="testing">
      <formula>NOT(ISERROR(SEARCH("testing",I45)))</formula>
    </cfRule>
    <cfRule type="containsText" dxfId="509" priority="4" operator="containsText" text="ongoing">
      <formula>NOT(ISERROR(SEARCH("ongoing",I45)))</formula>
    </cfRule>
    <cfRule type="containsText" dxfId="508" priority="5" stopIfTrue="1" operator="containsText" text="done">
      <formula>NOT(ISERROR(SEARCH("done",I45)))</formula>
    </cfRule>
  </conditionalFormatting>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8"/>
  <sheetViews>
    <sheetView topLeftCell="C1" zoomScale="85" zoomScaleNormal="85" workbookViewId="0">
      <pane ySplit="1" topLeftCell="A2" activePane="bottomLeft" state="frozen"/>
      <selection pane="bottomLeft" activeCell="E46" sqref="E46"/>
    </sheetView>
  </sheetViews>
  <sheetFormatPr defaultRowHeight="15" x14ac:dyDescent="0.25"/>
  <cols>
    <col min="1" max="1" width="11.7109375" customWidth="1"/>
    <col min="2" max="2" width="23" bestFit="1" customWidth="1"/>
    <col min="3" max="3" width="18.7109375" bestFit="1" customWidth="1"/>
    <col min="4" max="4" width="21.140625" customWidth="1"/>
    <col min="5" max="5" width="119.5703125" bestFit="1" customWidth="1"/>
    <col min="6" max="6" width="18" customWidth="1"/>
    <col min="7" max="7" width="17.28515625" style="15" customWidth="1"/>
    <col min="8" max="8" width="18.140625" style="15" customWidth="1"/>
    <col min="9" max="9" width="16.140625" customWidth="1"/>
    <col min="10" max="10" width="22.5703125" style="13" bestFit="1" customWidth="1"/>
    <col min="14" max="15" width="9.140625" customWidth="1"/>
  </cols>
  <sheetData>
    <row r="1" spans="1:10" x14ac:dyDescent="0.25">
      <c r="A1" s="32" t="s">
        <v>81</v>
      </c>
      <c r="B1" s="4" t="s">
        <v>8</v>
      </c>
      <c r="C1" s="5" t="s">
        <v>10</v>
      </c>
      <c r="D1" s="5" t="s">
        <v>9</v>
      </c>
      <c r="E1" s="6" t="s">
        <v>0</v>
      </c>
      <c r="F1" s="6" t="s">
        <v>1</v>
      </c>
      <c r="G1" s="6" t="s">
        <v>2</v>
      </c>
      <c r="H1" s="6" t="s">
        <v>197</v>
      </c>
      <c r="I1" t="s">
        <v>4</v>
      </c>
      <c r="J1" s="45" t="s">
        <v>185</v>
      </c>
    </row>
    <row r="2" spans="1:10" x14ac:dyDescent="0.25">
      <c r="A2" s="15">
        <v>1</v>
      </c>
      <c r="B2" s="2" t="s">
        <v>36</v>
      </c>
      <c r="C2" s="17" t="s">
        <v>5</v>
      </c>
      <c r="D2" s="17" t="s">
        <v>6</v>
      </c>
      <c r="E2" s="38" t="s">
        <v>159</v>
      </c>
      <c r="F2" s="11">
        <v>8</v>
      </c>
      <c r="G2" s="11" t="s">
        <v>70</v>
      </c>
      <c r="H2" s="11">
        <v>9</v>
      </c>
      <c r="I2" t="s">
        <v>15</v>
      </c>
    </row>
    <row r="3" spans="1:10" x14ac:dyDescent="0.25">
      <c r="A3" s="15">
        <v>2</v>
      </c>
      <c r="B3" s="12" t="s">
        <v>35</v>
      </c>
      <c r="C3" s="7" t="s">
        <v>5</v>
      </c>
      <c r="D3" s="7" t="s">
        <v>7</v>
      </c>
      <c r="E3" s="9" t="s">
        <v>160</v>
      </c>
      <c r="F3" s="8">
        <v>1</v>
      </c>
      <c r="G3" s="8" t="s">
        <v>70</v>
      </c>
      <c r="H3" s="8">
        <v>1</v>
      </c>
      <c r="I3" t="s">
        <v>15</v>
      </c>
      <c r="J3" s="13" t="s">
        <v>153</v>
      </c>
    </row>
    <row r="4" spans="1:10" x14ac:dyDescent="0.25">
      <c r="A4" s="15">
        <v>3</v>
      </c>
      <c r="B4" s="2" t="s">
        <v>36</v>
      </c>
      <c r="C4" s="3" t="s">
        <v>5</v>
      </c>
      <c r="D4" s="3" t="s">
        <v>140</v>
      </c>
      <c r="E4" s="14" t="s">
        <v>158</v>
      </c>
      <c r="F4" s="8">
        <v>2</v>
      </c>
      <c r="G4" s="8" t="s">
        <v>70</v>
      </c>
      <c r="H4" s="8">
        <v>2</v>
      </c>
      <c r="I4" t="s">
        <v>15</v>
      </c>
      <c r="J4" s="13" t="s">
        <v>153</v>
      </c>
    </row>
    <row r="5" spans="1:10" x14ac:dyDescent="0.25">
      <c r="A5" s="15">
        <v>4</v>
      </c>
      <c r="B5" s="2" t="s">
        <v>36</v>
      </c>
      <c r="C5" s="3" t="s">
        <v>5</v>
      </c>
      <c r="D5" s="3" t="s">
        <v>161</v>
      </c>
      <c r="E5" s="14" t="s">
        <v>162</v>
      </c>
      <c r="F5" s="8">
        <v>9</v>
      </c>
      <c r="G5" s="8" t="s">
        <v>70</v>
      </c>
      <c r="H5" s="8">
        <v>8</v>
      </c>
      <c r="I5" t="s">
        <v>15</v>
      </c>
      <c r="J5" s="13" t="s">
        <v>153</v>
      </c>
    </row>
    <row r="6" spans="1:10" x14ac:dyDescent="0.25">
      <c r="A6" s="15">
        <v>5</v>
      </c>
      <c r="B6" s="2" t="s">
        <v>36</v>
      </c>
      <c r="C6" s="3" t="s">
        <v>92</v>
      </c>
      <c r="D6" s="3" t="s">
        <v>95</v>
      </c>
      <c r="E6" s="14" t="s">
        <v>133</v>
      </c>
      <c r="F6" s="8">
        <v>4</v>
      </c>
      <c r="G6" s="8" t="s">
        <v>77</v>
      </c>
      <c r="H6" s="8">
        <v>4</v>
      </c>
      <c r="I6" t="s">
        <v>15</v>
      </c>
    </row>
    <row r="7" spans="1:10" x14ac:dyDescent="0.25">
      <c r="A7" s="15">
        <v>6</v>
      </c>
      <c r="B7" s="2" t="s">
        <v>36</v>
      </c>
      <c r="C7" s="3" t="s">
        <v>92</v>
      </c>
      <c r="D7" s="3" t="s">
        <v>95</v>
      </c>
      <c r="E7" s="14" t="s">
        <v>135</v>
      </c>
      <c r="F7" s="8">
        <v>8</v>
      </c>
      <c r="G7" s="8" t="s">
        <v>77</v>
      </c>
      <c r="H7" s="8">
        <v>6</v>
      </c>
      <c r="I7" t="s">
        <v>15</v>
      </c>
    </row>
    <row r="8" spans="1:10" x14ac:dyDescent="0.25">
      <c r="A8" s="15">
        <v>7</v>
      </c>
      <c r="B8" s="2" t="s">
        <v>35</v>
      </c>
      <c r="C8" s="7" t="s">
        <v>12</v>
      </c>
      <c r="D8" s="7"/>
      <c r="E8" s="7" t="s">
        <v>74</v>
      </c>
      <c r="F8" s="8">
        <v>8</v>
      </c>
      <c r="G8" s="8" t="s">
        <v>77</v>
      </c>
      <c r="H8" s="8">
        <v>8</v>
      </c>
      <c r="I8" t="s">
        <v>15</v>
      </c>
      <c r="J8" s="42"/>
    </row>
    <row r="9" spans="1:10" x14ac:dyDescent="0.25">
      <c r="A9" s="15">
        <v>8</v>
      </c>
      <c r="B9" s="12" t="s">
        <v>36</v>
      </c>
      <c r="C9" t="s">
        <v>95</v>
      </c>
      <c r="D9" t="s">
        <v>157</v>
      </c>
      <c r="E9" s="1" t="s">
        <v>156</v>
      </c>
      <c r="F9" s="8">
        <v>2</v>
      </c>
      <c r="G9" s="8" t="s">
        <v>77</v>
      </c>
      <c r="H9" s="8">
        <v>1</v>
      </c>
      <c r="I9" t="s">
        <v>15</v>
      </c>
      <c r="J9" s="13" t="s">
        <v>153</v>
      </c>
    </row>
    <row r="10" spans="1:10" x14ac:dyDescent="0.25">
      <c r="A10" s="15">
        <v>9</v>
      </c>
      <c r="B10" s="2" t="s">
        <v>36</v>
      </c>
      <c r="C10" s="3" t="s">
        <v>5</v>
      </c>
      <c r="D10" s="3" t="s">
        <v>140</v>
      </c>
      <c r="E10" s="14" t="s">
        <v>152</v>
      </c>
      <c r="F10" s="13">
        <v>6</v>
      </c>
      <c r="G10" s="15" t="s">
        <v>71</v>
      </c>
      <c r="H10" s="15">
        <v>6</v>
      </c>
      <c r="I10" t="s">
        <v>15</v>
      </c>
    </row>
    <row r="11" spans="1:10" x14ac:dyDescent="0.25">
      <c r="A11" s="15">
        <v>10</v>
      </c>
      <c r="B11" s="2" t="s">
        <v>36</v>
      </c>
      <c r="C11" s="3" t="s">
        <v>5</v>
      </c>
      <c r="D11" s="3" t="s">
        <v>140</v>
      </c>
      <c r="E11" s="14" t="s">
        <v>150</v>
      </c>
      <c r="F11" s="13">
        <v>8</v>
      </c>
      <c r="G11" s="15" t="s">
        <v>71</v>
      </c>
      <c r="H11" s="15">
        <v>8</v>
      </c>
      <c r="I11" t="s">
        <v>15</v>
      </c>
    </row>
    <row r="12" spans="1:10" x14ac:dyDescent="0.25">
      <c r="A12" s="15">
        <v>11</v>
      </c>
      <c r="B12" s="2" t="s">
        <v>36</v>
      </c>
      <c r="C12" s="3" t="s">
        <v>5</v>
      </c>
      <c r="D12" s="3" t="s">
        <v>140</v>
      </c>
      <c r="E12" s="14" t="s">
        <v>139</v>
      </c>
      <c r="F12" s="8">
        <v>4</v>
      </c>
      <c r="G12" s="8" t="s">
        <v>71</v>
      </c>
      <c r="H12" s="8">
        <v>3</v>
      </c>
      <c r="I12" t="s">
        <v>15</v>
      </c>
    </row>
    <row r="13" spans="1:10" x14ac:dyDescent="0.25">
      <c r="A13" s="15">
        <v>12</v>
      </c>
      <c r="B13" s="2" t="s">
        <v>36</v>
      </c>
      <c r="C13" s="3" t="s">
        <v>5</v>
      </c>
      <c r="D13" s="3" t="s">
        <v>6</v>
      </c>
      <c r="E13" s="14" t="s">
        <v>138</v>
      </c>
      <c r="F13" s="8">
        <v>2</v>
      </c>
      <c r="G13" s="8" t="s">
        <v>71</v>
      </c>
      <c r="H13" s="8">
        <v>2</v>
      </c>
      <c r="I13" t="s">
        <v>15</v>
      </c>
    </row>
    <row r="14" spans="1:10" x14ac:dyDescent="0.25">
      <c r="A14" s="15">
        <v>13</v>
      </c>
      <c r="B14" s="2" t="s">
        <v>36</v>
      </c>
      <c r="C14" s="7" t="s">
        <v>118</v>
      </c>
      <c r="D14" s="7" t="s">
        <v>38</v>
      </c>
      <c r="E14" s="14" t="s">
        <v>123</v>
      </c>
      <c r="F14" s="8">
        <v>10</v>
      </c>
      <c r="G14" s="8" t="s">
        <v>31</v>
      </c>
      <c r="H14" s="8">
        <v>12</v>
      </c>
      <c r="I14" t="s">
        <v>15</v>
      </c>
      <c r="J14" s="42"/>
    </row>
    <row r="15" spans="1:10" x14ac:dyDescent="0.25">
      <c r="A15" s="15">
        <v>14</v>
      </c>
      <c r="B15" s="2" t="s">
        <v>36</v>
      </c>
      <c r="C15" s="7" t="s">
        <v>118</v>
      </c>
      <c r="D15" s="7" t="s">
        <v>38</v>
      </c>
      <c r="E15" s="14" t="s">
        <v>155</v>
      </c>
      <c r="F15" s="8">
        <v>3</v>
      </c>
      <c r="G15" s="8" t="s">
        <v>72</v>
      </c>
      <c r="H15" s="8">
        <v>3</v>
      </c>
      <c r="I15" t="s">
        <v>15</v>
      </c>
    </row>
    <row r="16" spans="1:10" x14ac:dyDescent="0.25">
      <c r="A16" s="15">
        <v>15</v>
      </c>
      <c r="B16" s="2" t="s">
        <v>149</v>
      </c>
      <c r="C16" s="7" t="s">
        <v>118</v>
      </c>
      <c r="D16" s="3" t="s">
        <v>128</v>
      </c>
      <c r="E16" s="14" t="s">
        <v>146</v>
      </c>
      <c r="F16" s="8">
        <v>4</v>
      </c>
      <c r="G16" s="8" t="s">
        <v>72</v>
      </c>
      <c r="H16" s="8">
        <v>4</v>
      </c>
      <c r="I16" t="s">
        <v>15</v>
      </c>
    </row>
    <row r="17" spans="1:10" x14ac:dyDescent="0.25">
      <c r="A17" s="15">
        <v>16</v>
      </c>
      <c r="B17" s="2" t="s">
        <v>36</v>
      </c>
      <c r="C17" s="7" t="s">
        <v>118</v>
      </c>
      <c r="D17" s="3" t="s">
        <v>128</v>
      </c>
      <c r="E17" s="14" t="s">
        <v>172</v>
      </c>
      <c r="F17" s="8">
        <v>8</v>
      </c>
      <c r="G17" s="8" t="s">
        <v>72</v>
      </c>
      <c r="H17" s="8">
        <v>8</v>
      </c>
      <c r="I17" t="s">
        <v>15</v>
      </c>
    </row>
    <row r="18" spans="1:10" x14ac:dyDescent="0.25">
      <c r="A18" s="15">
        <v>17</v>
      </c>
      <c r="B18" s="2" t="s">
        <v>36</v>
      </c>
      <c r="C18" s="7" t="s">
        <v>118</v>
      </c>
      <c r="D18" s="3" t="s">
        <v>128</v>
      </c>
      <c r="E18" s="14" t="s">
        <v>173</v>
      </c>
      <c r="F18" s="8">
        <v>5</v>
      </c>
      <c r="G18" s="8" t="s">
        <v>72</v>
      </c>
      <c r="H18" s="8">
        <v>5</v>
      </c>
      <c r="I18" t="s">
        <v>15</v>
      </c>
    </row>
    <row r="19" spans="1:10" x14ac:dyDescent="0.25">
      <c r="A19" s="15">
        <v>18</v>
      </c>
      <c r="B19" s="2" t="s">
        <v>36</v>
      </c>
      <c r="C19" s="7" t="s">
        <v>118</v>
      </c>
      <c r="D19" s="7" t="s">
        <v>38</v>
      </c>
      <c r="E19" s="14" t="s">
        <v>125</v>
      </c>
      <c r="F19" s="8">
        <v>3</v>
      </c>
      <c r="G19" s="8" t="s">
        <v>75</v>
      </c>
      <c r="H19" s="8">
        <v>3</v>
      </c>
      <c r="I19" t="s">
        <v>15</v>
      </c>
    </row>
    <row r="20" spans="1:10" x14ac:dyDescent="0.25">
      <c r="A20" s="15">
        <v>19</v>
      </c>
      <c r="B20" s="2" t="s">
        <v>36</v>
      </c>
      <c r="C20" s="7" t="s">
        <v>118</v>
      </c>
      <c r="D20" s="7" t="s">
        <v>55</v>
      </c>
      <c r="E20" s="14" t="s">
        <v>127</v>
      </c>
      <c r="F20" s="8">
        <v>3</v>
      </c>
      <c r="G20" s="8" t="s">
        <v>75</v>
      </c>
      <c r="H20" s="8">
        <v>3</v>
      </c>
      <c r="I20" t="s">
        <v>15</v>
      </c>
    </row>
    <row r="21" spans="1:10" x14ac:dyDescent="0.25">
      <c r="A21" s="15">
        <v>20</v>
      </c>
      <c r="B21" s="2" t="s">
        <v>36</v>
      </c>
      <c r="C21" s="7" t="s">
        <v>118</v>
      </c>
      <c r="D21" s="7" t="s">
        <v>55</v>
      </c>
      <c r="E21" s="14" t="s">
        <v>126</v>
      </c>
      <c r="F21" s="8">
        <v>10</v>
      </c>
      <c r="G21" s="8" t="s">
        <v>75</v>
      </c>
      <c r="H21" s="8">
        <v>12</v>
      </c>
      <c r="I21" t="s">
        <v>15</v>
      </c>
    </row>
    <row r="22" spans="1:10" x14ac:dyDescent="0.25">
      <c r="A22" s="15"/>
      <c r="B22" s="2"/>
      <c r="C22" s="7" t="s">
        <v>118</v>
      </c>
      <c r="D22" s="7" t="s">
        <v>55</v>
      </c>
      <c r="E22" s="14" t="s">
        <v>247</v>
      </c>
      <c r="F22" s="8">
        <v>2</v>
      </c>
      <c r="G22" s="8" t="s">
        <v>72</v>
      </c>
      <c r="H22" s="8">
        <v>2</v>
      </c>
    </row>
    <row r="23" spans="1:10" x14ac:dyDescent="0.25">
      <c r="A23" s="15">
        <v>21</v>
      </c>
      <c r="B23" s="2" t="s">
        <v>36</v>
      </c>
      <c r="C23" s="3" t="s">
        <v>92</v>
      </c>
      <c r="D23" s="3" t="s">
        <v>95</v>
      </c>
      <c r="E23" s="14" t="s">
        <v>134</v>
      </c>
      <c r="F23" s="8">
        <v>4</v>
      </c>
      <c r="G23" s="8" t="s">
        <v>30</v>
      </c>
      <c r="H23" s="8">
        <v>4</v>
      </c>
      <c r="I23" t="s">
        <v>15</v>
      </c>
    </row>
    <row r="24" spans="1:10" x14ac:dyDescent="0.25">
      <c r="A24" s="15">
        <v>22</v>
      </c>
      <c r="B24" s="2" t="s">
        <v>36</v>
      </c>
      <c r="C24" s="3" t="s">
        <v>92</v>
      </c>
      <c r="D24" s="3" t="s">
        <v>95</v>
      </c>
      <c r="E24" s="14" t="s">
        <v>136</v>
      </c>
      <c r="F24" s="8">
        <v>8</v>
      </c>
      <c r="G24" s="8" t="s">
        <v>30</v>
      </c>
      <c r="H24" s="8">
        <v>6</v>
      </c>
      <c r="I24" t="s">
        <v>15</v>
      </c>
    </row>
    <row r="25" spans="1:10" x14ac:dyDescent="0.25">
      <c r="A25" s="15">
        <v>23</v>
      </c>
      <c r="B25" s="2" t="s">
        <v>35</v>
      </c>
      <c r="C25" s="7" t="s">
        <v>12</v>
      </c>
      <c r="D25" s="7"/>
      <c r="E25" s="7" t="s">
        <v>73</v>
      </c>
      <c r="F25" s="35">
        <v>8</v>
      </c>
      <c r="G25" s="35" t="s">
        <v>30</v>
      </c>
      <c r="H25" s="35">
        <v>8</v>
      </c>
      <c r="I25" t="s">
        <v>15</v>
      </c>
    </row>
    <row r="26" spans="1:10" x14ac:dyDescent="0.25">
      <c r="A26" s="15">
        <v>24</v>
      </c>
      <c r="B26" s="12" t="s">
        <v>36</v>
      </c>
      <c r="C26" t="s">
        <v>95</v>
      </c>
      <c r="D26" t="s">
        <v>157</v>
      </c>
      <c r="E26" s="1" t="s">
        <v>156</v>
      </c>
      <c r="F26" s="8">
        <v>2</v>
      </c>
      <c r="G26" s="8" t="s">
        <v>30</v>
      </c>
      <c r="H26" s="8">
        <v>1</v>
      </c>
      <c r="I26" t="s">
        <v>15</v>
      </c>
      <c r="J26" s="13" t="s">
        <v>153</v>
      </c>
    </row>
    <row r="27" spans="1:10" x14ac:dyDescent="0.25">
      <c r="A27" s="15">
        <v>25</v>
      </c>
      <c r="B27" s="2" t="s">
        <v>34</v>
      </c>
      <c r="C27" s="7" t="s">
        <v>5</v>
      </c>
      <c r="D27" s="7" t="s">
        <v>6</v>
      </c>
      <c r="E27" s="7" t="s">
        <v>141</v>
      </c>
      <c r="F27" s="8">
        <v>3</v>
      </c>
      <c r="G27" s="8" t="s">
        <v>26</v>
      </c>
      <c r="H27" s="8">
        <v>3</v>
      </c>
      <c r="I27" t="s">
        <v>15</v>
      </c>
      <c r="J27" s="42"/>
    </row>
    <row r="28" spans="1:10" x14ac:dyDescent="0.25">
      <c r="A28" s="15">
        <v>26</v>
      </c>
      <c r="B28" s="2" t="s">
        <v>34</v>
      </c>
      <c r="C28" s="7" t="s">
        <v>118</v>
      </c>
      <c r="D28" s="7"/>
      <c r="E28" s="9" t="s">
        <v>120</v>
      </c>
      <c r="F28" s="8">
        <v>4</v>
      </c>
      <c r="G28" s="8" t="s">
        <v>26</v>
      </c>
      <c r="H28" s="8">
        <v>2</v>
      </c>
      <c r="I28" t="s">
        <v>15</v>
      </c>
      <c r="J28" s="42"/>
    </row>
    <row r="29" spans="1:10" x14ac:dyDescent="0.25">
      <c r="A29" s="15">
        <v>27</v>
      </c>
      <c r="B29" s="2" t="s">
        <v>34</v>
      </c>
      <c r="C29" s="7" t="s">
        <v>118</v>
      </c>
      <c r="D29" s="7"/>
      <c r="E29" s="9" t="s">
        <v>121</v>
      </c>
      <c r="F29" s="8">
        <v>4</v>
      </c>
      <c r="G29" s="8" t="s">
        <v>26</v>
      </c>
      <c r="H29" s="8">
        <v>2</v>
      </c>
      <c r="I29" t="s">
        <v>15</v>
      </c>
      <c r="J29" s="42"/>
    </row>
    <row r="30" spans="1:10" x14ac:dyDescent="0.25">
      <c r="A30" s="15">
        <v>28</v>
      </c>
      <c r="B30" s="2" t="s">
        <v>34</v>
      </c>
      <c r="C30" s="7" t="s">
        <v>118</v>
      </c>
      <c r="D30" s="7"/>
      <c r="E30" s="9" t="s">
        <v>122</v>
      </c>
      <c r="F30" s="8">
        <v>4</v>
      </c>
      <c r="G30" s="8" t="s">
        <v>26</v>
      </c>
      <c r="H30" s="8">
        <v>2</v>
      </c>
      <c r="I30" t="s">
        <v>15</v>
      </c>
      <c r="J30" s="42"/>
    </row>
    <row r="31" spans="1:10" x14ac:dyDescent="0.25">
      <c r="A31" s="15">
        <v>29</v>
      </c>
      <c r="B31" s="2" t="s">
        <v>34</v>
      </c>
      <c r="C31" s="7" t="s">
        <v>5</v>
      </c>
      <c r="D31" s="7" t="s">
        <v>6</v>
      </c>
      <c r="E31" s="7" t="s">
        <v>154</v>
      </c>
      <c r="F31" s="8">
        <v>1</v>
      </c>
      <c r="G31" s="8" t="s">
        <v>26</v>
      </c>
      <c r="H31" s="8">
        <v>1</v>
      </c>
      <c r="I31" t="s">
        <v>15</v>
      </c>
      <c r="J31" s="13" t="s">
        <v>153</v>
      </c>
    </row>
    <row r="32" spans="1:10" x14ac:dyDescent="0.25">
      <c r="A32" s="15">
        <v>30</v>
      </c>
      <c r="B32" s="2" t="s">
        <v>36</v>
      </c>
      <c r="C32" s="3" t="s">
        <v>5</v>
      </c>
      <c r="D32" s="3" t="s">
        <v>7</v>
      </c>
      <c r="E32" s="14" t="s">
        <v>137</v>
      </c>
      <c r="F32" s="8">
        <v>8</v>
      </c>
      <c r="G32" s="8" t="s">
        <v>26</v>
      </c>
      <c r="H32" s="8">
        <v>6</v>
      </c>
      <c r="I32" t="s">
        <v>15</v>
      </c>
    </row>
    <row r="33" spans="1:10" x14ac:dyDescent="0.25">
      <c r="A33" s="15">
        <v>31</v>
      </c>
      <c r="B33" s="2" t="s">
        <v>36</v>
      </c>
      <c r="C33" s="7" t="s">
        <v>118</v>
      </c>
      <c r="D33" s="7" t="s">
        <v>38</v>
      </c>
      <c r="E33" s="14" t="s">
        <v>124</v>
      </c>
      <c r="F33" s="8">
        <v>8</v>
      </c>
      <c r="G33" s="8" t="s">
        <v>31</v>
      </c>
      <c r="H33" s="8">
        <v>6</v>
      </c>
      <c r="I33" t="s">
        <v>15</v>
      </c>
    </row>
    <row r="34" spans="1:10" x14ac:dyDescent="0.25">
      <c r="A34" s="15">
        <v>32</v>
      </c>
      <c r="B34" s="2" t="s">
        <v>34</v>
      </c>
      <c r="C34" s="7" t="s">
        <v>87</v>
      </c>
      <c r="D34" s="7"/>
      <c r="E34" s="9" t="s">
        <v>167</v>
      </c>
      <c r="F34" s="8">
        <v>8</v>
      </c>
      <c r="G34" s="8" t="s">
        <v>26</v>
      </c>
      <c r="H34" s="8">
        <v>8</v>
      </c>
      <c r="I34" t="s">
        <v>15</v>
      </c>
    </row>
    <row r="35" spans="1:10" x14ac:dyDescent="0.25">
      <c r="A35" s="15">
        <v>33</v>
      </c>
      <c r="B35" s="2"/>
      <c r="C35" s="7"/>
      <c r="D35" s="7"/>
      <c r="E35" s="9" t="s">
        <v>168</v>
      </c>
      <c r="F35" s="8">
        <v>3</v>
      </c>
      <c r="G35" s="8" t="s">
        <v>70</v>
      </c>
      <c r="H35" s="8">
        <v>3</v>
      </c>
      <c r="I35" t="s">
        <v>15</v>
      </c>
      <c r="J35" s="13" t="s">
        <v>153</v>
      </c>
    </row>
    <row r="36" spans="1:10" x14ac:dyDescent="0.25">
      <c r="A36" s="15">
        <v>34</v>
      </c>
      <c r="B36" s="2" t="s">
        <v>36</v>
      </c>
      <c r="C36" s="3" t="s">
        <v>95</v>
      </c>
      <c r="D36" s="3" t="s">
        <v>163</v>
      </c>
      <c r="E36" s="9" t="s">
        <v>171</v>
      </c>
      <c r="F36" s="8">
        <v>3</v>
      </c>
      <c r="G36" s="8" t="s">
        <v>77</v>
      </c>
      <c r="H36" s="8"/>
      <c r="I36" t="s">
        <v>177</v>
      </c>
      <c r="J36" s="42" t="s">
        <v>153</v>
      </c>
    </row>
    <row r="37" spans="1:10" x14ac:dyDescent="0.25">
      <c r="A37" s="15">
        <v>35</v>
      </c>
      <c r="B37" s="2" t="s">
        <v>36</v>
      </c>
      <c r="C37" s="7" t="s">
        <v>118</v>
      </c>
      <c r="D37" s="3" t="s">
        <v>128</v>
      </c>
      <c r="E37" s="14" t="s">
        <v>174</v>
      </c>
      <c r="F37" s="8">
        <v>5</v>
      </c>
      <c r="G37" s="8" t="s">
        <v>72</v>
      </c>
      <c r="H37" s="8"/>
      <c r="I37" t="s">
        <v>177</v>
      </c>
    </row>
    <row r="38" spans="1:10" x14ac:dyDescent="0.25">
      <c r="A38" s="15">
        <v>36</v>
      </c>
      <c r="B38" s="2" t="s">
        <v>36</v>
      </c>
      <c r="C38" s="3" t="s">
        <v>95</v>
      </c>
      <c r="D38" s="3" t="s">
        <v>163</v>
      </c>
      <c r="E38" s="9" t="s">
        <v>171</v>
      </c>
      <c r="F38" s="13">
        <v>3</v>
      </c>
      <c r="G38" s="13" t="s">
        <v>30</v>
      </c>
      <c r="H38" s="13"/>
      <c r="I38" t="s">
        <v>177</v>
      </c>
      <c r="J38" s="42" t="s">
        <v>153</v>
      </c>
    </row>
    <row r="39" spans="1:10" x14ac:dyDescent="0.25">
      <c r="A39" s="15">
        <v>37</v>
      </c>
      <c r="B39" s="2" t="s">
        <v>36</v>
      </c>
      <c r="C39" s="3" t="s">
        <v>5</v>
      </c>
      <c r="D39" s="3" t="s">
        <v>7</v>
      </c>
      <c r="E39" s="9" t="s">
        <v>169</v>
      </c>
      <c r="F39" s="8">
        <v>3</v>
      </c>
      <c r="G39" s="8" t="s">
        <v>71</v>
      </c>
      <c r="H39" s="8"/>
      <c r="I39" t="s">
        <v>177</v>
      </c>
      <c r="J39" s="13" t="s">
        <v>153</v>
      </c>
    </row>
    <row r="40" spans="1:10" x14ac:dyDescent="0.25">
      <c r="A40" s="15">
        <v>38</v>
      </c>
      <c r="B40" s="2" t="s">
        <v>35</v>
      </c>
      <c r="C40" s="3" t="s">
        <v>5</v>
      </c>
      <c r="D40" s="3" t="s">
        <v>6</v>
      </c>
      <c r="E40" s="9" t="s">
        <v>170</v>
      </c>
      <c r="F40" s="8">
        <v>3</v>
      </c>
      <c r="G40" s="8"/>
      <c r="H40" s="8"/>
      <c r="I40" t="s">
        <v>177</v>
      </c>
      <c r="J40" s="13" t="s">
        <v>153</v>
      </c>
    </row>
    <row r="41" spans="1:10" x14ac:dyDescent="0.25">
      <c r="A41" s="15">
        <v>39</v>
      </c>
      <c r="B41" s="2" t="s">
        <v>36</v>
      </c>
      <c r="C41" s="7" t="s">
        <v>118</v>
      </c>
      <c r="D41" s="3" t="s">
        <v>128</v>
      </c>
      <c r="E41" s="14" t="s">
        <v>175</v>
      </c>
      <c r="F41" s="8">
        <v>5</v>
      </c>
      <c r="G41" s="8"/>
      <c r="H41" s="8"/>
      <c r="I41" t="s">
        <v>177</v>
      </c>
    </row>
    <row r="42" spans="1:10" x14ac:dyDescent="0.25">
      <c r="A42" s="15">
        <v>40</v>
      </c>
      <c r="B42" s="2" t="s">
        <v>36</v>
      </c>
      <c r="C42" s="7" t="s">
        <v>118</v>
      </c>
      <c r="D42" s="3" t="s">
        <v>128</v>
      </c>
      <c r="E42" s="14" t="s">
        <v>176</v>
      </c>
      <c r="F42" s="8">
        <v>5</v>
      </c>
      <c r="G42" s="8"/>
      <c r="H42" s="8"/>
      <c r="I42" t="s">
        <v>177</v>
      </c>
    </row>
    <row r="43" spans="1:10" x14ac:dyDescent="0.25">
      <c r="A43" s="15">
        <v>41</v>
      </c>
      <c r="B43" s="2" t="s">
        <v>36</v>
      </c>
      <c r="C43" s="7" t="s">
        <v>118</v>
      </c>
      <c r="D43" s="3" t="s">
        <v>128</v>
      </c>
      <c r="E43" s="14" t="s">
        <v>126</v>
      </c>
      <c r="F43" s="8">
        <v>10</v>
      </c>
      <c r="G43" s="8"/>
      <c r="H43" s="8"/>
      <c r="I43" t="s">
        <v>177</v>
      </c>
    </row>
    <row r="44" spans="1:10" x14ac:dyDescent="0.25">
      <c r="A44" s="15">
        <v>42</v>
      </c>
      <c r="B44" s="2" t="s">
        <v>149</v>
      </c>
      <c r="C44" s="7" t="s">
        <v>118</v>
      </c>
      <c r="D44" s="3" t="s">
        <v>128</v>
      </c>
      <c r="E44" s="14" t="s">
        <v>147</v>
      </c>
      <c r="F44" s="8">
        <v>4</v>
      </c>
      <c r="G44" s="8" t="s">
        <v>31</v>
      </c>
      <c r="H44" s="8"/>
      <c r="I44" t="s">
        <v>177</v>
      </c>
    </row>
    <row r="45" spans="1:10" x14ac:dyDescent="0.25">
      <c r="A45" s="15">
        <v>43</v>
      </c>
      <c r="B45" s="2" t="s">
        <v>36</v>
      </c>
      <c r="C45" s="7" t="s">
        <v>118</v>
      </c>
      <c r="D45" s="3" t="s">
        <v>128</v>
      </c>
      <c r="E45" s="14" t="s">
        <v>130</v>
      </c>
      <c r="F45" s="8">
        <v>8</v>
      </c>
      <c r="G45" s="8"/>
      <c r="H45" s="8"/>
      <c r="I45" t="s">
        <v>177</v>
      </c>
    </row>
    <row r="46" spans="1:10" x14ac:dyDescent="0.25">
      <c r="A46" s="15">
        <v>44</v>
      </c>
      <c r="B46" s="2" t="s">
        <v>149</v>
      </c>
      <c r="C46" s="7" t="s">
        <v>118</v>
      </c>
      <c r="D46" s="3" t="s">
        <v>128</v>
      </c>
      <c r="E46" s="14" t="s">
        <v>148</v>
      </c>
      <c r="F46" s="8">
        <v>4</v>
      </c>
      <c r="G46" s="8"/>
      <c r="H46" s="8"/>
      <c r="I46" t="s">
        <v>177</v>
      </c>
    </row>
    <row r="47" spans="1:10" x14ac:dyDescent="0.25">
      <c r="A47" s="15">
        <v>45</v>
      </c>
      <c r="B47" s="2" t="s">
        <v>36</v>
      </c>
      <c r="C47" s="7" t="s">
        <v>118</v>
      </c>
      <c r="D47" s="3" t="s">
        <v>128</v>
      </c>
      <c r="E47" s="14" t="s">
        <v>131</v>
      </c>
      <c r="F47" s="8">
        <v>6</v>
      </c>
      <c r="G47" s="8"/>
      <c r="H47" s="8"/>
      <c r="I47" t="s">
        <v>177</v>
      </c>
    </row>
    <row r="48" spans="1:10" x14ac:dyDescent="0.25">
      <c r="A48" s="15">
        <v>46</v>
      </c>
      <c r="B48" s="2" t="s">
        <v>149</v>
      </c>
      <c r="C48" s="7" t="s">
        <v>118</v>
      </c>
      <c r="D48" s="3" t="s">
        <v>128</v>
      </c>
      <c r="E48" s="14" t="s">
        <v>132</v>
      </c>
      <c r="F48" s="8">
        <v>4</v>
      </c>
      <c r="G48" s="8" t="s">
        <v>75</v>
      </c>
      <c r="H48" s="8"/>
      <c r="I48" t="s">
        <v>177</v>
      </c>
    </row>
    <row r="49" spans="1:9" x14ac:dyDescent="0.25">
      <c r="A49" s="15">
        <v>47</v>
      </c>
      <c r="B49" s="2" t="s">
        <v>36</v>
      </c>
      <c r="C49" s="7" t="s">
        <v>118</v>
      </c>
      <c r="D49" s="3" t="s">
        <v>128</v>
      </c>
      <c r="E49" s="14" t="s">
        <v>132</v>
      </c>
      <c r="F49" s="8">
        <v>10</v>
      </c>
      <c r="G49" s="8"/>
      <c r="H49" s="8"/>
      <c r="I49" t="s">
        <v>177</v>
      </c>
    </row>
    <row r="50" spans="1:9" x14ac:dyDescent="0.25">
      <c r="A50" s="15"/>
      <c r="B50" s="2"/>
      <c r="C50" s="7"/>
      <c r="D50" s="3"/>
      <c r="E50" s="14"/>
      <c r="F50" s="8"/>
      <c r="G50" s="8"/>
      <c r="H50" s="8"/>
    </row>
    <row r="51" spans="1:9" x14ac:dyDescent="0.25">
      <c r="A51" s="15"/>
      <c r="E51" s="5" t="s">
        <v>198</v>
      </c>
      <c r="F51" s="44">
        <f>SUM(F2:F50)</f>
        <v>248</v>
      </c>
      <c r="G51" s="6"/>
      <c r="H51" s="6">
        <f>SUM(H2:H50)</f>
        <v>162</v>
      </c>
      <c r="I51" s="50">
        <f>H51/F51</f>
        <v>0.65322580645161288</v>
      </c>
    </row>
    <row r="52" spans="1:9" x14ac:dyDescent="0.25">
      <c r="A52" s="15"/>
      <c r="C52" s="14"/>
      <c r="H52" s="36"/>
    </row>
    <row r="53" spans="1:9" x14ac:dyDescent="0.25">
      <c r="A53" s="15"/>
      <c r="E53" s="14" t="s">
        <v>180</v>
      </c>
      <c r="F53" s="1" t="s">
        <v>184</v>
      </c>
    </row>
    <row r="54" spans="1:9" x14ac:dyDescent="0.25">
      <c r="A54" s="15"/>
      <c r="E54" s="3" t="s">
        <v>142</v>
      </c>
      <c r="F54" t="s">
        <v>199</v>
      </c>
    </row>
    <row r="55" spans="1:9" x14ac:dyDescent="0.25">
      <c r="E55" s="3" t="s">
        <v>143</v>
      </c>
      <c r="F55" t="s">
        <v>199</v>
      </c>
    </row>
    <row r="56" spans="1:9" x14ac:dyDescent="0.25">
      <c r="E56" s="3" t="s">
        <v>144</v>
      </c>
      <c r="F56" t="s">
        <v>15</v>
      </c>
    </row>
    <row r="58" spans="1:9" x14ac:dyDescent="0.25">
      <c r="D58" s="47" t="s">
        <v>188</v>
      </c>
      <c r="E58" s="43" t="s">
        <v>186</v>
      </c>
      <c r="F58" s="46" t="s">
        <v>187</v>
      </c>
    </row>
    <row r="59" spans="1:9" x14ac:dyDescent="0.25">
      <c r="D59" s="48" t="s">
        <v>189</v>
      </c>
      <c r="E59" s="15">
        <f>SUM(H6,H7,H9,H8)</f>
        <v>19</v>
      </c>
      <c r="F59" s="15">
        <f>SUM(F6:F9)</f>
        <v>22</v>
      </c>
    </row>
    <row r="60" spans="1:9" x14ac:dyDescent="0.25">
      <c r="D60" s="48" t="s">
        <v>190</v>
      </c>
      <c r="E60" s="15">
        <f>SUM(D57+H23,H24,H25+H26)</f>
        <v>19</v>
      </c>
      <c r="F60" s="15">
        <f>SUM(F23:F26)</f>
        <v>22</v>
      </c>
    </row>
    <row r="61" spans="1:9" x14ac:dyDescent="0.25">
      <c r="D61" s="48" t="s">
        <v>191</v>
      </c>
      <c r="E61" s="15">
        <f>SUM(H27:H32)</f>
        <v>16</v>
      </c>
      <c r="F61" s="15">
        <f>SUM(F27:F32)</f>
        <v>24</v>
      </c>
    </row>
    <row r="62" spans="1:9" x14ac:dyDescent="0.25">
      <c r="D62" s="48" t="s">
        <v>192</v>
      </c>
      <c r="E62" s="15">
        <f>SUM(H33,H14)</f>
        <v>18</v>
      </c>
      <c r="F62" s="15">
        <f>SUM(F14,F33)</f>
        <v>18</v>
      </c>
    </row>
    <row r="63" spans="1:9" x14ac:dyDescent="0.25">
      <c r="D63" s="48" t="s">
        <v>193</v>
      </c>
      <c r="E63" s="15">
        <f>SUM(H15:H18)</f>
        <v>20</v>
      </c>
      <c r="F63" s="15">
        <f>SUM(F15:F18)</f>
        <v>20</v>
      </c>
    </row>
    <row r="64" spans="1:9" x14ac:dyDescent="0.25">
      <c r="D64" s="48" t="s">
        <v>194</v>
      </c>
      <c r="E64" s="15">
        <f>SUM(H19:H21)</f>
        <v>18</v>
      </c>
      <c r="F64" s="15">
        <f>SUM(F19:F21)</f>
        <v>16</v>
      </c>
    </row>
    <row r="65" spans="4:6" x14ac:dyDescent="0.25">
      <c r="D65" s="48" t="s">
        <v>195</v>
      </c>
      <c r="E65" s="15">
        <f>SUM(H10:H13)</f>
        <v>19</v>
      </c>
      <c r="F65" s="15">
        <f>SUM(F10:F13)</f>
        <v>20</v>
      </c>
    </row>
    <row r="66" spans="4:6" x14ac:dyDescent="0.25">
      <c r="D66" s="48" t="s">
        <v>196</v>
      </c>
      <c r="E66" s="15">
        <f>SUM(H2:H5)</f>
        <v>20</v>
      </c>
      <c r="F66" s="15">
        <f>SUM(F2:F5)</f>
        <v>20</v>
      </c>
    </row>
    <row r="67" spans="4:6" x14ac:dyDescent="0.25">
      <c r="D67" s="15"/>
      <c r="E67" s="15"/>
      <c r="F67" s="15"/>
    </row>
    <row r="68" spans="4:6" x14ac:dyDescent="0.25">
      <c r="D68" s="43" t="s">
        <v>198</v>
      </c>
      <c r="E68" s="43">
        <f>SUM(E59:E66)</f>
        <v>149</v>
      </c>
      <c r="F68" s="43">
        <f>SUM(F59:F66)</f>
        <v>162</v>
      </c>
    </row>
  </sheetData>
  <autoFilter ref="A1:I54">
    <sortState ref="A2:I52">
      <sortCondition ref="A1:A52"/>
    </sortState>
  </autoFilter>
  <conditionalFormatting sqref="G10:G11 D12 D35:E36 B16:C17 I35 I12:I17 I24:I27 D38:E39 B24:C29 F36:I39 F43:I43 F45:I45 B2:I9 B31:C39 B46:C46 B49:C50 B47:B48 D47:D48 C47 I37:I50">
    <cfRule type="expression" dxfId="507" priority="217">
      <formula>MOD(ROW(),2)=0</formula>
    </cfRule>
  </conditionalFormatting>
  <conditionalFormatting sqref="I1:I9 I12:I17 I24:I50">
    <cfRule type="containsText" dxfId="506" priority="212" operator="containsText" text="testing">
      <formula>NOT(ISERROR(SEARCH("testing",I1)))</formula>
    </cfRule>
    <cfRule type="containsText" dxfId="505" priority="213" operator="containsText" text="ongoing">
      <formula>NOT(ISERROR(SEARCH("ongoing",I1)))</formula>
    </cfRule>
    <cfRule type="containsText" dxfId="504" priority="214" operator="containsText" text="to do">
      <formula>NOT(ISERROR(SEARCH("to do",I1)))</formula>
    </cfRule>
    <cfRule type="containsText" dxfId="503" priority="215" operator="containsText" text="done">
      <formula>NOT(ISERROR(SEARCH("done",I1)))</formula>
    </cfRule>
    <cfRule type="containsText" dxfId="502" priority="216" operator="containsText" text="dont">
      <formula>NOT(ISERROR(SEARCH("dont",I1)))</formula>
    </cfRule>
  </conditionalFormatting>
  <conditionalFormatting sqref="I1:I9 I12:I17 I24:I50">
    <cfRule type="containsText" dxfId="501" priority="211" operator="containsText" text="to do later">
      <formula>NOT(ISERROR(SEARCH("to do later",I1)))</formula>
    </cfRule>
  </conditionalFormatting>
  <conditionalFormatting sqref="B10:F10 C11 H10:I10 E11:F11 H11">
    <cfRule type="expression" dxfId="500" priority="210">
      <formula>MOD(ROW(),2)=0</formula>
    </cfRule>
  </conditionalFormatting>
  <conditionalFormatting sqref="I10">
    <cfRule type="containsText" dxfId="499" priority="205" operator="containsText" text="testing">
      <formula>NOT(ISERROR(SEARCH("testing",I10)))</formula>
    </cfRule>
    <cfRule type="containsText" dxfId="498" priority="206" operator="containsText" text="ongoing">
      <formula>NOT(ISERROR(SEARCH("ongoing",I10)))</formula>
    </cfRule>
    <cfRule type="containsText" dxfId="497" priority="207" operator="containsText" text="to do">
      <formula>NOT(ISERROR(SEARCH("to do",I10)))</formula>
    </cfRule>
    <cfRule type="containsText" dxfId="496" priority="208" operator="containsText" text="done">
      <formula>NOT(ISERROR(SEARCH("done",I10)))</formula>
    </cfRule>
    <cfRule type="containsText" dxfId="495" priority="209" operator="containsText" text="dont">
      <formula>NOT(ISERROR(SEARCH("dont",I10)))</formula>
    </cfRule>
  </conditionalFormatting>
  <conditionalFormatting sqref="I10">
    <cfRule type="containsText" dxfId="494" priority="204" operator="containsText" text="to do later">
      <formula>NOT(ISERROR(SEARCH("to do later",I10)))</formula>
    </cfRule>
  </conditionalFormatting>
  <conditionalFormatting sqref="B11 D11 I11">
    <cfRule type="expression" dxfId="493" priority="203">
      <formula>MOD(ROW(),2)=0</formula>
    </cfRule>
  </conditionalFormatting>
  <conditionalFormatting sqref="I11">
    <cfRule type="containsText" dxfId="492" priority="198" operator="containsText" text="testing">
      <formula>NOT(ISERROR(SEARCH("testing",I11)))</formula>
    </cfRule>
    <cfRule type="containsText" dxfId="491" priority="199" operator="containsText" text="ongoing">
      <formula>NOT(ISERROR(SEARCH("ongoing",I11)))</formula>
    </cfRule>
    <cfRule type="containsText" dxfId="490" priority="200" operator="containsText" text="to do">
      <formula>NOT(ISERROR(SEARCH("to do",I11)))</formula>
    </cfRule>
    <cfRule type="containsText" dxfId="489" priority="201" operator="containsText" text="done">
      <formula>NOT(ISERROR(SEARCH("done",I11)))</formula>
    </cfRule>
    <cfRule type="containsText" dxfId="488" priority="202" operator="containsText" text="dont">
      <formula>NOT(ISERROR(SEARCH("dont",I11)))</formula>
    </cfRule>
  </conditionalFormatting>
  <conditionalFormatting sqref="I11">
    <cfRule type="containsText" dxfId="487" priority="197" operator="containsText" text="to do later">
      <formula>NOT(ISERROR(SEARCH("to do later",I11)))</formula>
    </cfRule>
  </conditionalFormatting>
  <conditionalFormatting sqref="E16:H17 E37 E24:H27 E28:I29 E31:I34 F30:I30">
    <cfRule type="expression" dxfId="486" priority="125">
      <formula>MOD(ROW(),2)=0</formula>
    </cfRule>
  </conditionalFormatting>
  <conditionalFormatting sqref="B12:C12 E12:H12">
    <cfRule type="expression" dxfId="485" priority="168">
      <formula>MOD(ROW(),2)=0</formula>
    </cfRule>
  </conditionalFormatting>
  <conditionalFormatting sqref="B13:H13 E14 D14:D15 G14:G15">
    <cfRule type="expression" dxfId="484" priority="147">
      <formula>MOD(ROW(),2)=0</formula>
    </cfRule>
  </conditionalFormatting>
  <conditionalFormatting sqref="B14:C14 F14 H14">
    <cfRule type="expression" dxfId="483" priority="140">
      <formula>MOD(ROW(),2)=0</formula>
    </cfRule>
  </conditionalFormatting>
  <conditionalFormatting sqref="B15:C15 E15:F15 H15">
    <cfRule type="expression" dxfId="482" priority="133">
      <formula>MOD(ROW(),2)=0</formula>
    </cfRule>
  </conditionalFormatting>
  <conditionalFormatting sqref="D16:D17 D24:D29 D31:D34">
    <cfRule type="expression" dxfId="481" priority="126">
      <formula>MOD(ROW(),2)=0</formula>
    </cfRule>
  </conditionalFormatting>
  <conditionalFormatting sqref="D37">
    <cfRule type="expression" dxfId="480" priority="118">
      <formula>MOD(ROW(),2)=0</formula>
    </cfRule>
  </conditionalFormatting>
  <conditionalFormatting sqref="B18:C18">
    <cfRule type="expression" dxfId="479" priority="116">
      <formula>MOD(ROW(),2)=0</formula>
    </cfRule>
  </conditionalFormatting>
  <conditionalFormatting sqref="E18:H18">
    <cfRule type="expression" dxfId="478" priority="108">
      <formula>MOD(ROW(),2)=0</formula>
    </cfRule>
  </conditionalFormatting>
  <conditionalFormatting sqref="D18">
    <cfRule type="expression" dxfId="477" priority="109">
      <formula>MOD(ROW(),2)=0</formula>
    </cfRule>
  </conditionalFormatting>
  <conditionalFormatting sqref="I18">
    <cfRule type="expression" dxfId="476" priority="107">
      <formula>MOD(ROW(),2)=0</formula>
    </cfRule>
  </conditionalFormatting>
  <conditionalFormatting sqref="I18">
    <cfRule type="containsText" dxfId="475" priority="102" operator="containsText" text="testing">
      <formula>NOT(ISERROR(SEARCH("testing",I18)))</formula>
    </cfRule>
    <cfRule type="containsText" dxfId="474" priority="103" operator="containsText" text="ongoing">
      <formula>NOT(ISERROR(SEARCH("ongoing",I18)))</formula>
    </cfRule>
    <cfRule type="containsText" dxfId="473" priority="104" operator="containsText" text="to do">
      <formula>NOT(ISERROR(SEARCH("to do",I18)))</formula>
    </cfRule>
    <cfRule type="containsText" dxfId="472" priority="105" operator="containsText" text="done">
      <formula>NOT(ISERROR(SEARCH("done",I18)))</formula>
    </cfRule>
    <cfRule type="containsText" dxfId="471" priority="106" operator="containsText" text="dont">
      <formula>NOT(ISERROR(SEARCH("dont",I18)))</formula>
    </cfRule>
  </conditionalFormatting>
  <conditionalFormatting sqref="I18">
    <cfRule type="containsText" dxfId="470" priority="101" operator="containsText" text="to do later">
      <formula>NOT(ISERROR(SEARCH("to do later",I18)))</formula>
    </cfRule>
  </conditionalFormatting>
  <conditionalFormatting sqref="I32:I33">
    <cfRule type="expression" dxfId="469" priority="100">
      <formula>MOD(ROW(),2)=0</formula>
    </cfRule>
  </conditionalFormatting>
  <conditionalFormatting sqref="I33">
    <cfRule type="expression" dxfId="468" priority="99">
      <formula>MOD(ROW(),2)=0</formula>
    </cfRule>
  </conditionalFormatting>
  <conditionalFormatting sqref="I34">
    <cfRule type="expression" dxfId="467" priority="98">
      <formula>MOD(ROW(),2)=0</formula>
    </cfRule>
  </conditionalFormatting>
  <conditionalFormatting sqref="B41:E41 B40:I40">
    <cfRule type="expression" dxfId="466" priority="97">
      <formula>MOD(ROW(),2)=0</formula>
    </cfRule>
  </conditionalFormatting>
  <conditionalFormatting sqref="I41">
    <cfRule type="expression" dxfId="465" priority="96">
      <formula>MOD(ROW(),2)=0</formula>
    </cfRule>
  </conditionalFormatting>
  <conditionalFormatting sqref="B42:I42">
    <cfRule type="expression" dxfId="464" priority="89">
      <formula>MOD(ROW(),2)=0</formula>
    </cfRule>
  </conditionalFormatting>
  <conditionalFormatting sqref="I42">
    <cfRule type="containsText" dxfId="463" priority="84" operator="containsText" text="testing">
      <formula>NOT(ISERROR(SEARCH("testing",I42)))</formula>
    </cfRule>
    <cfRule type="containsText" dxfId="462" priority="85" operator="containsText" text="ongoing">
      <formula>NOT(ISERROR(SEARCH("ongoing",I42)))</formula>
    </cfRule>
    <cfRule type="containsText" dxfId="461" priority="86" operator="containsText" text="to do">
      <formula>NOT(ISERROR(SEARCH("to do",I42)))</formula>
    </cfRule>
    <cfRule type="containsText" dxfId="460" priority="87" operator="containsText" text="done">
      <formula>NOT(ISERROR(SEARCH("done",I42)))</formula>
    </cfRule>
    <cfRule type="containsText" dxfId="459" priority="88" operator="containsText" text="dont">
      <formula>NOT(ISERROR(SEARCH("dont",I42)))</formula>
    </cfRule>
  </conditionalFormatting>
  <conditionalFormatting sqref="I42">
    <cfRule type="containsText" dxfId="458" priority="83" operator="containsText" text="to do later">
      <formula>NOT(ISERROR(SEARCH("to do later",I42)))</formula>
    </cfRule>
  </conditionalFormatting>
  <conditionalFormatting sqref="B43 B45">
    <cfRule type="expression" dxfId="457" priority="82">
      <formula>MOD(ROW(),2)=0</formula>
    </cfRule>
  </conditionalFormatting>
  <conditionalFormatting sqref="F44:I44">
    <cfRule type="expression" dxfId="456" priority="81">
      <formula>MOD(ROW(),2)=0</formula>
    </cfRule>
  </conditionalFormatting>
  <conditionalFormatting sqref="I44">
    <cfRule type="containsText" dxfId="455" priority="76" operator="containsText" text="testing">
      <formula>NOT(ISERROR(SEARCH("testing",I44)))</formula>
    </cfRule>
    <cfRule type="containsText" dxfId="454" priority="77" operator="containsText" text="ongoing">
      <formula>NOT(ISERROR(SEARCH("ongoing",I44)))</formula>
    </cfRule>
    <cfRule type="containsText" dxfId="453" priority="78" operator="containsText" text="to do">
      <formula>NOT(ISERROR(SEARCH("to do",I44)))</formula>
    </cfRule>
    <cfRule type="containsText" dxfId="452" priority="79" operator="containsText" text="done">
      <formula>NOT(ISERROR(SEARCH("done",I44)))</formula>
    </cfRule>
    <cfRule type="containsText" dxfId="451" priority="80" operator="containsText" text="dont">
      <formula>NOT(ISERROR(SEARCH("dont",I44)))</formula>
    </cfRule>
  </conditionalFormatting>
  <conditionalFormatting sqref="I44">
    <cfRule type="containsText" dxfId="450" priority="75" operator="containsText" text="to do later">
      <formula>NOT(ISERROR(SEARCH("to do later",I44)))</formula>
    </cfRule>
  </conditionalFormatting>
  <conditionalFormatting sqref="B44">
    <cfRule type="expression" dxfId="449" priority="74">
      <formula>MOD(ROW(),2)=0</formula>
    </cfRule>
  </conditionalFormatting>
  <conditionalFormatting sqref="F46:H50">
    <cfRule type="expression" dxfId="448" priority="65">
      <formula>MOD(ROW(),2)=0</formula>
    </cfRule>
  </conditionalFormatting>
  <conditionalFormatting sqref="I1:I18 I24:I1048576">
    <cfRule type="containsText" dxfId="447" priority="64" operator="containsText" text="ongoing">
      <formula>NOT(ISERROR(SEARCH("ongoing",I1)))</formula>
    </cfRule>
  </conditionalFormatting>
  <conditionalFormatting sqref="B30:D30">
    <cfRule type="expression" dxfId="446" priority="63">
      <formula>MOD(ROW(),2)=0</formula>
    </cfRule>
  </conditionalFormatting>
  <conditionalFormatting sqref="E46:E50">
    <cfRule type="expression" dxfId="445" priority="60">
      <formula>MOD(ROW(),2)=0</formula>
    </cfRule>
  </conditionalFormatting>
  <conditionalFormatting sqref="D46 D49:D50">
    <cfRule type="expression" dxfId="444" priority="61">
      <formula>MOD(ROW(),2)=0</formula>
    </cfRule>
  </conditionalFormatting>
  <conditionalFormatting sqref="C48">
    <cfRule type="expression" dxfId="443" priority="58">
      <formula>MOD(ROW(),2)=0</formula>
    </cfRule>
  </conditionalFormatting>
  <conditionalFormatting sqref="E30">
    <cfRule type="expression" dxfId="442" priority="56">
      <formula>MOD(ROW(),2)=0</formula>
    </cfRule>
  </conditionalFormatting>
  <conditionalFormatting sqref="B19:C19">
    <cfRule type="expression" dxfId="441" priority="55">
      <formula>MOD(ROW(),2)=0</formula>
    </cfRule>
  </conditionalFormatting>
  <conditionalFormatting sqref="E19:H19">
    <cfRule type="expression" dxfId="440" priority="53">
      <formula>MOD(ROW(),2)=0</formula>
    </cfRule>
  </conditionalFormatting>
  <conditionalFormatting sqref="D19">
    <cfRule type="expression" dxfId="439" priority="54">
      <formula>MOD(ROW(),2)=0</formula>
    </cfRule>
  </conditionalFormatting>
  <conditionalFormatting sqref="I19">
    <cfRule type="expression" dxfId="438" priority="52">
      <formula>MOD(ROW(),2)=0</formula>
    </cfRule>
  </conditionalFormatting>
  <conditionalFormatting sqref="I19">
    <cfRule type="containsText" dxfId="437" priority="47" operator="containsText" text="testing">
      <formula>NOT(ISERROR(SEARCH("testing",I19)))</formula>
    </cfRule>
    <cfRule type="containsText" dxfId="436" priority="48" operator="containsText" text="ongoing">
      <formula>NOT(ISERROR(SEARCH("ongoing",I19)))</formula>
    </cfRule>
    <cfRule type="containsText" dxfId="435" priority="49" operator="containsText" text="to do">
      <formula>NOT(ISERROR(SEARCH("to do",I19)))</formula>
    </cfRule>
    <cfRule type="containsText" dxfId="434" priority="50" operator="containsText" text="done">
      <formula>NOT(ISERROR(SEARCH("done",I19)))</formula>
    </cfRule>
    <cfRule type="containsText" dxfId="433" priority="51" operator="containsText" text="dont">
      <formula>NOT(ISERROR(SEARCH("dont",I19)))</formula>
    </cfRule>
  </conditionalFormatting>
  <conditionalFormatting sqref="I19">
    <cfRule type="containsText" dxfId="432" priority="46" operator="containsText" text="to do later">
      <formula>NOT(ISERROR(SEARCH("to do later",I19)))</formula>
    </cfRule>
  </conditionalFormatting>
  <conditionalFormatting sqref="I19">
    <cfRule type="containsText" dxfId="431" priority="45" operator="containsText" text="ongoing">
      <formula>NOT(ISERROR(SEARCH("ongoing",I19)))</formula>
    </cfRule>
  </conditionalFormatting>
  <conditionalFormatting sqref="B20:C20">
    <cfRule type="expression" dxfId="430" priority="44">
      <formula>MOD(ROW(),2)=0</formula>
    </cfRule>
  </conditionalFormatting>
  <conditionalFormatting sqref="E20:H20">
    <cfRule type="expression" dxfId="429" priority="42">
      <formula>MOD(ROW(),2)=0</formula>
    </cfRule>
  </conditionalFormatting>
  <conditionalFormatting sqref="D20">
    <cfRule type="expression" dxfId="428" priority="43">
      <formula>MOD(ROW(),2)=0</formula>
    </cfRule>
  </conditionalFormatting>
  <conditionalFormatting sqref="I20">
    <cfRule type="expression" dxfId="427" priority="41">
      <formula>MOD(ROW(),2)=0</formula>
    </cfRule>
  </conditionalFormatting>
  <conditionalFormatting sqref="I20">
    <cfRule type="containsText" dxfId="426" priority="36" operator="containsText" text="testing">
      <formula>NOT(ISERROR(SEARCH("testing",I20)))</formula>
    </cfRule>
    <cfRule type="containsText" dxfId="425" priority="37" operator="containsText" text="ongoing">
      <formula>NOT(ISERROR(SEARCH("ongoing",I20)))</formula>
    </cfRule>
    <cfRule type="containsText" dxfId="424" priority="38" operator="containsText" text="to do">
      <formula>NOT(ISERROR(SEARCH("to do",I20)))</formula>
    </cfRule>
    <cfRule type="containsText" dxfId="423" priority="39" operator="containsText" text="done">
      <formula>NOT(ISERROR(SEARCH("done",I20)))</formula>
    </cfRule>
    <cfRule type="containsText" dxfId="422" priority="40" operator="containsText" text="dont">
      <formula>NOT(ISERROR(SEARCH("dont",I20)))</formula>
    </cfRule>
  </conditionalFormatting>
  <conditionalFormatting sqref="I20">
    <cfRule type="containsText" dxfId="421" priority="35" operator="containsText" text="to do later">
      <formula>NOT(ISERROR(SEARCH("to do later",I20)))</formula>
    </cfRule>
  </conditionalFormatting>
  <conditionalFormatting sqref="I20">
    <cfRule type="containsText" dxfId="420" priority="34" operator="containsText" text="ongoing">
      <formula>NOT(ISERROR(SEARCH("ongoing",I20)))</formula>
    </cfRule>
  </conditionalFormatting>
  <conditionalFormatting sqref="B21:C22">
    <cfRule type="expression" dxfId="419" priority="33">
      <formula>MOD(ROW(),2)=0</formula>
    </cfRule>
  </conditionalFormatting>
  <conditionalFormatting sqref="E21:H22">
    <cfRule type="expression" dxfId="418" priority="31">
      <formula>MOD(ROW(),2)=0</formula>
    </cfRule>
  </conditionalFormatting>
  <conditionalFormatting sqref="D21:D22">
    <cfRule type="expression" dxfId="417" priority="32">
      <formula>MOD(ROW(),2)=0</formula>
    </cfRule>
  </conditionalFormatting>
  <conditionalFormatting sqref="I21:I22">
    <cfRule type="expression" dxfId="416" priority="30">
      <formula>MOD(ROW(),2)=0</formula>
    </cfRule>
  </conditionalFormatting>
  <conditionalFormatting sqref="I21:I22">
    <cfRule type="containsText" dxfId="415" priority="25" operator="containsText" text="testing">
      <formula>NOT(ISERROR(SEARCH("testing",I21)))</formula>
    </cfRule>
    <cfRule type="containsText" dxfId="414" priority="26" operator="containsText" text="ongoing">
      <formula>NOT(ISERROR(SEARCH("ongoing",I21)))</formula>
    </cfRule>
    <cfRule type="containsText" dxfId="413" priority="27" operator="containsText" text="to do">
      <formula>NOT(ISERROR(SEARCH("to do",I21)))</formula>
    </cfRule>
    <cfRule type="containsText" dxfId="412" priority="28" operator="containsText" text="done">
      <formula>NOT(ISERROR(SEARCH("done",I21)))</formula>
    </cfRule>
    <cfRule type="containsText" dxfId="411" priority="29" operator="containsText" text="dont">
      <formula>NOT(ISERROR(SEARCH("dont",I21)))</formula>
    </cfRule>
  </conditionalFormatting>
  <conditionalFormatting sqref="I21:I22">
    <cfRule type="containsText" dxfId="410" priority="24" operator="containsText" text="to do later">
      <formula>NOT(ISERROR(SEARCH("to do later",I21)))</formula>
    </cfRule>
  </conditionalFormatting>
  <conditionalFormatting sqref="I21:I22">
    <cfRule type="containsText" dxfId="409" priority="23" operator="containsText" text="ongoing">
      <formula>NOT(ISERROR(SEARCH("ongoing",I21)))</formula>
    </cfRule>
  </conditionalFormatting>
  <conditionalFormatting sqref="B23:C23">
    <cfRule type="expression" dxfId="408" priority="22">
      <formula>MOD(ROW(),2)=0</formula>
    </cfRule>
  </conditionalFormatting>
  <conditionalFormatting sqref="E23:H23">
    <cfRule type="expression" dxfId="407" priority="20">
      <formula>MOD(ROW(),2)=0</formula>
    </cfRule>
  </conditionalFormatting>
  <conditionalFormatting sqref="D23">
    <cfRule type="expression" dxfId="406" priority="21">
      <formula>MOD(ROW(),2)=0</formula>
    </cfRule>
  </conditionalFormatting>
  <conditionalFormatting sqref="I23">
    <cfRule type="expression" dxfId="405" priority="19">
      <formula>MOD(ROW(),2)=0</formula>
    </cfRule>
  </conditionalFormatting>
  <conditionalFormatting sqref="I23">
    <cfRule type="containsText" dxfId="404" priority="14" operator="containsText" text="testing">
      <formula>NOT(ISERROR(SEARCH("testing",I23)))</formula>
    </cfRule>
    <cfRule type="containsText" dxfId="403" priority="15" operator="containsText" text="ongoing">
      <formula>NOT(ISERROR(SEARCH("ongoing",I23)))</formula>
    </cfRule>
    <cfRule type="containsText" dxfId="402" priority="16" operator="containsText" text="to do">
      <formula>NOT(ISERROR(SEARCH("to do",I23)))</formula>
    </cfRule>
    <cfRule type="containsText" dxfId="401" priority="17" operator="containsText" text="done">
      <formula>NOT(ISERROR(SEARCH("done",I23)))</formula>
    </cfRule>
    <cfRule type="containsText" dxfId="400" priority="18" operator="containsText" text="dont">
      <formula>NOT(ISERROR(SEARCH("dont",I23)))</formula>
    </cfRule>
  </conditionalFormatting>
  <conditionalFormatting sqref="I23">
    <cfRule type="containsText" dxfId="399" priority="13" operator="containsText" text="to do later">
      <formula>NOT(ISERROR(SEARCH("to do later",I23)))</formula>
    </cfRule>
  </conditionalFormatting>
  <conditionalFormatting sqref="I23">
    <cfRule type="containsText" dxfId="398" priority="12" operator="containsText" text="ongoing">
      <formula>NOT(ISERROR(SEARCH("ongoing",I23)))</formula>
    </cfRule>
  </conditionalFormatting>
  <conditionalFormatting sqref="A1:I50">
    <cfRule type="expression" dxfId="397" priority="11">
      <formula>MOD(ROW(),2)=0</formula>
    </cfRule>
  </conditionalFormatting>
  <conditionalFormatting sqref="I1:I1048576">
    <cfRule type="containsText" dxfId="396" priority="1" operator="containsText" text="backlogged">
      <formula>NOT(ISERROR(SEARCH("backlogged",I1)))</formula>
    </cfRule>
    <cfRule type="containsText" dxfId="395" priority="2" operator="containsText" text="done">
      <formula>NOT(ISERROR(SEARCH("done",I1)))</formula>
    </cfRule>
    <cfRule type="containsText" dxfId="394" priority="4" operator="containsText" text="backlogged">
      <formula>NOT(ISERROR(SEARCH("backlogged",I1)))</formula>
    </cfRule>
    <cfRule type="containsText" dxfId="393" priority="7" operator="containsText" text="to do">
      <formula>NOT(ISERROR(SEARCH("to do",I1)))</formula>
    </cfRule>
    <cfRule type="containsText" dxfId="392" priority="8" operator="containsText" text="testing">
      <formula>NOT(ISERROR(SEARCH("testing",I1)))</formula>
    </cfRule>
    <cfRule type="containsText" dxfId="391" priority="9" operator="containsText" text="ongoing">
      <formula>NOT(ISERROR(SEARCH("ongoing",I1)))</formula>
    </cfRule>
    <cfRule type="containsText" dxfId="390" priority="10" stopIfTrue="1" operator="containsText" text="done">
      <formula>NOT(ISERROR(SEARCH("done",I1)))</formula>
    </cfRule>
  </conditionalFormatting>
  <conditionalFormatting sqref="F54:F56">
    <cfRule type="containsText" dxfId="389" priority="5" operator="containsText" text="done">
      <formula>NOT(ISERROR(SEARCH("done",F54)))</formula>
    </cfRule>
    <cfRule type="containsText" dxfId="388" priority="6" operator="containsText" text="partial">
      <formula>NOT(ISERROR(SEARCH("partial",F54)))</formula>
    </cfRule>
  </conditionalFormatting>
  <conditionalFormatting sqref="B2:I49">
    <cfRule type="expression" dxfId="387" priority="3">
      <formula>MOD(ROW(),2)=0</formula>
    </cfRule>
  </conditionalFormatting>
  <pageMargins left="0.7" right="0.7" top="0.75" bottom="0.75" header="0.3" footer="0.3"/>
  <pageSetup orientation="portrait" horizontalDpi="4294967292" r:id="rId1"/>
  <ignoredErrors>
    <ignoredError sqref="E63:E66 E61" formulaRange="1"/>
  </ignoredErrors>
  <extLst>
    <ext xmlns:x14="http://schemas.microsoft.com/office/spreadsheetml/2009/9/main" uri="{78C0D931-6437-407d-A8EE-F0AAD7539E65}">
      <x14:conditionalFormattings>
        <x14:conditionalFormatting xmlns:xm="http://schemas.microsoft.com/office/excel/2006/main">
          <x14:cfRule type="containsText" priority="91" operator="containsText" text="testing" id="{57825B48-6731-4290-A9AE-AFA61240EF9B}">
            <xm:f>NOT(ISERROR(SEARCH("testing",'Sprint 1'!I29)))</xm:f>
            <x14:dxf>
              <fill>
                <patternFill>
                  <bgColor theme="7" tint="0.59996337778862885"/>
                </patternFill>
              </fill>
            </x14:dxf>
          </x14:cfRule>
          <x14:cfRule type="containsText" priority="92" operator="containsText" text="ongoing" id="{A66BD550-1718-4E27-8D44-C7D8487D92CE}">
            <xm:f>NOT(ISERROR(SEARCH("ongoing",'Sprint 1'!I29)))</xm:f>
            <x14:dxf>
              <fill>
                <patternFill>
                  <bgColor theme="5" tint="0.39994506668294322"/>
                </patternFill>
              </fill>
            </x14:dxf>
          </x14:cfRule>
          <x14:cfRule type="containsText" priority="93" operator="containsText" text="to do" id="{A394C625-54F8-4474-AE3E-752E4CF5510B}">
            <xm:f>NOT(ISERROR(SEARCH("to do",'Sprint 1'!I29)))</xm:f>
            <x14:dxf>
              <font>
                <color rgb="FF9C0006"/>
              </font>
              <fill>
                <patternFill>
                  <bgColor rgb="FFFFC7CE"/>
                </patternFill>
              </fill>
            </x14:dxf>
          </x14:cfRule>
          <x14:cfRule type="containsText" priority="94" operator="containsText" text="done" id="{5B92F0C4-B97B-41C1-AA00-C9DE70832630}">
            <xm:f>NOT(ISERROR(SEARCH("done",'Sprint 1'!I29)))</xm:f>
            <x14:dxf>
              <font>
                <color rgb="FF006100"/>
              </font>
              <fill>
                <patternFill>
                  <bgColor rgb="FFC6EFCE"/>
                </patternFill>
              </fill>
            </x14:dxf>
          </x14:cfRule>
          <x14:cfRule type="containsText" priority="95" operator="containsText" text="dont" id="{7470E81D-8DED-49C3-A391-9DB7281F5DA8}">
            <xm:f>NOT(ISERROR(SEARCH("dont",'Sprint 1'!I29)))</xm:f>
            <x14:dxf>
              <font>
                <color rgb="FF006100"/>
              </font>
              <fill>
                <patternFill>
                  <bgColor rgb="FFC6EFCE"/>
                </patternFill>
              </fill>
            </x14:dxf>
          </x14:cfRule>
          <xm:sqref>I40:I41</xm:sqref>
        </x14:conditionalFormatting>
        <x14:conditionalFormatting xmlns:xm="http://schemas.microsoft.com/office/excel/2006/main">
          <x14:cfRule type="containsText" priority="90" operator="containsText" text="to do later" id="{8294A0CB-0176-49D9-8299-2EA84807D01C}">
            <xm:f>NOT(ISERROR(SEARCH("to do later",'Sprint 1'!I29)))</xm:f>
            <x14:dxf>
              <border>
                <left style="thin">
                  <color rgb="FF9C0006"/>
                </left>
                <right style="thin">
                  <color rgb="FF9C0006"/>
                </right>
                <top style="thin">
                  <color rgb="FF9C0006"/>
                </top>
                <bottom style="thin">
                  <color rgb="FF9C0006"/>
                </bottom>
                <vertical/>
                <horizontal/>
              </border>
            </x14:dxf>
          </x14:cfRule>
          <xm:sqref>I40:I41</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0"/>
  <sheetViews>
    <sheetView topLeftCell="G1" zoomScale="70" zoomScaleNormal="70" workbookViewId="0">
      <pane ySplit="1" topLeftCell="A2" activePane="bottomLeft" state="frozen"/>
      <selection pane="bottomLeft" activeCell="M40" sqref="M40"/>
    </sheetView>
  </sheetViews>
  <sheetFormatPr defaultRowHeight="15" x14ac:dyDescent="0.25"/>
  <cols>
    <col min="2" max="2" width="21.7109375" bestFit="1" customWidth="1"/>
    <col min="3" max="3" width="17.42578125" bestFit="1" customWidth="1"/>
    <col min="4" max="4" width="26.140625" bestFit="1" customWidth="1"/>
    <col min="5" max="5" width="106.28515625" bestFit="1" customWidth="1"/>
    <col min="6" max="6" width="15.42578125" style="15" bestFit="1" customWidth="1"/>
    <col min="7" max="7" width="12.85546875" bestFit="1" customWidth="1"/>
    <col min="8" max="8" width="15.140625" style="15" bestFit="1" customWidth="1"/>
    <col min="9" max="9" width="12.85546875" bestFit="1" customWidth="1"/>
  </cols>
  <sheetData>
    <row r="1" spans="1:10" x14ac:dyDescent="0.25">
      <c r="A1" s="32" t="s">
        <v>81</v>
      </c>
      <c r="B1" s="4" t="s">
        <v>8</v>
      </c>
      <c r="C1" s="5" t="s">
        <v>10</v>
      </c>
      <c r="D1" s="5" t="s">
        <v>9</v>
      </c>
      <c r="E1" s="6" t="s">
        <v>0</v>
      </c>
      <c r="F1" s="6" t="s">
        <v>1</v>
      </c>
      <c r="G1" s="6" t="s">
        <v>2</v>
      </c>
      <c r="H1" s="6" t="s">
        <v>197</v>
      </c>
      <c r="I1" s="6" t="s">
        <v>4</v>
      </c>
      <c r="J1" s="45"/>
    </row>
    <row r="2" spans="1:10" x14ac:dyDescent="0.25">
      <c r="A2" s="15">
        <v>1</v>
      </c>
      <c r="B2" t="s">
        <v>36</v>
      </c>
      <c r="C2" t="s">
        <v>213</v>
      </c>
      <c r="D2" t="s">
        <v>257</v>
      </c>
      <c r="E2" s="1" t="s">
        <v>214</v>
      </c>
      <c r="F2" s="15">
        <v>1</v>
      </c>
      <c r="G2" s="15" t="s">
        <v>71</v>
      </c>
      <c r="H2" s="8">
        <v>1</v>
      </c>
      <c r="I2" t="s">
        <v>253</v>
      </c>
      <c r="J2" s="13"/>
    </row>
    <row r="3" spans="1:10" x14ac:dyDescent="0.25">
      <c r="A3" s="15">
        <v>2</v>
      </c>
      <c r="B3" t="s">
        <v>36</v>
      </c>
      <c r="C3" t="s">
        <v>213</v>
      </c>
      <c r="D3" t="s">
        <v>257</v>
      </c>
      <c r="E3" s="1" t="s">
        <v>214</v>
      </c>
      <c r="F3" s="15">
        <v>1</v>
      </c>
      <c r="G3" s="15" t="s">
        <v>70</v>
      </c>
      <c r="H3" s="8">
        <v>1</v>
      </c>
      <c r="I3" t="s">
        <v>15</v>
      </c>
      <c r="J3" s="13"/>
    </row>
    <row r="4" spans="1:10" x14ac:dyDescent="0.25">
      <c r="A4" s="15">
        <v>3</v>
      </c>
      <c r="B4" t="s">
        <v>36</v>
      </c>
      <c r="C4" t="s">
        <v>213</v>
      </c>
      <c r="D4" t="s">
        <v>7</v>
      </c>
      <c r="E4" s="1" t="s">
        <v>255</v>
      </c>
      <c r="F4" s="15">
        <v>4</v>
      </c>
      <c r="G4" s="15" t="s">
        <v>71</v>
      </c>
      <c r="H4" s="8">
        <v>4</v>
      </c>
      <c r="I4" t="s">
        <v>253</v>
      </c>
      <c r="J4" s="13"/>
    </row>
    <row r="5" spans="1:10" x14ac:dyDescent="0.25">
      <c r="A5" s="15">
        <v>4</v>
      </c>
      <c r="B5" t="s">
        <v>36</v>
      </c>
      <c r="C5" t="s">
        <v>213</v>
      </c>
      <c r="D5" t="s">
        <v>6</v>
      </c>
      <c r="E5" s="1" t="s">
        <v>254</v>
      </c>
      <c r="F5" s="15">
        <v>2</v>
      </c>
      <c r="G5" s="15" t="s">
        <v>70</v>
      </c>
      <c r="H5" s="15">
        <v>2</v>
      </c>
      <c r="I5" t="s">
        <v>15</v>
      </c>
      <c r="J5" s="13"/>
    </row>
    <row r="6" spans="1:10" x14ac:dyDescent="0.25">
      <c r="A6" s="15">
        <v>5</v>
      </c>
      <c r="B6" t="s">
        <v>36</v>
      </c>
      <c r="C6" t="s">
        <v>213</v>
      </c>
      <c r="D6" t="s">
        <v>256</v>
      </c>
      <c r="E6" s="1" t="s">
        <v>215</v>
      </c>
      <c r="F6" s="15">
        <v>1</v>
      </c>
      <c r="G6" s="15" t="s">
        <v>70</v>
      </c>
      <c r="H6" s="13">
        <v>1</v>
      </c>
      <c r="I6" t="s">
        <v>15</v>
      </c>
      <c r="J6" s="13"/>
    </row>
    <row r="7" spans="1:10" x14ac:dyDescent="0.25">
      <c r="A7" s="15">
        <v>6</v>
      </c>
      <c r="B7" s="2" t="s">
        <v>36</v>
      </c>
      <c r="C7" s="7" t="s">
        <v>118</v>
      </c>
      <c r="D7" s="3" t="s">
        <v>128</v>
      </c>
      <c r="E7" s="14" t="s">
        <v>174</v>
      </c>
      <c r="F7" s="8">
        <v>5</v>
      </c>
      <c r="G7" s="8" t="s">
        <v>72</v>
      </c>
      <c r="H7" s="8">
        <v>5</v>
      </c>
      <c r="I7" t="s">
        <v>15</v>
      </c>
      <c r="J7" s="13"/>
    </row>
    <row r="8" spans="1:10" x14ac:dyDescent="0.25">
      <c r="A8" s="15">
        <v>7</v>
      </c>
      <c r="B8" s="2" t="s">
        <v>36</v>
      </c>
      <c r="C8" s="3" t="s">
        <v>95</v>
      </c>
      <c r="D8" s="3" t="s">
        <v>163</v>
      </c>
      <c r="E8" s="9" t="s">
        <v>171</v>
      </c>
      <c r="F8" s="13">
        <v>3</v>
      </c>
      <c r="G8" s="13" t="s">
        <v>30</v>
      </c>
      <c r="H8" s="8">
        <v>3</v>
      </c>
      <c r="I8" t="s">
        <v>15</v>
      </c>
      <c r="J8" s="13"/>
    </row>
    <row r="9" spans="1:10" x14ac:dyDescent="0.25">
      <c r="A9" s="15">
        <v>8</v>
      </c>
      <c r="B9" s="2" t="s">
        <v>36</v>
      </c>
      <c r="C9" s="3" t="s">
        <v>95</v>
      </c>
      <c r="D9" s="3" t="s">
        <v>163</v>
      </c>
      <c r="E9" s="9" t="s">
        <v>171</v>
      </c>
      <c r="F9" s="13">
        <v>3</v>
      </c>
      <c r="G9" s="13" t="s">
        <v>77</v>
      </c>
      <c r="H9" s="8">
        <v>3</v>
      </c>
      <c r="I9" t="s">
        <v>15</v>
      </c>
      <c r="J9" s="13"/>
    </row>
    <row r="10" spans="1:10" x14ac:dyDescent="0.25">
      <c r="A10" s="15">
        <v>9</v>
      </c>
      <c r="B10" s="2" t="s">
        <v>36</v>
      </c>
      <c r="C10" s="3" t="s">
        <v>5</v>
      </c>
      <c r="D10" s="3" t="s">
        <v>7</v>
      </c>
      <c r="E10" s="9" t="s">
        <v>169</v>
      </c>
      <c r="F10" s="8">
        <v>3</v>
      </c>
      <c r="G10" s="8" t="s">
        <v>71</v>
      </c>
      <c r="H10" s="8">
        <v>6</v>
      </c>
      <c r="I10" t="s">
        <v>15</v>
      </c>
      <c r="J10" s="13"/>
    </row>
    <row r="11" spans="1:10" x14ac:dyDescent="0.25">
      <c r="A11" s="15">
        <v>10</v>
      </c>
      <c r="B11" s="2" t="s">
        <v>35</v>
      </c>
      <c r="C11" s="3" t="s">
        <v>5</v>
      </c>
      <c r="D11" s="3" t="s">
        <v>6</v>
      </c>
      <c r="E11" s="9" t="s">
        <v>170</v>
      </c>
      <c r="F11" s="8">
        <v>3</v>
      </c>
      <c r="G11" s="8" t="s">
        <v>71</v>
      </c>
      <c r="H11" s="8">
        <v>3</v>
      </c>
      <c r="I11" t="s">
        <v>15</v>
      </c>
      <c r="J11" s="42"/>
    </row>
    <row r="12" spans="1:10" x14ac:dyDescent="0.25">
      <c r="A12" s="15">
        <v>11</v>
      </c>
      <c r="B12" s="2" t="s">
        <v>36</v>
      </c>
      <c r="C12" s="7" t="s">
        <v>118</v>
      </c>
      <c r="D12" s="3" t="s">
        <v>128</v>
      </c>
      <c r="E12" s="14" t="s">
        <v>175</v>
      </c>
      <c r="F12" s="8">
        <v>5</v>
      </c>
      <c r="G12" s="8"/>
      <c r="H12" s="8"/>
      <c r="I12" t="s">
        <v>14</v>
      </c>
      <c r="J12" s="13"/>
    </row>
    <row r="13" spans="1:10" x14ac:dyDescent="0.25">
      <c r="A13" s="15">
        <v>12</v>
      </c>
      <c r="B13" s="2" t="s">
        <v>36</v>
      </c>
      <c r="C13" s="7" t="s">
        <v>118</v>
      </c>
      <c r="D13" s="3" t="s">
        <v>128</v>
      </c>
      <c r="E13" s="14" t="s">
        <v>176</v>
      </c>
      <c r="F13" s="8">
        <v>5</v>
      </c>
      <c r="G13" s="8"/>
      <c r="H13" s="8"/>
      <c r="I13" t="s">
        <v>14</v>
      </c>
      <c r="J13" s="13"/>
    </row>
    <row r="14" spans="1:10" x14ac:dyDescent="0.25">
      <c r="A14" s="15">
        <v>13</v>
      </c>
      <c r="B14" s="2" t="s">
        <v>36</v>
      </c>
      <c r="C14" s="7" t="s">
        <v>118</v>
      </c>
      <c r="D14" s="3" t="s">
        <v>128</v>
      </c>
      <c r="E14" s="14" t="s">
        <v>126</v>
      </c>
      <c r="F14" s="8">
        <v>10</v>
      </c>
      <c r="G14" s="8"/>
      <c r="H14" s="8"/>
      <c r="I14" t="s">
        <v>14</v>
      </c>
      <c r="J14" s="13"/>
    </row>
    <row r="15" spans="1:10" x14ac:dyDescent="0.25">
      <c r="A15" s="15">
        <v>14</v>
      </c>
      <c r="B15" s="2" t="s">
        <v>149</v>
      </c>
      <c r="C15" s="7" t="s">
        <v>118</v>
      </c>
      <c r="D15" s="3" t="s">
        <v>128</v>
      </c>
      <c r="E15" s="14" t="s">
        <v>147</v>
      </c>
      <c r="F15" s="8">
        <v>4</v>
      </c>
      <c r="G15" s="8"/>
      <c r="H15" s="8"/>
      <c r="I15" t="s">
        <v>14</v>
      </c>
      <c r="J15" s="13"/>
    </row>
    <row r="16" spans="1:10" x14ac:dyDescent="0.25">
      <c r="A16" s="15">
        <v>15</v>
      </c>
      <c r="B16" s="2" t="s">
        <v>36</v>
      </c>
      <c r="C16" s="7" t="s">
        <v>118</v>
      </c>
      <c r="D16" s="3" t="s">
        <v>128</v>
      </c>
      <c r="E16" s="14" t="s">
        <v>130</v>
      </c>
      <c r="F16" s="8">
        <v>8</v>
      </c>
      <c r="G16" s="8" t="s">
        <v>72</v>
      </c>
      <c r="H16" s="8"/>
      <c r="I16" t="s">
        <v>248</v>
      </c>
      <c r="J16" s="13"/>
    </row>
    <row r="17" spans="1:10" x14ac:dyDescent="0.25">
      <c r="A17" s="15">
        <v>16</v>
      </c>
      <c r="B17" s="2" t="s">
        <v>149</v>
      </c>
      <c r="C17" s="7" t="s">
        <v>118</v>
      </c>
      <c r="D17" s="3" t="s">
        <v>128</v>
      </c>
      <c r="E17" s="14" t="s">
        <v>148</v>
      </c>
      <c r="F17" s="8">
        <v>4</v>
      </c>
      <c r="G17" s="8"/>
      <c r="H17" s="8"/>
      <c r="I17" t="s">
        <v>14</v>
      </c>
      <c r="J17" s="42"/>
    </row>
    <row r="18" spans="1:10" x14ac:dyDescent="0.25">
      <c r="A18" s="15">
        <v>17</v>
      </c>
      <c r="B18" s="2" t="s">
        <v>36</v>
      </c>
      <c r="C18" s="7" t="s">
        <v>118</v>
      </c>
      <c r="D18" s="3" t="s">
        <v>128</v>
      </c>
      <c r="E18" s="14" t="s">
        <v>131</v>
      </c>
      <c r="F18" s="8">
        <v>6</v>
      </c>
      <c r="G18" s="8"/>
      <c r="H18" s="8"/>
      <c r="I18" t="s">
        <v>14</v>
      </c>
      <c r="J18" s="13"/>
    </row>
    <row r="19" spans="1:10" x14ac:dyDescent="0.25">
      <c r="A19" s="15">
        <v>18</v>
      </c>
      <c r="B19" s="2" t="s">
        <v>149</v>
      </c>
      <c r="C19" s="7" t="s">
        <v>118</v>
      </c>
      <c r="D19" s="3" t="s">
        <v>128</v>
      </c>
      <c r="E19" s="14" t="s">
        <v>132</v>
      </c>
      <c r="F19" s="8">
        <v>4</v>
      </c>
      <c r="G19" s="8" t="s">
        <v>75</v>
      </c>
      <c r="H19" s="15">
        <v>5</v>
      </c>
      <c r="I19" t="s">
        <v>15</v>
      </c>
      <c r="J19" s="13"/>
    </row>
    <row r="20" spans="1:10" x14ac:dyDescent="0.25">
      <c r="A20" s="15">
        <v>19</v>
      </c>
      <c r="B20" s="2" t="s">
        <v>149</v>
      </c>
      <c r="C20" s="7" t="s">
        <v>118</v>
      </c>
      <c r="D20" s="3" t="s">
        <v>128</v>
      </c>
      <c r="E20" s="14" t="s">
        <v>246</v>
      </c>
      <c r="F20" s="8">
        <v>4</v>
      </c>
      <c r="G20" s="8"/>
      <c r="I20" t="s">
        <v>14</v>
      </c>
      <c r="J20" s="13"/>
    </row>
    <row r="21" spans="1:10" x14ac:dyDescent="0.25">
      <c r="A21" s="15">
        <v>20</v>
      </c>
      <c r="B21" s="2" t="s">
        <v>161</v>
      </c>
      <c r="C21" s="7" t="s">
        <v>118</v>
      </c>
      <c r="D21" s="3" t="s">
        <v>128</v>
      </c>
      <c r="E21" s="14" t="s">
        <v>241</v>
      </c>
      <c r="F21" s="8">
        <v>8</v>
      </c>
      <c r="G21" s="8"/>
      <c r="I21" t="s">
        <v>14</v>
      </c>
      <c r="J21" s="13"/>
    </row>
    <row r="22" spans="1:10" x14ac:dyDescent="0.25">
      <c r="A22" s="15">
        <v>21</v>
      </c>
      <c r="B22" s="2" t="s">
        <v>36</v>
      </c>
      <c r="C22" s="7" t="s">
        <v>118</v>
      </c>
      <c r="D22" s="3" t="s">
        <v>128</v>
      </c>
      <c r="E22" s="14" t="s">
        <v>132</v>
      </c>
      <c r="F22" s="8">
        <v>10</v>
      </c>
      <c r="G22" s="8" t="s">
        <v>75</v>
      </c>
      <c r="H22" s="15">
        <v>10</v>
      </c>
      <c r="I22" t="s">
        <v>15</v>
      </c>
      <c r="J22" s="13"/>
    </row>
    <row r="23" spans="1:10" x14ac:dyDescent="0.25">
      <c r="A23" s="15">
        <v>22</v>
      </c>
      <c r="B23" s="2" t="s">
        <v>36</v>
      </c>
      <c r="C23" s="7" t="s">
        <v>118</v>
      </c>
      <c r="D23" s="7" t="s">
        <v>38</v>
      </c>
      <c r="E23" s="14" t="s">
        <v>201</v>
      </c>
      <c r="F23" s="15">
        <v>5</v>
      </c>
      <c r="G23" s="15" t="s">
        <v>31</v>
      </c>
      <c r="H23" s="15">
        <v>5</v>
      </c>
      <c r="I23" t="s">
        <v>15</v>
      </c>
      <c r="J23" s="13"/>
    </row>
    <row r="24" spans="1:10" x14ac:dyDescent="0.25">
      <c r="A24" s="15">
        <v>23</v>
      </c>
      <c r="B24" s="2" t="s">
        <v>36</v>
      </c>
      <c r="C24" s="7" t="s">
        <v>118</v>
      </c>
      <c r="D24" s="7" t="s">
        <v>38</v>
      </c>
      <c r="E24" s="14" t="s">
        <v>201</v>
      </c>
      <c r="F24" s="15">
        <v>5</v>
      </c>
      <c r="G24" s="15" t="s">
        <v>30</v>
      </c>
      <c r="H24" s="15">
        <v>5</v>
      </c>
      <c r="I24" t="s">
        <v>15</v>
      </c>
      <c r="J24" s="13"/>
    </row>
    <row r="25" spans="1:10" x14ac:dyDescent="0.25">
      <c r="A25" s="15">
        <v>24</v>
      </c>
      <c r="B25" s="2" t="s">
        <v>35</v>
      </c>
      <c r="C25" s="3" t="s">
        <v>202</v>
      </c>
      <c r="D25" s="51" t="s">
        <v>203</v>
      </c>
      <c r="E25" s="14" t="s">
        <v>208</v>
      </c>
      <c r="F25" s="15">
        <v>2</v>
      </c>
      <c r="G25" s="13" t="s">
        <v>70</v>
      </c>
      <c r="H25" s="15">
        <v>2</v>
      </c>
      <c r="I25" t="s">
        <v>15</v>
      </c>
      <c r="J25" s="13"/>
    </row>
    <row r="26" spans="1:10" x14ac:dyDescent="0.25">
      <c r="A26" s="15">
        <v>25</v>
      </c>
      <c r="B26" s="2" t="s">
        <v>36</v>
      </c>
      <c r="C26" s="3" t="s">
        <v>202</v>
      </c>
      <c r="D26" s="51" t="s">
        <v>203</v>
      </c>
      <c r="E26" s="14" t="s">
        <v>210</v>
      </c>
      <c r="F26" s="15">
        <v>5</v>
      </c>
      <c r="G26" s="13" t="s">
        <v>70</v>
      </c>
      <c r="H26" s="15">
        <v>3</v>
      </c>
      <c r="I26" t="s">
        <v>15</v>
      </c>
      <c r="J26" s="13"/>
    </row>
    <row r="27" spans="1:10" x14ac:dyDescent="0.25">
      <c r="A27" s="15">
        <v>26</v>
      </c>
      <c r="B27" s="2" t="s">
        <v>161</v>
      </c>
      <c r="C27" s="3" t="s">
        <v>202</v>
      </c>
      <c r="D27" s="51" t="s">
        <v>203</v>
      </c>
      <c r="E27" s="14" t="s">
        <v>205</v>
      </c>
      <c r="F27" s="15">
        <v>8</v>
      </c>
      <c r="G27" s="13" t="s">
        <v>70</v>
      </c>
      <c r="H27" s="15">
        <v>8</v>
      </c>
      <c r="I27" t="s">
        <v>15</v>
      </c>
      <c r="J27" s="13"/>
    </row>
    <row r="28" spans="1:10" x14ac:dyDescent="0.25">
      <c r="A28" s="15">
        <v>27</v>
      </c>
      <c r="B28" s="2" t="s">
        <v>161</v>
      </c>
      <c r="C28" s="3" t="s">
        <v>202</v>
      </c>
      <c r="D28" s="51" t="s">
        <v>203</v>
      </c>
      <c r="E28" s="1" t="s">
        <v>206</v>
      </c>
      <c r="F28" s="15">
        <v>6</v>
      </c>
      <c r="G28" s="13" t="s">
        <v>71</v>
      </c>
      <c r="H28" s="8">
        <v>4</v>
      </c>
      <c r="I28" t="s">
        <v>15</v>
      </c>
      <c r="J28" s="13"/>
    </row>
    <row r="29" spans="1:10" x14ac:dyDescent="0.25">
      <c r="A29" s="15">
        <v>28</v>
      </c>
      <c r="B29" s="2" t="s">
        <v>35</v>
      </c>
      <c r="C29" s="3" t="s">
        <v>202</v>
      </c>
      <c r="D29" s="51" t="s">
        <v>203</v>
      </c>
      <c r="E29" s="1" t="s">
        <v>207</v>
      </c>
      <c r="F29" s="15">
        <v>4</v>
      </c>
      <c r="G29" s="13" t="s">
        <v>71</v>
      </c>
      <c r="H29" s="8">
        <v>2</v>
      </c>
      <c r="I29" t="s">
        <v>15</v>
      </c>
      <c r="J29" s="13"/>
    </row>
    <row r="30" spans="1:10" x14ac:dyDescent="0.25">
      <c r="A30" s="15">
        <v>29</v>
      </c>
      <c r="B30" s="2" t="s">
        <v>36</v>
      </c>
      <c r="C30" s="3" t="s">
        <v>202</v>
      </c>
      <c r="D30" s="51" t="s">
        <v>204</v>
      </c>
      <c r="E30" s="14" t="s">
        <v>211</v>
      </c>
      <c r="F30" s="8">
        <v>5</v>
      </c>
      <c r="G30" s="8" t="s">
        <v>70</v>
      </c>
      <c r="H30" s="8">
        <v>3</v>
      </c>
      <c r="I30" t="s">
        <v>15</v>
      </c>
      <c r="J30" s="13"/>
    </row>
    <row r="31" spans="1:10" x14ac:dyDescent="0.25">
      <c r="A31" s="15">
        <v>30</v>
      </c>
      <c r="B31" s="2" t="s">
        <v>161</v>
      </c>
      <c r="C31" s="3" t="s">
        <v>202</v>
      </c>
      <c r="D31" s="51" t="s">
        <v>204</v>
      </c>
      <c r="E31" s="14" t="s">
        <v>209</v>
      </c>
      <c r="F31" s="8">
        <v>6</v>
      </c>
      <c r="G31" s="8" t="s">
        <v>70</v>
      </c>
      <c r="H31" s="8">
        <v>6</v>
      </c>
      <c r="I31" t="s">
        <v>15</v>
      </c>
      <c r="J31" s="13"/>
    </row>
    <row r="32" spans="1:10" x14ac:dyDescent="0.25">
      <c r="A32" s="15">
        <v>31</v>
      </c>
      <c r="B32" s="2" t="s">
        <v>35</v>
      </c>
      <c r="C32" s="3" t="s">
        <v>202</v>
      </c>
      <c r="D32" s="51" t="s">
        <v>204</v>
      </c>
      <c r="E32" s="14" t="s">
        <v>212</v>
      </c>
      <c r="F32" s="8">
        <v>4</v>
      </c>
      <c r="G32" s="8" t="s">
        <v>71</v>
      </c>
      <c r="H32" s="15">
        <v>2</v>
      </c>
      <c r="I32" t="s">
        <v>15</v>
      </c>
      <c r="J32" s="13"/>
    </row>
    <row r="33" spans="1:10" x14ac:dyDescent="0.25">
      <c r="A33" s="15">
        <v>32</v>
      </c>
      <c r="B33" s="2" t="s">
        <v>36</v>
      </c>
      <c r="C33" s="3" t="s">
        <v>87</v>
      </c>
      <c r="D33" s="51" t="s">
        <v>217</v>
      </c>
      <c r="E33" s="14" t="s">
        <v>216</v>
      </c>
      <c r="F33" s="8">
        <v>2</v>
      </c>
      <c r="G33" s="8" t="s">
        <v>31</v>
      </c>
      <c r="H33" s="8">
        <v>2</v>
      </c>
      <c r="I33" t="s">
        <v>15</v>
      </c>
      <c r="J33" s="13"/>
    </row>
    <row r="34" spans="1:10" x14ac:dyDescent="0.25">
      <c r="A34" s="15">
        <v>33</v>
      </c>
      <c r="B34" s="2" t="s">
        <v>35</v>
      </c>
      <c r="C34" s="3" t="s">
        <v>87</v>
      </c>
      <c r="D34" s="51" t="s">
        <v>229</v>
      </c>
      <c r="E34" s="14" t="s">
        <v>279</v>
      </c>
      <c r="F34" s="8">
        <v>2</v>
      </c>
      <c r="G34" s="8" t="s">
        <v>75</v>
      </c>
      <c r="H34" s="8">
        <v>1</v>
      </c>
      <c r="I34" t="s">
        <v>15</v>
      </c>
      <c r="J34" s="13"/>
    </row>
    <row r="35" spans="1:10" x14ac:dyDescent="0.25">
      <c r="A35" s="15">
        <v>34</v>
      </c>
      <c r="B35" s="2" t="s">
        <v>35</v>
      </c>
      <c r="C35" s="3" t="s">
        <v>87</v>
      </c>
      <c r="D35" s="51" t="s">
        <v>229</v>
      </c>
      <c r="E35" s="14" t="s">
        <v>280</v>
      </c>
      <c r="F35" s="8">
        <v>2</v>
      </c>
      <c r="G35" s="8" t="s">
        <v>75</v>
      </c>
      <c r="H35" s="8"/>
      <c r="I35" t="s">
        <v>14</v>
      </c>
      <c r="J35" s="13"/>
    </row>
    <row r="36" spans="1:10" x14ac:dyDescent="0.25">
      <c r="A36" s="15">
        <v>35</v>
      </c>
      <c r="B36" s="2" t="s">
        <v>35</v>
      </c>
      <c r="C36" s="3" t="s">
        <v>87</v>
      </c>
      <c r="D36" s="51" t="s">
        <v>229</v>
      </c>
      <c r="E36" s="14" t="s">
        <v>249</v>
      </c>
      <c r="F36" s="8">
        <v>8</v>
      </c>
      <c r="G36" s="8"/>
      <c r="H36" s="8"/>
      <c r="I36" t="s">
        <v>14</v>
      </c>
      <c r="J36" s="42"/>
    </row>
    <row r="37" spans="1:10" x14ac:dyDescent="0.25">
      <c r="A37" s="15">
        <v>36</v>
      </c>
      <c r="B37" s="2" t="s">
        <v>36</v>
      </c>
      <c r="C37" s="3" t="s">
        <v>87</v>
      </c>
      <c r="D37" s="51" t="s">
        <v>218</v>
      </c>
      <c r="E37" s="14" t="s">
        <v>219</v>
      </c>
      <c r="F37" s="15">
        <v>6</v>
      </c>
      <c r="G37" s="13" t="s">
        <v>31</v>
      </c>
      <c r="H37" s="8"/>
      <c r="I37" t="s">
        <v>248</v>
      </c>
      <c r="J37" s="42"/>
    </row>
    <row r="38" spans="1:10" x14ac:dyDescent="0.25">
      <c r="A38" s="15">
        <v>37</v>
      </c>
      <c r="B38" s="12" t="s">
        <v>36</v>
      </c>
      <c r="C38" s="3" t="s">
        <v>87</v>
      </c>
      <c r="D38" s="51" t="s">
        <v>218</v>
      </c>
      <c r="E38" s="14" t="s">
        <v>220</v>
      </c>
      <c r="F38" s="8">
        <v>6</v>
      </c>
      <c r="G38" s="8"/>
      <c r="H38" s="8"/>
      <c r="I38" t="s">
        <v>14</v>
      </c>
      <c r="J38" s="42"/>
    </row>
    <row r="39" spans="1:10" x14ac:dyDescent="0.25">
      <c r="A39" s="15">
        <v>38</v>
      </c>
      <c r="B39" s="2" t="s">
        <v>36</v>
      </c>
      <c r="C39" s="3" t="s">
        <v>87</v>
      </c>
      <c r="D39" s="51" t="s">
        <v>218</v>
      </c>
      <c r="E39" s="14" t="s">
        <v>224</v>
      </c>
      <c r="F39" s="8">
        <v>6</v>
      </c>
      <c r="G39" s="8"/>
      <c r="H39" s="8"/>
      <c r="I39" t="s">
        <v>14</v>
      </c>
      <c r="J39" s="42"/>
    </row>
    <row r="40" spans="1:10" x14ac:dyDescent="0.25">
      <c r="A40" s="15">
        <v>39</v>
      </c>
      <c r="B40" s="2" t="s">
        <v>36</v>
      </c>
      <c r="C40" s="3" t="s">
        <v>87</v>
      </c>
      <c r="D40" s="51" t="s">
        <v>230</v>
      </c>
      <c r="E40" s="14" t="s">
        <v>221</v>
      </c>
      <c r="F40" s="8">
        <v>6</v>
      </c>
      <c r="G40" s="8"/>
      <c r="H40" s="8"/>
      <c r="I40" t="s">
        <v>14</v>
      </c>
      <c r="J40" s="13"/>
    </row>
    <row r="41" spans="1:10" x14ac:dyDescent="0.25">
      <c r="A41" s="15">
        <v>40</v>
      </c>
      <c r="B41" s="2" t="s">
        <v>36</v>
      </c>
      <c r="C41" s="3" t="s">
        <v>87</v>
      </c>
      <c r="D41" s="51" t="s">
        <v>230</v>
      </c>
      <c r="E41" s="14" t="s">
        <v>222</v>
      </c>
      <c r="F41" s="8">
        <v>6</v>
      </c>
      <c r="G41" s="8"/>
      <c r="H41" s="8"/>
      <c r="I41" t="s">
        <v>14</v>
      </c>
      <c r="J41" s="13"/>
    </row>
    <row r="42" spans="1:10" x14ac:dyDescent="0.25">
      <c r="A42" s="15">
        <v>41</v>
      </c>
      <c r="B42" s="2" t="s">
        <v>36</v>
      </c>
      <c r="C42" s="3" t="s">
        <v>87</v>
      </c>
      <c r="D42" s="51" t="s">
        <v>230</v>
      </c>
      <c r="E42" s="14" t="s">
        <v>223</v>
      </c>
      <c r="F42" s="8">
        <v>5</v>
      </c>
      <c r="G42" s="8"/>
      <c r="H42" s="8"/>
      <c r="I42" t="s">
        <v>14</v>
      </c>
      <c r="J42" s="13"/>
    </row>
    <row r="43" spans="1:10" x14ac:dyDescent="0.25">
      <c r="A43" s="15">
        <v>42</v>
      </c>
      <c r="B43" s="2" t="s">
        <v>36</v>
      </c>
      <c r="C43" s="3" t="s">
        <v>87</v>
      </c>
      <c r="D43" s="51" t="s">
        <v>230</v>
      </c>
      <c r="E43" s="14" t="s">
        <v>226</v>
      </c>
      <c r="F43" s="8">
        <v>4</v>
      </c>
      <c r="G43" s="8"/>
      <c r="H43" s="8"/>
      <c r="I43" t="s">
        <v>14</v>
      </c>
      <c r="J43" s="13"/>
    </row>
    <row r="44" spans="1:10" x14ac:dyDescent="0.25">
      <c r="A44" s="15">
        <v>43</v>
      </c>
      <c r="B44" s="2" t="s">
        <v>36</v>
      </c>
      <c r="C44" s="3" t="s">
        <v>87</v>
      </c>
      <c r="D44" s="51" t="s">
        <v>230</v>
      </c>
      <c r="E44" s="9" t="s">
        <v>225</v>
      </c>
      <c r="F44" s="8">
        <v>8</v>
      </c>
      <c r="G44" s="8"/>
      <c r="H44" s="8"/>
      <c r="I44" t="s">
        <v>14</v>
      </c>
      <c r="J44" s="13"/>
    </row>
    <row r="45" spans="1:10" x14ac:dyDescent="0.25">
      <c r="A45" s="15">
        <v>44</v>
      </c>
      <c r="B45" s="2" t="s">
        <v>34</v>
      </c>
      <c r="C45" s="3" t="s">
        <v>87</v>
      </c>
      <c r="D45" s="51" t="s">
        <v>232</v>
      </c>
      <c r="E45" s="9" t="s">
        <v>231</v>
      </c>
      <c r="F45" s="8">
        <v>8</v>
      </c>
      <c r="G45" s="8" t="s">
        <v>26</v>
      </c>
      <c r="H45" s="8">
        <v>8</v>
      </c>
      <c r="I45" t="s">
        <v>15</v>
      </c>
      <c r="J45" s="42"/>
    </row>
    <row r="46" spans="1:10" x14ac:dyDescent="0.25">
      <c r="A46" s="15">
        <v>45</v>
      </c>
      <c r="B46" s="2" t="s">
        <v>161</v>
      </c>
      <c r="C46" s="3" t="s">
        <v>87</v>
      </c>
      <c r="D46" s="51"/>
      <c r="E46" s="14" t="s">
        <v>233</v>
      </c>
      <c r="F46" s="8">
        <v>8</v>
      </c>
      <c r="G46" s="8"/>
      <c r="H46" s="8"/>
      <c r="I46" t="s">
        <v>14</v>
      </c>
      <c r="J46" s="42"/>
    </row>
    <row r="47" spans="1:10" x14ac:dyDescent="0.25">
      <c r="A47" s="15">
        <v>46</v>
      </c>
      <c r="B47" s="2" t="s">
        <v>34</v>
      </c>
      <c r="C47" s="7" t="s">
        <v>50</v>
      </c>
      <c r="D47" s="51" t="s">
        <v>236</v>
      </c>
      <c r="E47" s="14" t="s">
        <v>237</v>
      </c>
      <c r="F47" s="8">
        <v>8</v>
      </c>
      <c r="G47" s="8" t="s">
        <v>26</v>
      </c>
      <c r="H47" s="8">
        <v>8</v>
      </c>
      <c r="I47" t="s">
        <v>15</v>
      </c>
      <c r="J47" s="13"/>
    </row>
    <row r="48" spans="1:10" x14ac:dyDescent="0.25">
      <c r="A48" s="15">
        <v>47</v>
      </c>
      <c r="B48" s="2" t="s">
        <v>36</v>
      </c>
      <c r="C48" s="7" t="s">
        <v>50</v>
      </c>
      <c r="D48" s="51" t="s">
        <v>236</v>
      </c>
      <c r="E48" s="14" t="s">
        <v>250</v>
      </c>
      <c r="F48" s="8">
        <v>6</v>
      </c>
      <c r="G48" s="8" t="s">
        <v>30</v>
      </c>
      <c r="H48" s="8"/>
      <c r="I48" t="s">
        <v>84</v>
      </c>
      <c r="J48" s="42"/>
    </row>
    <row r="49" spans="1:10" x14ac:dyDescent="0.25">
      <c r="A49" s="15">
        <v>48</v>
      </c>
      <c r="B49" s="2" t="s">
        <v>35</v>
      </c>
      <c r="C49" s="7" t="s">
        <v>50</v>
      </c>
      <c r="D49" s="51" t="s">
        <v>245</v>
      </c>
      <c r="E49" s="9" t="s">
        <v>234</v>
      </c>
      <c r="F49" s="13">
        <v>6</v>
      </c>
      <c r="G49" s="13" t="s">
        <v>71</v>
      </c>
      <c r="H49" s="13"/>
      <c r="I49" t="s">
        <v>248</v>
      </c>
      <c r="J49" s="13"/>
    </row>
    <row r="50" spans="1:10" x14ac:dyDescent="0.25">
      <c r="A50" s="15">
        <v>49</v>
      </c>
      <c r="B50" s="2" t="s">
        <v>36</v>
      </c>
      <c r="C50" s="7" t="s">
        <v>50</v>
      </c>
      <c r="D50" s="51" t="s">
        <v>245</v>
      </c>
      <c r="E50" s="9" t="s">
        <v>235</v>
      </c>
      <c r="F50" s="8">
        <v>6</v>
      </c>
      <c r="G50" s="8"/>
      <c r="H50" s="8"/>
      <c r="I50" t="s">
        <v>14</v>
      </c>
      <c r="J50" s="13"/>
    </row>
    <row r="51" spans="1:10" x14ac:dyDescent="0.25">
      <c r="A51" s="15">
        <v>50</v>
      </c>
      <c r="B51" s="2" t="s">
        <v>161</v>
      </c>
      <c r="C51" s="3" t="s">
        <v>238</v>
      </c>
      <c r="D51" s="51" t="s">
        <v>239</v>
      </c>
      <c r="E51" s="14" t="s">
        <v>240</v>
      </c>
      <c r="F51" s="8">
        <v>8</v>
      </c>
      <c r="G51" s="8"/>
      <c r="H51" s="8"/>
      <c r="I51" t="s">
        <v>14</v>
      </c>
      <c r="J51" s="13"/>
    </row>
    <row r="52" spans="1:10" x14ac:dyDescent="0.25">
      <c r="A52" s="15">
        <v>51</v>
      </c>
      <c r="B52" s="2" t="s">
        <v>161</v>
      </c>
      <c r="C52" s="3" t="s">
        <v>238</v>
      </c>
      <c r="D52" s="51" t="s">
        <v>239</v>
      </c>
      <c r="E52" s="14" t="s">
        <v>242</v>
      </c>
      <c r="F52" s="8">
        <v>8</v>
      </c>
      <c r="G52" s="8"/>
      <c r="H52" s="8"/>
      <c r="I52" t="s">
        <v>14</v>
      </c>
      <c r="J52" s="13"/>
    </row>
    <row r="53" spans="1:10" x14ac:dyDescent="0.25">
      <c r="A53" s="15">
        <v>52</v>
      </c>
      <c r="B53" s="2" t="s">
        <v>161</v>
      </c>
      <c r="C53" s="3" t="s">
        <v>238</v>
      </c>
      <c r="D53" s="51" t="s">
        <v>239</v>
      </c>
      <c r="E53" s="14" t="s">
        <v>243</v>
      </c>
      <c r="F53" s="8">
        <v>8</v>
      </c>
      <c r="G53" s="8"/>
      <c r="H53" s="8"/>
      <c r="I53" t="s">
        <v>14</v>
      </c>
      <c r="J53" s="13"/>
    </row>
    <row r="54" spans="1:10" x14ac:dyDescent="0.25">
      <c r="A54" s="15">
        <v>53</v>
      </c>
      <c r="B54" s="2" t="s">
        <v>161</v>
      </c>
      <c r="C54" s="3" t="s">
        <v>238</v>
      </c>
      <c r="D54" s="51" t="s">
        <v>239</v>
      </c>
      <c r="E54" s="14" t="s">
        <v>244</v>
      </c>
      <c r="F54" s="8">
        <v>8</v>
      </c>
      <c r="G54" s="8"/>
      <c r="H54" s="8"/>
      <c r="I54" t="s">
        <v>14</v>
      </c>
      <c r="J54" s="13"/>
    </row>
    <row r="55" spans="1:10" x14ac:dyDescent="0.25">
      <c r="A55" s="15">
        <v>54</v>
      </c>
      <c r="B55" s="2" t="s">
        <v>34</v>
      </c>
      <c r="C55" s="3" t="s">
        <v>251</v>
      </c>
      <c r="D55" s="51" t="s">
        <v>274</v>
      </c>
      <c r="E55" s="14" t="s">
        <v>252</v>
      </c>
      <c r="F55" s="8">
        <v>6</v>
      </c>
      <c r="G55" s="8" t="s">
        <v>26</v>
      </c>
      <c r="H55" s="8">
        <v>8</v>
      </c>
      <c r="I55" t="s">
        <v>15</v>
      </c>
      <c r="J55" s="13"/>
    </row>
    <row r="56" spans="1:10" x14ac:dyDescent="0.25">
      <c r="A56" s="15">
        <v>55</v>
      </c>
      <c r="B56" s="2" t="s">
        <v>161</v>
      </c>
      <c r="C56" s="3" t="s">
        <v>271</v>
      </c>
      <c r="D56" s="51" t="s">
        <v>275</v>
      </c>
      <c r="E56" s="14" t="s">
        <v>266</v>
      </c>
      <c r="F56" s="8">
        <v>3</v>
      </c>
      <c r="G56" s="8" t="s">
        <v>31</v>
      </c>
      <c r="H56" s="8">
        <v>3</v>
      </c>
      <c r="I56" t="s">
        <v>15</v>
      </c>
      <c r="J56" s="13"/>
    </row>
    <row r="57" spans="1:10" x14ac:dyDescent="0.25">
      <c r="A57" s="15">
        <v>56</v>
      </c>
      <c r="B57" s="2" t="s">
        <v>161</v>
      </c>
      <c r="C57" s="3" t="s">
        <v>50</v>
      </c>
      <c r="D57" s="51" t="s">
        <v>273</v>
      </c>
      <c r="E57" s="14" t="s">
        <v>261</v>
      </c>
      <c r="F57" s="8">
        <v>2</v>
      </c>
      <c r="G57" s="8" t="s">
        <v>30</v>
      </c>
      <c r="H57" s="8">
        <v>2</v>
      </c>
      <c r="I57" t="s">
        <v>15</v>
      </c>
      <c r="J57" s="13"/>
    </row>
    <row r="58" spans="1:10" x14ac:dyDescent="0.25">
      <c r="A58" s="15">
        <v>57</v>
      </c>
      <c r="B58" s="2" t="s">
        <v>35</v>
      </c>
      <c r="C58" s="3" t="s">
        <v>50</v>
      </c>
      <c r="D58" s="3" t="s">
        <v>272</v>
      </c>
      <c r="E58" s="14" t="s">
        <v>265</v>
      </c>
      <c r="F58" s="8">
        <v>8</v>
      </c>
      <c r="G58" s="13" t="s">
        <v>71</v>
      </c>
      <c r="H58" s="8">
        <v>4</v>
      </c>
      <c r="I58" t="s">
        <v>15</v>
      </c>
      <c r="J58" s="13"/>
    </row>
    <row r="59" spans="1:10" x14ac:dyDescent="0.25">
      <c r="A59" s="15">
        <v>58</v>
      </c>
      <c r="B59" s="2" t="s">
        <v>35</v>
      </c>
      <c r="C59" s="7" t="s">
        <v>271</v>
      </c>
      <c r="D59" s="3" t="s">
        <v>203</v>
      </c>
      <c r="E59" s="14" t="s">
        <v>263</v>
      </c>
      <c r="F59" s="8">
        <v>8</v>
      </c>
      <c r="G59" s="8" t="s">
        <v>70</v>
      </c>
      <c r="H59" s="8"/>
      <c r="I59" t="s">
        <v>84</v>
      </c>
      <c r="J59" s="13"/>
    </row>
    <row r="60" spans="1:10" x14ac:dyDescent="0.25">
      <c r="A60" s="15">
        <v>59</v>
      </c>
      <c r="B60" s="2" t="s">
        <v>36</v>
      </c>
      <c r="C60" s="7" t="s">
        <v>269</v>
      </c>
      <c r="D60" s="3" t="s">
        <v>270</v>
      </c>
      <c r="E60" s="14" t="s">
        <v>264</v>
      </c>
      <c r="F60" s="8">
        <v>8</v>
      </c>
      <c r="G60" s="8" t="s">
        <v>77</v>
      </c>
      <c r="H60" s="8">
        <v>10</v>
      </c>
      <c r="I60" t="s">
        <v>15</v>
      </c>
      <c r="J60" s="13"/>
    </row>
    <row r="61" spans="1:10" x14ac:dyDescent="0.25">
      <c r="A61" s="15">
        <v>60</v>
      </c>
      <c r="B61" s="2" t="s">
        <v>5</v>
      </c>
      <c r="C61" s="7" t="s">
        <v>140</v>
      </c>
      <c r="D61" s="3" t="s">
        <v>268</v>
      </c>
      <c r="E61" s="14" t="s">
        <v>276</v>
      </c>
      <c r="F61" s="8">
        <v>3</v>
      </c>
      <c r="G61" s="8" t="s">
        <v>71</v>
      </c>
      <c r="H61" s="8">
        <v>3</v>
      </c>
      <c r="I61" t="s">
        <v>15</v>
      </c>
      <c r="J61" s="13"/>
    </row>
    <row r="62" spans="1:10" x14ac:dyDescent="0.25">
      <c r="A62" s="15"/>
      <c r="B62" s="2"/>
      <c r="C62" s="7"/>
      <c r="D62" s="3"/>
      <c r="E62" s="14" t="s">
        <v>277</v>
      </c>
      <c r="F62" s="8">
        <v>1</v>
      </c>
      <c r="G62" s="8" t="s">
        <v>31</v>
      </c>
      <c r="H62" s="8">
        <v>1</v>
      </c>
      <c r="I62" t="s">
        <v>15</v>
      </c>
      <c r="J62" s="13"/>
    </row>
    <row r="63" spans="1:10" x14ac:dyDescent="0.25">
      <c r="A63" s="15"/>
      <c r="B63" s="2"/>
      <c r="C63" s="7"/>
      <c r="D63" s="3"/>
      <c r="E63" s="14" t="s">
        <v>278</v>
      </c>
      <c r="F63" s="8">
        <v>2</v>
      </c>
      <c r="G63" s="8" t="s">
        <v>72</v>
      </c>
      <c r="H63" s="8">
        <v>1</v>
      </c>
      <c r="I63" t="s">
        <v>15</v>
      </c>
      <c r="J63" s="13"/>
    </row>
    <row r="64" spans="1:10" x14ac:dyDescent="0.25">
      <c r="A64" s="15"/>
      <c r="B64" s="2"/>
      <c r="C64" s="7"/>
      <c r="D64" s="3"/>
      <c r="E64" s="14" t="s">
        <v>278</v>
      </c>
      <c r="F64" s="8">
        <v>2</v>
      </c>
      <c r="G64" s="8" t="s">
        <v>75</v>
      </c>
      <c r="H64" s="8">
        <v>1</v>
      </c>
      <c r="I64" t="s">
        <v>15</v>
      </c>
      <c r="J64" s="13"/>
    </row>
    <row r="65" spans="1:10" x14ac:dyDescent="0.25">
      <c r="A65" s="15"/>
      <c r="B65" s="2"/>
      <c r="C65" s="7"/>
      <c r="D65" s="3"/>
      <c r="E65" s="14" t="s">
        <v>281</v>
      </c>
      <c r="F65" s="8">
        <v>4</v>
      </c>
      <c r="G65" s="8" t="s">
        <v>70</v>
      </c>
      <c r="H65" s="8">
        <v>4</v>
      </c>
      <c r="I65" t="s">
        <v>15</v>
      </c>
      <c r="J65" s="13"/>
    </row>
    <row r="66" spans="1:10" x14ac:dyDescent="0.25">
      <c r="A66" s="15"/>
      <c r="B66" s="2"/>
      <c r="C66" s="7"/>
      <c r="D66" s="3"/>
      <c r="E66" s="14"/>
      <c r="F66" s="8"/>
      <c r="G66" s="8"/>
      <c r="H66" s="8"/>
      <c r="J66" s="13"/>
    </row>
    <row r="67" spans="1:10" x14ac:dyDescent="0.25">
      <c r="A67" s="15"/>
      <c r="B67" s="2"/>
      <c r="C67" s="7"/>
      <c r="D67" s="3"/>
      <c r="E67" s="14"/>
      <c r="F67" s="8"/>
      <c r="G67" s="8"/>
      <c r="H67" s="8"/>
      <c r="J67" s="13"/>
    </row>
    <row r="70" spans="1:10" x14ac:dyDescent="0.25">
      <c r="E70" s="5" t="s">
        <v>198</v>
      </c>
      <c r="F70" s="44">
        <f>SUM(F7:F68)</f>
        <v>317</v>
      </c>
      <c r="G70" s="5"/>
      <c r="H70" s="6">
        <f>SUM(H2:H68)</f>
        <v>140</v>
      </c>
      <c r="I70" s="49">
        <f>H70/F70</f>
        <v>0.44164037854889587</v>
      </c>
    </row>
    <row r="71" spans="1:10" x14ac:dyDescent="0.25">
      <c r="H71" s="36"/>
    </row>
    <row r="72" spans="1:10" x14ac:dyDescent="0.25">
      <c r="E72" s="14" t="s">
        <v>180</v>
      </c>
      <c r="F72" s="43" t="s">
        <v>184</v>
      </c>
    </row>
    <row r="73" spans="1:10" x14ac:dyDescent="0.25">
      <c r="E73" s="3"/>
    </row>
    <row r="74" spans="1:10" x14ac:dyDescent="0.25">
      <c r="E74" s="3"/>
    </row>
    <row r="75" spans="1:10" x14ac:dyDescent="0.25">
      <c r="E75" s="3"/>
    </row>
    <row r="77" spans="1:10" x14ac:dyDescent="0.25">
      <c r="D77" s="47" t="s">
        <v>188</v>
      </c>
      <c r="E77" s="43" t="s">
        <v>186</v>
      </c>
      <c r="F77" s="46" t="s">
        <v>187</v>
      </c>
    </row>
    <row r="78" spans="1:10" x14ac:dyDescent="0.25">
      <c r="D78" s="48" t="s">
        <v>189</v>
      </c>
      <c r="E78" s="15">
        <f>SUMIFS($H$2:$H$68,$G$2:$G$68,"=Chanly",$I$2:$I$68,"=done")</f>
        <v>13</v>
      </c>
      <c r="F78" s="15">
        <f>SUMIFS($F$2:$F$68,$G$2:$G$68,"=Chanly",$I$2:$I$68,"=done")</f>
        <v>11</v>
      </c>
    </row>
    <row r="79" spans="1:10" x14ac:dyDescent="0.25">
      <c r="D79" s="48" t="s">
        <v>190</v>
      </c>
      <c r="E79" s="15">
        <f>SUMIFS($H$2:$H$68,$G$2:$G$68,"=Justine",$I$2:$I$68,"=done")</f>
        <v>10</v>
      </c>
      <c r="F79" s="15">
        <f>SUMIFS($F$2:$F$68,$G$2:$G$68,"=Justine",$I$2:$I$68,"=done")</f>
        <v>10</v>
      </c>
    </row>
    <row r="80" spans="1:10" x14ac:dyDescent="0.25">
      <c r="D80" s="48" t="s">
        <v>191</v>
      </c>
      <c r="E80" s="15">
        <f>SUMIFS($H$2:$H$68,$G$2:$G$68,"=Philipp",$I$2:$I$68,"=done")</f>
        <v>24</v>
      </c>
      <c r="F80" s="15">
        <f>SUMIFS($F$2:$F$68,$G$2:$G$68,"=Philipp",$I$2:$I$68,"=done")</f>
        <v>22</v>
      </c>
    </row>
    <row r="81" spans="4:6" x14ac:dyDescent="0.25">
      <c r="D81" s="48" t="s">
        <v>192</v>
      </c>
      <c r="E81" s="15">
        <f>SUMIFS($H$2:$H$68,$G$2:$G$68,"=Ipong",$I$2:$I$68,"=done")</f>
        <v>11</v>
      </c>
      <c r="F81" s="15">
        <f>SUMIFS($F$2:$F$68,$G$2:$G$68,"=Ipong",$I$2:$I$68,"=done")</f>
        <v>11</v>
      </c>
    </row>
    <row r="82" spans="4:6" x14ac:dyDescent="0.25">
      <c r="D82" s="48" t="s">
        <v>193</v>
      </c>
      <c r="E82" s="15">
        <f>SUMIFS($H$2:$H$68,$G$2:$G$68,"=Jake",$I$2:$I$68,"=done")</f>
        <v>6</v>
      </c>
      <c r="F82" s="15">
        <f>SUMIFS($F$2:$F$68,$G$2:$G$68,"=Jake",$I$2:$I$68,"=done")</f>
        <v>7</v>
      </c>
    </row>
    <row r="83" spans="4:6" x14ac:dyDescent="0.25">
      <c r="D83" s="48" t="s">
        <v>194</v>
      </c>
      <c r="E83" s="15">
        <f>SUMIFS($H$2:$H$68,$G$2:$G$68,"=Jessie",$I$2:$I$68,"=done")</f>
        <v>17</v>
      </c>
      <c r="F83" s="15">
        <f>SUMIFS($F$2:$F$68,$G$2:$G$68,"=Jessie",$I$2:$I$68,"=done")</f>
        <v>18</v>
      </c>
    </row>
    <row r="84" spans="4:6" x14ac:dyDescent="0.25">
      <c r="D84" s="48" t="s">
        <v>195</v>
      </c>
      <c r="E84" s="15">
        <f>SUMIFS($H$2:$H$68,$G$2:$G$68,"=Christian",$I$2:$I$68,"=done")</f>
        <v>24</v>
      </c>
      <c r="F84" s="15">
        <f>SUMIFS($F$2:$F$68,$G$2:$G$68,"=Christian",$I$2:$I$68,"=done")</f>
        <v>31</v>
      </c>
    </row>
    <row r="85" spans="4:6" x14ac:dyDescent="0.25">
      <c r="D85" s="48" t="s">
        <v>196</v>
      </c>
      <c r="E85" s="15">
        <f>SUMIFS($H$2:$H$68,$G$2:$G$68,"=Alvin",$I$2:$I$68,"=done")</f>
        <v>30</v>
      </c>
      <c r="F85" s="15">
        <f>SUMIFS($F$2:$F$68,$G$2:$G$68,"=Alvin",$I$2:$I$68,"=done")</f>
        <v>34</v>
      </c>
    </row>
    <row r="86" spans="4:6" x14ac:dyDescent="0.25">
      <c r="D86" s="15"/>
      <c r="E86" s="15"/>
    </row>
    <row r="87" spans="4:6" x14ac:dyDescent="0.25">
      <c r="D87" s="43" t="s">
        <v>198</v>
      </c>
      <c r="E87" s="43">
        <f>SUM(E78:E85)</f>
        <v>135</v>
      </c>
      <c r="F87" s="43">
        <f>SUM(F78:F85)</f>
        <v>144</v>
      </c>
    </row>
    <row r="90" spans="4:6" x14ac:dyDescent="0.25">
      <c r="E90" s="57"/>
    </row>
  </sheetData>
  <autoFilter ref="A1:I61">
    <sortState ref="A2:I61">
      <sortCondition ref="A1:A61"/>
    </sortState>
  </autoFilter>
  <conditionalFormatting sqref="B56 D56 I24:I69 B57:H67 A61:A67">
    <cfRule type="expression" dxfId="380" priority="457">
      <formula>MOD(ROW(),2)=0</formula>
    </cfRule>
  </conditionalFormatting>
  <conditionalFormatting sqref="I24:I69">
    <cfRule type="containsText" dxfId="379" priority="452" operator="containsText" text="testing">
      <formula>NOT(ISERROR(SEARCH("testing",I24)))</formula>
    </cfRule>
    <cfRule type="containsText" dxfId="378" priority="453" operator="containsText" text="ongoing">
      <formula>NOT(ISERROR(SEARCH("ongoing",I24)))</formula>
    </cfRule>
    <cfRule type="containsText" dxfId="377" priority="454" operator="containsText" text="to do">
      <formula>NOT(ISERROR(SEARCH("to do",I24)))</formula>
    </cfRule>
    <cfRule type="containsText" dxfId="376" priority="455" operator="containsText" text="done">
      <formula>NOT(ISERROR(SEARCH("done",I24)))</formula>
    </cfRule>
    <cfRule type="containsText" dxfId="375" priority="456" operator="containsText" text="dont">
      <formula>NOT(ISERROR(SEARCH("dont",I24)))</formula>
    </cfRule>
  </conditionalFormatting>
  <conditionalFormatting sqref="I24:I69">
    <cfRule type="containsText" dxfId="374" priority="451" operator="containsText" text="to do later">
      <formula>NOT(ISERROR(SEARCH("to do later",I24)))</formula>
    </cfRule>
  </conditionalFormatting>
  <conditionalFormatting sqref="I24:I69">
    <cfRule type="containsText" dxfId="373" priority="391" operator="containsText" text="ongoing">
      <formula>NOT(ISERROR(SEARCH("ongoing",I24)))</formula>
    </cfRule>
  </conditionalFormatting>
  <conditionalFormatting sqref="B56 D56 I24:I69 B57:H67 A61:A67">
    <cfRule type="expression" dxfId="372" priority="341">
      <formula>MOD(ROW(),2)=0</formula>
    </cfRule>
  </conditionalFormatting>
  <conditionalFormatting sqref="I71:I88">
    <cfRule type="containsText" dxfId="371" priority="335" operator="containsText" text="ongoing">
      <formula>NOT(ISERROR(SEARCH("ongoing",I71)))</formula>
    </cfRule>
  </conditionalFormatting>
  <conditionalFormatting sqref="I71:I88 I51:I67">
    <cfRule type="containsText" dxfId="370" priority="328" operator="containsText" text="backlogged">
      <formula>NOT(ISERROR(SEARCH("backlogged",I51)))</formula>
    </cfRule>
    <cfRule type="containsText" dxfId="369" priority="331" operator="containsText" text="to do">
      <formula>NOT(ISERROR(SEARCH("to do",I51)))</formula>
    </cfRule>
    <cfRule type="containsText" dxfId="368" priority="332" operator="containsText" text="testing">
      <formula>NOT(ISERROR(SEARCH("testing",I51)))</formula>
    </cfRule>
    <cfRule type="containsText" dxfId="367" priority="333" operator="containsText" text="ongoing">
      <formula>NOT(ISERROR(SEARCH("ongoing",I51)))</formula>
    </cfRule>
    <cfRule type="containsText" dxfId="366" priority="334" stopIfTrue="1" operator="containsText" text="done">
      <formula>NOT(ISERROR(SEARCH("done",I51)))</formula>
    </cfRule>
  </conditionalFormatting>
  <conditionalFormatting sqref="F73:F75">
    <cfRule type="containsText" dxfId="365" priority="329" operator="containsText" text="done">
      <formula>NOT(ISERROR(SEARCH("done",F73)))</formula>
    </cfRule>
    <cfRule type="containsText" dxfId="364" priority="330" operator="containsText" text="partial">
      <formula>NOT(ISERROR(SEARCH("partial",F73)))</formula>
    </cfRule>
  </conditionalFormatting>
  <conditionalFormatting sqref="I24:I69">
    <cfRule type="containsText" dxfId="363" priority="280" operator="containsText" text="backlogged">
      <formula>NOT(ISERROR(SEARCH("backlogged",I24)))</formula>
    </cfRule>
    <cfRule type="containsText" dxfId="362" priority="281" operator="containsText" text="done">
      <formula>NOT(ISERROR(SEARCH("done",I24)))</formula>
    </cfRule>
    <cfRule type="containsText" dxfId="361" priority="283" operator="containsText" text="backlogged">
      <formula>NOT(ISERROR(SEARCH("backlogged",I24)))</formula>
    </cfRule>
    <cfRule type="containsText" dxfId="360" priority="284" operator="containsText" text="to do">
      <formula>NOT(ISERROR(SEARCH("to do",I24)))</formula>
    </cfRule>
    <cfRule type="containsText" dxfId="359" priority="285" operator="containsText" text="testing">
      <formula>NOT(ISERROR(SEARCH("testing",I24)))</formula>
    </cfRule>
    <cfRule type="containsText" dxfId="358" priority="286" operator="containsText" text="ongoing">
      <formula>NOT(ISERROR(SEARCH("ongoing",I24)))</formula>
    </cfRule>
    <cfRule type="containsText" dxfId="357" priority="287" stopIfTrue="1" operator="containsText" text="done">
      <formula>NOT(ISERROR(SEARCH("done",I24)))</formula>
    </cfRule>
  </conditionalFormatting>
  <conditionalFormatting sqref="A68:I69">
    <cfRule type="expression" dxfId="356" priority="274">
      <formula>MOD(ROW(),2)=0</formula>
    </cfRule>
  </conditionalFormatting>
  <conditionalFormatting sqref="I71:I1048576 I24:I69">
    <cfRule type="containsText" dxfId="355" priority="273" operator="containsText" text="to do">
      <formula>NOT(ISERROR(SEARCH("to do",I24)))</formula>
    </cfRule>
  </conditionalFormatting>
  <conditionalFormatting sqref="E27 B27:D29 E29:G29 F30:G30 D31:G32 D30 B30:C32 E55 E42:E43 F39:G43 E39:E40 E38:G38 D38:D44 C51:H51 E52:E53 C52:D54 H2:I2 B7:G7 A2 E44:H44 F52:H55 B38:C50 D45:H50 B9:H22 I8:I22 H6:I7 E56:H56 C56 F26:G28 B24:G25 H24:H43 B23:D23 A4 A6 A8 A10 A12 A14 A26:E26 A38 A50 A16 A28 A40 A52 A18 A30 A42 A54 A20 A32 A44 A56 A22 A34 A46 A58 A24 A36 A48 A60 B33:G37">
    <cfRule type="expression" dxfId="354" priority="248">
      <formula>MOD(ROW(),2)=0</formula>
    </cfRule>
  </conditionalFormatting>
  <conditionalFormatting sqref="I1:I2 I6:I22">
    <cfRule type="containsText" dxfId="353" priority="243" operator="containsText" text="testing">
      <formula>NOT(ISERROR(SEARCH("testing",I1)))</formula>
    </cfRule>
    <cfRule type="containsText" dxfId="352" priority="244" operator="containsText" text="ongoing">
      <formula>NOT(ISERROR(SEARCH("ongoing",I1)))</formula>
    </cfRule>
    <cfRule type="containsText" dxfId="351" priority="245" operator="containsText" text="to do">
      <formula>NOT(ISERROR(SEARCH("to do",I1)))</formula>
    </cfRule>
    <cfRule type="containsText" dxfId="350" priority="246" operator="containsText" text="done">
      <formula>NOT(ISERROR(SEARCH("done",I1)))</formula>
    </cfRule>
    <cfRule type="containsText" dxfId="349" priority="247" operator="containsText" text="dont">
      <formula>NOT(ISERROR(SEARCH("dont",I1)))</formula>
    </cfRule>
  </conditionalFormatting>
  <conditionalFormatting sqref="I1:I2 I6:I22">
    <cfRule type="containsText" dxfId="348" priority="242" operator="containsText" text="to do later">
      <formula>NOT(ISERROR(SEARCH("to do later",I1)))</formula>
    </cfRule>
  </conditionalFormatting>
  <conditionalFormatting sqref="G40">
    <cfRule type="expression" dxfId="347" priority="241">
      <formula>MOD(ROW(),2)=0</formula>
    </cfRule>
  </conditionalFormatting>
  <conditionalFormatting sqref="H38">
    <cfRule type="expression" dxfId="346" priority="240">
      <formula>MOD(ROW(),2)=0</formula>
    </cfRule>
  </conditionalFormatting>
  <conditionalFormatting sqref="D48">
    <cfRule type="expression" dxfId="345" priority="239">
      <formula>MOD(ROW(),2)=0</formula>
    </cfRule>
  </conditionalFormatting>
  <conditionalFormatting sqref="I40">
    <cfRule type="expression" dxfId="344" priority="238">
      <formula>MOD(ROW(),2)=0</formula>
    </cfRule>
  </conditionalFormatting>
  <conditionalFormatting sqref="I40">
    <cfRule type="containsText" dxfId="343" priority="233" operator="containsText" text="testing">
      <formula>NOT(ISERROR(SEARCH("testing",I40)))</formula>
    </cfRule>
    <cfRule type="containsText" dxfId="342" priority="234" operator="containsText" text="ongoing">
      <formula>NOT(ISERROR(SEARCH("ongoing",I40)))</formula>
    </cfRule>
    <cfRule type="containsText" dxfId="341" priority="235" operator="containsText" text="to do">
      <formula>NOT(ISERROR(SEARCH("to do",I40)))</formula>
    </cfRule>
    <cfRule type="containsText" dxfId="340" priority="236" operator="containsText" text="done">
      <formula>NOT(ISERROR(SEARCH("done",I40)))</formula>
    </cfRule>
    <cfRule type="containsText" dxfId="339" priority="237" operator="containsText" text="dont">
      <formula>NOT(ISERROR(SEARCH("dont",I40)))</formula>
    </cfRule>
  </conditionalFormatting>
  <conditionalFormatting sqref="I40">
    <cfRule type="containsText" dxfId="338" priority="232" operator="containsText" text="to do later">
      <formula>NOT(ISERROR(SEARCH("to do later",I40)))</formula>
    </cfRule>
  </conditionalFormatting>
  <conditionalFormatting sqref="I42">
    <cfRule type="expression" dxfId="337" priority="231">
      <formula>MOD(ROW(),2)=0</formula>
    </cfRule>
  </conditionalFormatting>
  <conditionalFormatting sqref="I42">
    <cfRule type="expression" dxfId="336" priority="230">
      <formula>MOD(ROW(),2)=0</formula>
    </cfRule>
  </conditionalFormatting>
  <conditionalFormatting sqref="I43">
    <cfRule type="expression" dxfId="335" priority="229">
      <formula>MOD(ROW(),2)=0</formula>
    </cfRule>
  </conditionalFormatting>
  <conditionalFormatting sqref="B51:B52 F51:H51">
    <cfRule type="expression" dxfId="334" priority="228">
      <formula>MOD(ROW(),2)=0</formula>
    </cfRule>
  </conditionalFormatting>
  <conditionalFormatting sqref="I51">
    <cfRule type="expression" dxfId="333" priority="227">
      <formula>MOD(ROW(),2)=0</formula>
    </cfRule>
  </conditionalFormatting>
  <conditionalFormatting sqref="B53">
    <cfRule type="expression" dxfId="332" priority="220">
      <formula>MOD(ROW(),2)=0</formula>
    </cfRule>
  </conditionalFormatting>
  <conditionalFormatting sqref="I52">
    <cfRule type="containsText" dxfId="331" priority="215" operator="containsText" text="testing">
      <formula>NOT(ISERROR(SEARCH("testing",I52)))</formula>
    </cfRule>
    <cfRule type="containsText" dxfId="330" priority="216" operator="containsText" text="ongoing">
      <formula>NOT(ISERROR(SEARCH("ongoing",I52)))</formula>
    </cfRule>
    <cfRule type="containsText" dxfId="329" priority="217" operator="containsText" text="to do">
      <formula>NOT(ISERROR(SEARCH("to do",I52)))</formula>
    </cfRule>
    <cfRule type="containsText" dxfId="328" priority="218" operator="containsText" text="done">
      <formula>NOT(ISERROR(SEARCH("done",I52)))</formula>
    </cfRule>
    <cfRule type="containsText" dxfId="327" priority="219" operator="containsText" text="dont">
      <formula>NOT(ISERROR(SEARCH("dont",I52)))</formula>
    </cfRule>
  </conditionalFormatting>
  <conditionalFormatting sqref="I52">
    <cfRule type="containsText" dxfId="326" priority="214" operator="containsText" text="to do later">
      <formula>NOT(ISERROR(SEARCH("to do later",I52)))</formula>
    </cfRule>
  </conditionalFormatting>
  <conditionalFormatting sqref="B54 B56">
    <cfRule type="expression" dxfId="325" priority="213">
      <formula>MOD(ROW(),2)=0</formula>
    </cfRule>
  </conditionalFormatting>
  <conditionalFormatting sqref="I54">
    <cfRule type="containsText" dxfId="324" priority="208" operator="containsText" text="testing">
      <formula>NOT(ISERROR(SEARCH("testing",I54)))</formula>
    </cfRule>
    <cfRule type="containsText" dxfId="323" priority="209" operator="containsText" text="ongoing">
      <formula>NOT(ISERROR(SEARCH("ongoing",I54)))</formula>
    </cfRule>
    <cfRule type="containsText" dxfId="322" priority="210" operator="containsText" text="to do">
      <formula>NOT(ISERROR(SEARCH("to do",I54)))</formula>
    </cfRule>
    <cfRule type="containsText" dxfId="321" priority="211" operator="containsText" text="done">
      <formula>NOT(ISERROR(SEARCH("done",I54)))</formula>
    </cfRule>
    <cfRule type="containsText" dxfId="320" priority="212" operator="containsText" text="dont">
      <formula>NOT(ISERROR(SEARCH("dont",I54)))</formula>
    </cfRule>
  </conditionalFormatting>
  <conditionalFormatting sqref="I54">
    <cfRule type="containsText" dxfId="319" priority="207" operator="containsText" text="to do later">
      <formula>NOT(ISERROR(SEARCH("to do later",I54)))</formula>
    </cfRule>
  </conditionalFormatting>
  <conditionalFormatting sqref="B55">
    <cfRule type="expression" dxfId="318" priority="206">
      <formula>MOD(ROW(),2)=0</formula>
    </cfRule>
  </conditionalFormatting>
  <conditionalFormatting sqref="I1:I2 I6:I22">
    <cfRule type="containsText" dxfId="317" priority="204" operator="containsText" text="ongoing">
      <formula>NOT(ISERROR(SEARCH("ongoing",I1)))</formula>
    </cfRule>
  </conditionalFormatting>
  <conditionalFormatting sqref="B42">
    <cfRule type="expression" dxfId="316" priority="203">
      <formula>MOD(ROW(),2)=0</formula>
    </cfRule>
  </conditionalFormatting>
  <conditionalFormatting sqref="D57">
    <cfRule type="expression" dxfId="315" priority="202">
      <formula>MOD(ROW(),2)=0</formula>
    </cfRule>
  </conditionalFormatting>
  <conditionalFormatting sqref="H42">
    <cfRule type="expression" dxfId="314" priority="199">
      <formula>MOD(ROW(),2)=0</formula>
    </cfRule>
  </conditionalFormatting>
  <conditionalFormatting sqref="I41">
    <cfRule type="expression" dxfId="313" priority="198">
      <formula>MOD(ROW(),2)=0</formula>
    </cfRule>
  </conditionalFormatting>
  <conditionalFormatting sqref="I41">
    <cfRule type="containsText" dxfId="312" priority="193" operator="containsText" text="testing">
      <formula>NOT(ISERROR(SEARCH("testing",I41)))</formula>
    </cfRule>
    <cfRule type="containsText" dxfId="311" priority="194" operator="containsText" text="ongoing">
      <formula>NOT(ISERROR(SEARCH("ongoing",I41)))</formula>
    </cfRule>
    <cfRule type="containsText" dxfId="310" priority="195" operator="containsText" text="to do">
      <formula>NOT(ISERROR(SEARCH("to do",I41)))</formula>
    </cfRule>
    <cfRule type="containsText" dxfId="309" priority="196" operator="containsText" text="done">
      <formula>NOT(ISERROR(SEARCH("done",I41)))</formula>
    </cfRule>
    <cfRule type="containsText" dxfId="308" priority="197" operator="containsText" text="dont">
      <formula>NOT(ISERROR(SEARCH("dont",I41)))</formula>
    </cfRule>
  </conditionalFormatting>
  <conditionalFormatting sqref="I41">
    <cfRule type="containsText" dxfId="307" priority="192" operator="containsText" text="to do later">
      <formula>NOT(ISERROR(SEARCH("to do later",I41)))</formula>
    </cfRule>
  </conditionalFormatting>
  <conditionalFormatting sqref="I41">
    <cfRule type="containsText" dxfId="306" priority="191" operator="containsText" text="ongoing">
      <formula>NOT(ISERROR(SEARCH("ongoing",I41)))</formula>
    </cfRule>
  </conditionalFormatting>
  <conditionalFormatting sqref="B30">
    <cfRule type="expression" dxfId="305" priority="190">
      <formula>MOD(ROW(),2)=0</formula>
    </cfRule>
  </conditionalFormatting>
  <conditionalFormatting sqref="I27">
    <cfRule type="expression" dxfId="304" priority="189">
      <formula>MOD(ROW(),2)=0</formula>
    </cfRule>
  </conditionalFormatting>
  <conditionalFormatting sqref="I27">
    <cfRule type="containsText" dxfId="303" priority="184" operator="containsText" text="testing">
      <formula>NOT(ISERROR(SEARCH("testing",I27)))</formula>
    </cfRule>
    <cfRule type="containsText" dxfId="302" priority="185" operator="containsText" text="ongoing">
      <formula>NOT(ISERROR(SEARCH("ongoing",I27)))</formula>
    </cfRule>
    <cfRule type="containsText" dxfId="301" priority="186" operator="containsText" text="to do">
      <formula>NOT(ISERROR(SEARCH("to do",I27)))</formula>
    </cfRule>
    <cfRule type="containsText" dxfId="300" priority="187" operator="containsText" text="done">
      <formula>NOT(ISERROR(SEARCH("done",I27)))</formula>
    </cfRule>
    <cfRule type="containsText" dxfId="299" priority="188" operator="containsText" text="dont">
      <formula>NOT(ISERROR(SEARCH("dont",I27)))</formula>
    </cfRule>
  </conditionalFormatting>
  <conditionalFormatting sqref="I27">
    <cfRule type="containsText" dxfId="298" priority="183" operator="containsText" text="to do later">
      <formula>NOT(ISERROR(SEARCH("to do later",I27)))</formula>
    </cfRule>
  </conditionalFormatting>
  <conditionalFormatting sqref="I27">
    <cfRule type="containsText" dxfId="297" priority="182" operator="containsText" text="ongoing">
      <formula>NOT(ISERROR(SEARCH("ongoing",I27)))</formula>
    </cfRule>
  </conditionalFormatting>
  <conditionalFormatting sqref="B31">
    <cfRule type="expression" dxfId="296" priority="181">
      <formula>MOD(ROW(),2)=0</formula>
    </cfRule>
  </conditionalFormatting>
  <conditionalFormatting sqref="I28">
    <cfRule type="expression" dxfId="295" priority="180">
      <formula>MOD(ROW(),2)=0</formula>
    </cfRule>
  </conditionalFormatting>
  <conditionalFormatting sqref="I28">
    <cfRule type="containsText" dxfId="294" priority="175" operator="containsText" text="testing">
      <formula>NOT(ISERROR(SEARCH("testing",I28)))</formula>
    </cfRule>
    <cfRule type="containsText" dxfId="293" priority="176" operator="containsText" text="ongoing">
      <formula>NOT(ISERROR(SEARCH("ongoing",I28)))</formula>
    </cfRule>
    <cfRule type="containsText" dxfId="292" priority="177" operator="containsText" text="to do">
      <formula>NOT(ISERROR(SEARCH("to do",I28)))</formula>
    </cfRule>
    <cfRule type="containsText" dxfId="291" priority="178" operator="containsText" text="done">
      <formula>NOT(ISERROR(SEARCH("done",I28)))</formula>
    </cfRule>
    <cfRule type="containsText" dxfId="290" priority="179" operator="containsText" text="dont">
      <formula>NOT(ISERROR(SEARCH("dont",I28)))</formula>
    </cfRule>
  </conditionalFormatting>
  <conditionalFormatting sqref="I28">
    <cfRule type="containsText" dxfId="289" priority="174" operator="containsText" text="to do later">
      <formula>NOT(ISERROR(SEARCH("to do later",I28)))</formula>
    </cfRule>
  </conditionalFormatting>
  <conditionalFormatting sqref="I28">
    <cfRule type="containsText" dxfId="288" priority="173" operator="containsText" text="ongoing">
      <formula>NOT(ISERROR(SEARCH("ongoing",I28)))</formula>
    </cfRule>
  </conditionalFormatting>
  <conditionalFormatting sqref="B32">
    <cfRule type="expression" dxfId="287" priority="172">
      <formula>MOD(ROW(),2)=0</formula>
    </cfRule>
  </conditionalFormatting>
  <conditionalFormatting sqref="I29">
    <cfRule type="expression" dxfId="286" priority="171">
      <formula>MOD(ROW(),2)=0</formula>
    </cfRule>
  </conditionalFormatting>
  <conditionalFormatting sqref="I29">
    <cfRule type="containsText" dxfId="285" priority="166" operator="containsText" text="testing">
      <formula>NOT(ISERROR(SEARCH("testing",I29)))</formula>
    </cfRule>
    <cfRule type="containsText" dxfId="284" priority="167" operator="containsText" text="ongoing">
      <formula>NOT(ISERROR(SEARCH("ongoing",I29)))</formula>
    </cfRule>
    <cfRule type="containsText" dxfId="283" priority="168" operator="containsText" text="to do">
      <formula>NOT(ISERROR(SEARCH("to do",I29)))</formula>
    </cfRule>
    <cfRule type="containsText" dxfId="282" priority="169" operator="containsText" text="done">
      <formula>NOT(ISERROR(SEARCH("done",I29)))</formula>
    </cfRule>
    <cfRule type="containsText" dxfId="281" priority="170" operator="containsText" text="dont">
      <formula>NOT(ISERROR(SEARCH("dont",I29)))</formula>
    </cfRule>
  </conditionalFormatting>
  <conditionalFormatting sqref="I29">
    <cfRule type="containsText" dxfId="280" priority="165" operator="containsText" text="to do later">
      <formula>NOT(ISERROR(SEARCH("to do later",I29)))</formula>
    </cfRule>
  </conditionalFormatting>
  <conditionalFormatting sqref="I29">
    <cfRule type="containsText" dxfId="279" priority="164" operator="containsText" text="ongoing">
      <formula>NOT(ISERROR(SEARCH("ongoing",I29)))</formula>
    </cfRule>
  </conditionalFormatting>
  <conditionalFormatting sqref="A1:I1 F30:G30 E31:G32 B51:B54 E42:E43 F39:G43 E39:E40 E38:G38 C38:D44 C33:G37 B55:E55 A2 C51:H51 E52:E53 C52:D54 H2:I2 H9:H18 E44:H44 H28:H43 F52:H55 B45:H50 B7:G7 B9:G22 I8:I22 H6:I7 E56:H56 C56 B23:D23 A4 A6 A8 A10 A12 A14 A26 A38 A50 A16 A28 A40 A52 A18 A30 A42 A54 A20 A32 A44 A56 A22 A34 A46 A58 A24 A36 A48 A60 B26:B44">
    <cfRule type="expression" dxfId="278" priority="163">
      <formula>MOD(ROW(),2)=0</formula>
    </cfRule>
  </conditionalFormatting>
  <conditionalFormatting sqref="I1 I27:I49">
    <cfRule type="containsText" dxfId="277" priority="158" operator="containsText" text="backlogged">
      <formula>NOT(ISERROR(SEARCH("backlogged",I1)))</formula>
    </cfRule>
    <cfRule type="containsText" dxfId="276" priority="159" operator="containsText" text="to do">
      <formula>NOT(ISERROR(SEARCH("to do",I1)))</formula>
    </cfRule>
    <cfRule type="containsText" dxfId="275" priority="160" operator="containsText" text="testing">
      <formula>NOT(ISERROR(SEARCH("testing",I1)))</formula>
    </cfRule>
    <cfRule type="containsText" dxfId="274" priority="161" operator="containsText" text="ongoing">
      <formula>NOT(ISERROR(SEARCH("ongoing",I1)))</formula>
    </cfRule>
    <cfRule type="containsText" dxfId="273" priority="162" stopIfTrue="1" operator="containsText" text="done">
      <formula>NOT(ISERROR(SEARCH("done",I1)))</formula>
    </cfRule>
  </conditionalFormatting>
  <conditionalFormatting sqref="A2 B40:B44 B55:D55 E51:E52 B51:C54 C56 A4 A6 A8 A10 A12 A14 A26 A38 A50 A16 A28 A40 A52 A18 A30 A42 A54 A20 A32 A44 A56 A22 A34 A46 A58 A24 A36 A48:B48 A60">
    <cfRule type="expression" dxfId="272" priority="157">
      <formula>MOD(ROW(),2)=0</formula>
    </cfRule>
  </conditionalFormatting>
  <conditionalFormatting sqref="D9:E10 B17:C17 D18:D21 C18 B18:B23 C20:C23">
    <cfRule type="expression" dxfId="271" priority="156">
      <formula>MOD(ROW(),2)=0</formula>
    </cfRule>
  </conditionalFormatting>
  <conditionalFormatting sqref="E7">
    <cfRule type="expression" dxfId="270" priority="155">
      <formula>MOD(ROW(),2)=0</formula>
    </cfRule>
  </conditionalFormatting>
  <conditionalFormatting sqref="D7">
    <cfRule type="expression" dxfId="269" priority="154">
      <formula>MOD(ROW(),2)=0</formula>
    </cfRule>
  </conditionalFormatting>
  <conditionalFormatting sqref="B12:E12">
    <cfRule type="expression" dxfId="268" priority="153">
      <formula>MOD(ROW(),2)=0</formula>
    </cfRule>
  </conditionalFormatting>
  <conditionalFormatting sqref="I9">
    <cfRule type="expression" dxfId="267" priority="152">
      <formula>MOD(ROW(),2)=0</formula>
    </cfRule>
  </conditionalFormatting>
  <conditionalFormatting sqref="I10">
    <cfRule type="containsText" dxfId="266" priority="147" operator="containsText" text="testing">
      <formula>NOT(ISERROR(SEARCH("testing",I10)))</formula>
    </cfRule>
    <cfRule type="containsText" dxfId="265" priority="148" operator="containsText" text="ongoing">
      <formula>NOT(ISERROR(SEARCH("ongoing",I10)))</formula>
    </cfRule>
    <cfRule type="containsText" dxfId="264" priority="149" operator="containsText" text="to do">
      <formula>NOT(ISERROR(SEARCH("to do",I10)))</formula>
    </cfRule>
    <cfRule type="containsText" dxfId="263" priority="150" operator="containsText" text="done">
      <formula>NOT(ISERROR(SEARCH("done",I10)))</formula>
    </cfRule>
    <cfRule type="containsText" dxfId="262" priority="151" operator="containsText" text="dont">
      <formula>NOT(ISERROR(SEARCH("dont",I10)))</formula>
    </cfRule>
  </conditionalFormatting>
  <conditionalFormatting sqref="I10">
    <cfRule type="containsText" dxfId="261" priority="146" operator="containsText" text="to do later">
      <formula>NOT(ISERROR(SEARCH("to do later",I10)))</formula>
    </cfRule>
  </conditionalFormatting>
  <conditionalFormatting sqref="B14 B16">
    <cfRule type="expression" dxfId="260" priority="145">
      <formula>MOD(ROW(),2)=0</formula>
    </cfRule>
  </conditionalFormatting>
  <conditionalFormatting sqref="I12">
    <cfRule type="containsText" dxfId="259" priority="140" operator="containsText" text="testing">
      <formula>NOT(ISERROR(SEARCH("testing",I12)))</formula>
    </cfRule>
    <cfRule type="containsText" dxfId="258" priority="141" operator="containsText" text="ongoing">
      <formula>NOT(ISERROR(SEARCH("ongoing",I12)))</formula>
    </cfRule>
    <cfRule type="containsText" dxfId="257" priority="142" operator="containsText" text="to do">
      <formula>NOT(ISERROR(SEARCH("to do",I12)))</formula>
    </cfRule>
    <cfRule type="containsText" dxfId="256" priority="143" operator="containsText" text="done">
      <formula>NOT(ISERROR(SEARCH("done",I12)))</formula>
    </cfRule>
    <cfRule type="containsText" dxfId="255" priority="144" operator="containsText" text="dont">
      <formula>NOT(ISERROR(SEARCH("dont",I12)))</formula>
    </cfRule>
  </conditionalFormatting>
  <conditionalFormatting sqref="I12">
    <cfRule type="containsText" dxfId="254" priority="139" operator="containsText" text="to do later">
      <formula>NOT(ISERROR(SEARCH("to do later",I12)))</formula>
    </cfRule>
  </conditionalFormatting>
  <conditionalFormatting sqref="B15">
    <cfRule type="expression" dxfId="253" priority="138">
      <formula>MOD(ROW(),2)=0</formula>
    </cfRule>
  </conditionalFormatting>
  <conditionalFormatting sqref="E26:E27 E17:E22">
    <cfRule type="expression" dxfId="252" priority="136">
      <formula>MOD(ROW(),2)=0</formula>
    </cfRule>
  </conditionalFormatting>
  <conditionalFormatting sqref="D17 D22:D23">
    <cfRule type="expression" dxfId="251" priority="137">
      <formula>MOD(ROW(),2)=0</formula>
    </cfRule>
  </conditionalFormatting>
  <conditionalFormatting sqref="C19:C21">
    <cfRule type="expression" dxfId="250" priority="135">
      <formula>MOD(ROW(),2)=0</formula>
    </cfRule>
  </conditionalFormatting>
  <conditionalFormatting sqref="E26:E27">
    <cfRule type="expression" dxfId="249" priority="134">
      <formula>MOD(ROW(),2)=0</formula>
    </cfRule>
  </conditionalFormatting>
  <conditionalFormatting sqref="I2 I6:I22">
    <cfRule type="containsText" dxfId="248" priority="126" operator="containsText" text="backlogged">
      <formula>NOT(ISERROR(SEARCH("backlogged",I2)))</formula>
    </cfRule>
    <cfRule type="containsText" dxfId="247" priority="127" operator="containsText" text="done">
      <formula>NOT(ISERROR(SEARCH("done",I2)))</formula>
    </cfRule>
    <cfRule type="containsText" dxfId="246" priority="129" operator="containsText" text="backlogged">
      <formula>NOT(ISERROR(SEARCH("backlogged",I2)))</formula>
    </cfRule>
    <cfRule type="containsText" dxfId="245" priority="130" operator="containsText" text="to do">
      <formula>NOT(ISERROR(SEARCH("to do",I2)))</formula>
    </cfRule>
    <cfRule type="containsText" dxfId="244" priority="131" operator="containsText" text="testing">
      <formula>NOT(ISERROR(SEARCH("testing",I2)))</formula>
    </cfRule>
    <cfRule type="containsText" dxfId="243" priority="132" operator="containsText" text="ongoing">
      <formula>NOT(ISERROR(SEARCH("ongoing",I2)))</formula>
    </cfRule>
    <cfRule type="containsText" dxfId="242" priority="133" stopIfTrue="1" operator="containsText" text="done">
      <formula>NOT(ISERROR(SEARCH("done",I2)))</formula>
    </cfRule>
  </conditionalFormatting>
  <conditionalFormatting sqref="E26:E27">
    <cfRule type="expression" dxfId="241" priority="128">
      <formula>MOD(ROW(),2)=0</formula>
    </cfRule>
  </conditionalFormatting>
  <conditionalFormatting sqref="B24:C25">
    <cfRule type="expression" dxfId="240" priority="125">
      <formula>MOD(ROW(),2)=0</formula>
    </cfRule>
  </conditionalFormatting>
  <conditionalFormatting sqref="E24:E25">
    <cfRule type="expression" dxfId="239" priority="123">
      <formula>MOD(ROW(),2)=0</formula>
    </cfRule>
  </conditionalFormatting>
  <conditionalFormatting sqref="D24:D25">
    <cfRule type="expression" dxfId="238" priority="124">
      <formula>MOD(ROW(),2)=0</formula>
    </cfRule>
  </conditionalFormatting>
  <conditionalFormatting sqref="B24:E25">
    <cfRule type="expression" dxfId="237" priority="122">
      <formula>MOD(ROW(),2)=0</formula>
    </cfRule>
  </conditionalFormatting>
  <conditionalFormatting sqref="B24:E25">
    <cfRule type="expression" dxfId="236" priority="121">
      <formula>MOD(ROW(),2)=0</formula>
    </cfRule>
  </conditionalFormatting>
  <conditionalFormatting sqref="B51:B54 B44 B48 B55:D55 C51:E51 E52 C52:D54 C56">
    <cfRule type="expression" dxfId="235" priority="120">
      <formula>MOD(ROW(),2)=0</formula>
    </cfRule>
  </conditionalFormatting>
  <conditionalFormatting sqref="I1:I2 I6:I22">
    <cfRule type="containsText" dxfId="234" priority="119" operator="containsText" text="to do">
      <formula>NOT(ISERROR(SEARCH("to do",I1)))</formula>
    </cfRule>
  </conditionalFormatting>
  <conditionalFormatting sqref="B25">
    <cfRule type="expression" dxfId="233" priority="118">
      <formula>MOD(ROW(),2)=0</formula>
    </cfRule>
  </conditionalFormatting>
  <conditionalFormatting sqref="E25">
    <cfRule type="expression" dxfId="232" priority="117">
      <formula>MOD(ROW(),2)=0</formula>
    </cfRule>
  </conditionalFormatting>
  <conditionalFormatting sqref="E25">
    <cfRule type="expression" dxfId="231" priority="116">
      <formula>MOD(ROW(),2)=0</formula>
    </cfRule>
  </conditionalFormatting>
  <conditionalFormatting sqref="E25">
    <cfRule type="expression" dxfId="230" priority="115">
      <formula>MOD(ROW(),2)=0</formula>
    </cfRule>
  </conditionalFormatting>
  <conditionalFormatting sqref="E30">
    <cfRule type="expression" dxfId="229" priority="114">
      <formula>MOD(ROW(),2)=0</formula>
    </cfRule>
  </conditionalFormatting>
  <conditionalFormatting sqref="E30">
    <cfRule type="expression" dxfId="228" priority="113">
      <formula>MOD(ROW(),2)=0</formula>
    </cfRule>
  </conditionalFormatting>
  <conditionalFormatting sqref="E30">
    <cfRule type="expression" dxfId="227" priority="112">
      <formula>MOD(ROW(),2)=0</formula>
    </cfRule>
  </conditionalFormatting>
  <conditionalFormatting sqref="E30">
    <cfRule type="expression" dxfId="226" priority="111">
      <formula>MOD(ROW(),2)=0</formula>
    </cfRule>
  </conditionalFormatting>
  <conditionalFormatting sqref="E41">
    <cfRule type="expression" dxfId="225" priority="110">
      <formula>MOD(ROW(),2)=0</formula>
    </cfRule>
  </conditionalFormatting>
  <conditionalFormatting sqref="E41">
    <cfRule type="expression" dxfId="224" priority="109">
      <formula>MOD(ROW(),2)=0</formula>
    </cfRule>
  </conditionalFormatting>
  <conditionalFormatting sqref="D21">
    <cfRule type="expression" dxfId="223" priority="108">
      <formula>MOD(ROW(),2)=0</formula>
    </cfRule>
  </conditionalFormatting>
  <conditionalFormatting sqref="E53">
    <cfRule type="expression" dxfId="222" priority="107">
      <formula>MOD(ROW(),2)=0</formula>
    </cfRule>
  </conditionalFormatting>
  <conditionalFormatting sqref="E53">
    <cfRule type="expression" dxfId="221" priority="106">
      <formula>MOD(ROW(),2)=0</formula>
    </cfRule>
  </conditionalFormatting>
  <conditionalFormatting sqref="E54">
    <cfRule type="expression" dxfId="220" priority="105">
      <formula>MOD(ROW(),2)=0</formula>
    </cfRule>
  </conditionalFormatting>
  <conditionalFormatting sqref="E54">
    <cfRule type="expression" dxfId="219" priority="104">
      <formula>MOD(ROW(),2)=0</formula>
    </cfRule>
  </conditionalFormatting>
  <conditionalFormatting sqref="E54">
    <cfRule type="expression" dxfId="218" priority="103">
      <formula>MOD(ROW(),2)=0</formula>
    </cfRule>
  </conditionalFormatting>
  <conditionalFormatting sqref="E54">
    <cfRule type="expression" dxfId="217" priority="102">
      <formula>MOD(ROW(),2)=0</formula>
    </cfRule>
  </conditionalFormatting>
  <conditionalFormatting sqref="D20">
    <cfRule type="expression" dxfId="216" priority="101">
      <formula>MOD(ROW(),2)=0</formula>
    </cfRule>
  </conditionalFormatting>
  <conditionalFormatting sqref="B8:H8">
    <cfRule type="expression" dxfId="215" priority="100">
      <formula>MOD(ROW(),2)=0</formula>
    </cfRule>
  </conditionalFormatting>
  <conditionalFormatting sqref="B8:H8">
    <cfRule type="expression" dxfId="214" priority="99">
      <formula>MOD(ROW(),2)=0</formula>
    </cfRule>
  </conditionalFormatting>
  <conditionalFormatting sqref="D8:E8">
    <cfRule type="expression" dxfId="213" priority="98">
      <formula>MOD(ROW(),2)=0</formula>
    </cfRule>
  </conditionalFormatting>
  <conditionalFormatting sqref="H3:I4 A3 A5 A7 A9 A11 A13 A15 A27 A39 A51 A17 A29 A41 A53 A19 A31 A43 A55 A21 A33 A45 A57 A23 A35 A47 A59 A25 A37 A49">
    <cfRule type="expression" dxfId="212" priority="79">
      <formula>MOD(ROW(),2)=0</formula>
    </cfRule>
  </conditionalFormatting>
  <conditionalFormatting sqref="I3:I4">
    <cfRule type="containsText" dxfId="211" priority="74" operator="containsText" text="testing">
      <formula>NOT(ISERROR(SEARCH("testing",I3)))</formula>
    </cfRule>
    <cfRule type="containsText" dxfId="210" priority="75" operator="containsText" text="ongoing">
      <formula>NOT(ISERROR(SEARCH("ongoing",I3)))</formula>
    </cfRule>
    <cfRule type="containsText" dxfId="209" priority="76" operator="containsText" text="to do">
      <formula>NOT(ISERROR(SEARCH("to do",I3)))</formula>
    </cfRule>
    <cfRule type="containsText" dxfId="208" priority="77" operator="containsText" text="done">
      <formula>NOT(ISERROR(SEARCH("done",I3)))</formula>
    </cfRule>
    <cfRule type="containsText" dxfId="207" priority="78" operator="containsText" text="dont">
      <formula>NOT(ISERROR(SEARCH("dont",I3)))</formula>
    </cfRule>
  </conditionalFormatting>
  <conditionalFormatting sqref="I3:I4">
    <cfRule type="containsText" dxfId="206" priority="73" operator="containsText" text="to do later">
      <formula>NOT(ISERROR(SEARCH("to do later",I3)))</formula>
    </cfRule>
  </conditionalFormatting>
  <conditionalFormatting sqref="I3:I4">
    <cfRule type="containsText" dxfId="205" priority="72" operator="containsText" text="ongoing">
      <formula>NOT(ISERROR(SEARCH("ongoing",I3)))</formula>
    </cfRule>
  </conditionalFormatting>
  <conditionalFormatting sqref="A3 H3:I4 A5 A7 A9 A11 A13 A15 A27 A39 A51 A17 A29 A41 A53 A19 A31 A43 A55 A21 A33 A45 A57 A23 A35 A47 A59 A25 A37 A49">
    <cfRule type="expression" dxfId="204" priority="71">
      <formula>MOD(ROW(),2)=0</formula>
    </cfRule>
  </conditionalFormatting>
  <conditionalFormatting sqref="A3 A5 A7 A9 A11 A13 A15 A27 A39 A51 A17 A29 A41 A53 A19 A31 A43 A55 A21 A33 A45 A57 A23 A35 A47 A59 A25 A37 A49">
    <cfRule type="expression" dxfId="203" priority="70">
      <formula>MOD(ROW(),2)=0</formula>
    </cfRule>
  </conditionalFormatting>
  <conditionalFormatting sqref="I3:I4">
    <cfRule type="containsText" dxfId="202" priority="63" operator="containsText" text="backlogged">
      <formula>NOT(ISERROR(SEARCH("backlogged",I3)))</formula>
    </cfRule>
    <cfRule type="containsText" dxfId="201" priority="64" operator="containsText" text="done">
      <formula>NOT(ISERROR(SEARCH("done",I3)))</formula>
    </cfRule>
    <cfRule type="containsText" dxfId="200" priority="65" operator="containsText" text="backlogged">
      <formula>NOT(ISERROR(SEARCH("backlogged",I3)))</formula>
    </cfRule>
    <cfRule type="containsText" dxfId="199" priority="66" operator="containsText" text="to do">
      <formula>NOT(ISERROR(SEARCH("to do",I3)))</formula>
    </cfRule>
    <cfRule type="containsText" dxfId="198" priority="67" operator="containsText" text="testing">
      <formula>NOT(ISERROR(SEARCH("testing",I3)))</formula>
    </cfRule>
    <cfRule type="containsText" dxfId="197" priority="68" operator="containsText" text="ongoing">
      <formula>NOT(ISERROR(SEARCH("ongoing",I3)))</formula>
    </cfRule>
    <cfRule type="containsText" dxfId="196" priority="69" stopIfTrue="1" operator="containsText" text="done">
      <formula>NOT(ISERROR(SEARCH("done",I3)))</formula>
    </cfRule>
  </conditionalFormatting>
  <conditionalFormatting sqref="I3:I4">
    <cfRule type="containsText" dxfId="195" priority="62" operator="containsText" text="to do">
      <formula>NOT(ISERROR(SEARCH("to do",I3)))</formula>
    </cfRule>
  </conditionalFormatting>
  <conditionalFormatting sqref="E23:I23">
    <cfRule type="expression" dxfId="194" priority="41">
      <formula>MOD(ROW(),2)=0</formula>
    </cfRule>
  </conditionalFormatting>
  <conditionalFormatting sqref="I23">
    <cfRule type="containsText" dxfId="193" priority="36" operator="containsText" text="testing">
      <formula>NOT(ISERROR(SEARCH("testing",I23)))</formula>
    </cfRule>
    <cfRule type="containsText" dxfId="192" priority="37" operator="containsText" text="ongoing">
      <formula>NOT(ISERROR(SEARCH("ongoing",I23)))</formula>
    </cfRule>
    <cfRule type="containsText" dxfId="191" priority="38" operator="containsText" text="to do">
      <formula>NOT(ISERROR(SEARCH("to do",I23)))</formula>
    </cfRule>
    <cfRule type="containsText" dxfId="190" priority="39" operator="containsText" text="done">
      <formula>NOT(ISERROR(SEARCH("done",I23)))</formula>
    </cfRule>
    <cfRule type="containsText" dxfId="189" priority="40" operator="containsText" text="dont">
      <formula>NOT(ISERROR(SEARCH("dont",I23)))</formula>
    </cfRule>
  </conditionalFormatting>
  <conditionalFormatting sqref="I23">
    <cfRule type="containsText" dxfId="188" priority="35" operator="containsText" text="to do later">
      <formula>NOT(ISERROR(SEARCH("to do later",I23)))</formula>
    </cfRule>
  </conditionalFormatting>
  <conditionalFormatting sqref="I23">
    <cfRule type="containsText" dxfId="187" priority="34" operator="containsText" text="ongoing">
      <formula>NOT(ISERROR(SEARCH("ongoing",I23)))</formula>
    </cfRule>
  </conditionalFormatting>
  <conditionalFormatting sqref="I23">
    <cfRule type="expression" dxfId="186" priority="33">
      <formula>MOD(ROW(),2)=0</formula>
    </cfRule>
  </conditionalFormatting>
  <conditionalFormatting sqref="I23">
    <cfRule type="containsText" dxfId="185" priority="26" operator="containsText" text="backlogged">
      <formula>NOT(ISERROR(SEARCH("backlogged",I23)))</formula>
    </cfRule>
    <cfRule type="containsText" dxfId="184" priority="27" operator="containsText" text="done">
      <formula>NOT(ISERROR(SEARCH("done",I23)))</formula>
    </cfRule>
    <cfRule type="containsText" dxfId="183" priority="28" operator="containsText" text="backlogged">
      <formula>NOT(ISERROR(SEARCH("backlogged",I23)))</formula>
    </cfRule>
    <cfRule type="containsText" dxfId="182" priority="29" operator="containsText" text="to do">
      <formula>NOT(ISERROR(SEARCH("to do",I23)))</formula>
    </cfRule>
    <cfRule type="containsText" dxfId="181" priority="30" operator="containsText" text="testing">
      <formula>NOT(ISERROR(SEARCH("testing",I23)))</formula>
    </cfRule>
    <cfRule type="containsText" dxfId="180" priority="31" operator="containsText" text="ongoing">
      <formula>NOT(ISERROR(SEARCH("ongoing",I23)))</formula>
    </cfRule>
    <cfRule type="containsText" dxfId="179" priority="32" stopIfTrue="1" operator="containsText" text="done">
      <formula>NOT(ISERROR(SEARCH("done",I23)))</formula>
    </cfRule>
  </conditionalFormatting>
  <conditionalFormatting sqref="E23">
    <cfRule type="expression" dxfId="178" priority="25">
      <formula>MOD(ROW(),2)=0</formula>
    </cfRule>
  </conditionalFormatting>
  <conditionalFormatting sqref="E23">
    <cfRule type="expression" dxfId="177" priority="24">
      <formula>MOD(ROW(),2)=0</formula>
    </cfRule>
  </conditionalFormatting>
  <conditionalFormatting sqref="E23">
    <cfRule type="expression" dxfId="176" priority="23">
      <formula>MOD(ROW(),2)=0</formula>
    </cfRule>
  </conditionalFormatting>
  <conditionalFormatting sqref="I23">
    <cfRule type="containsText" dxfId="175" priority="22" operator="containsText" text="to do">
      <formula>NOT(ISERROR(SEARCH("to do",I23)))</formula>
    </cfRule>
  </conditionalFormatting>
  <conditionalFormatting sqref="B23:C23">
    <cfRule type="expression" dxfId="174" priority="21">
      <formula>MOD(ROW(),2)=0</formula>
    </cfRule>
  </conditionalFormatting>
  <conditionalFormatting sqref="D23">
    <cfRule type="expression" dxfId="173" priority="20">
      <formula>MOD(ROW(),2)=0</formula>
    </cfRule>
  </conditionalFormatting>
  <conditionalFormatting sqref="B23:D23">
    <cfRule type="expression" dxfId="172" priority="19">
      <formula>MOD(ROW(),2)=0</formula>
    </cfRule>
  </conditionalFormatting>
  <conditionalFormatting sqref="B23:D23">
    <cfRule type="expression" dxfId="171" priority="18">
      <formula>MOD(ROW(),2)=0</formula>
    </cfRule>
  </conditionalFormatting>
  <conditionalFormatting sqref="I5">
    <cfRule type="expression" dxfId="170" priority="17">
      <formula>MOD(ROW(),2)=0</formula>
    </cfRule>
  </conditionalFormatting>
  <conditionalFormatting sqref="I5">
    <cfRule type="containsText" dxfId="169" priority="12" operator="containsText" text="testing">
      <formula>NOT(ISERROR(SEARCH("testing",I5)))</formula>
    </cfRule>
    <cfRule type="containsText" dxfId="168" priority="13" operator="containsText" text="ongoing">
      <formula>NOT(ISERROR(SEARCH("ongoing",I5)))</formula>
    </cfRule>
    <cfRule type="containsText" dxfId="167" priority="14" operator="containsText" text="to do">
      <formula>NOT(ISERROR(SEARCH("to do",I5)))</formula>
    </cfRule>
    <cfRule type="containsText" dxfId="166" priority="15" operator="containsText" text="done">
      <formula>NOT(ISERROR(SEARCH("done",I5)))</formula>
    </cfRule>
    <cfRule type="containsText" dxfId="165" priority="16" operator="containsText" text="dont">
      <formula>NOT(ISERROR(SEARCH("dont",I5)))</formula>
    </cfRule>
  </conditionalFormatting>
  <conditionalFormatting sqref="I5">
    <cfRule type="containsText" dxfId="164" priority="11" operator="containsText" text="to do later">
      <formula>NOT(ISERROR(SEARCH("to do later",I5)))</formula>
    </cfRule>
  </conditionalFormatting>
  <conditionalFormatting sqref="I5">
    <cfRule type="containsText" dxfId="163" priority="10" operator="containsText" text="ongoing">
      <formula>NOT(ISERROR(SEARCH("ongoing",I5)))</formula>
    </cfRule>
  </conditionalFormatting>
  <conditionalFormatting sqref="I5">
    <cfRule type="expression" dxfId="162" priority="9">
      <formula>MOD(ROW(),2)=0</formula>
    </cfRule>
  </conditionalFormatting>
  <conditionalFormatting sqref="I5">
    <cfRule type="containsText" dxfId="161" priority="2" operator="containsText" text="backlogged">
      <formula>NOT(ISERROR(SEARCH("backlogged",I5)))</formula>
    </cfRule>
    <cfRule type="containsText" dxfId="160" priority="3" operator="containsText" text="done">
      <formula>NOT(ISERROR(SEARCH("done",I5)))</formula>
    </cfRule>
    <cfRule type="containsText" dxfId="159" priority="4" operator="containsText" text="backlogged">
      <formula>NOT(ISERROR(SEARCH("backlogged",I5)))</formula>
    </cfRule>
    <cfRule type="containsText" dxfId="158" priority="5" operator="containsText" text="to do">
      <formula>NOT(ISERROR(SEARCH("to do",I5)))</formula>
    </cfRule>
    <cfRule type="containsText" dxfId="157" priority="6" operator="containsText" text="testing">
      <formula>NOT(ISERROR(SEARCH("testing",I5)))</formula>
    </cfRule>
    <cfRule type="containsText" dxfId="156" priority="7" operator="containsText" text="ongoing">
      <formula>NOT(ISERROR(SEARCH("ongoing",I5)))</formula>
    </cfRule>
    <cfRule type="containsText" dxfId="155" priority="8" stopIfTrue="1" operator="containsText" text="done">
      <formula>NOT(ISERROR(SEARCH("done",I5)))</formula>
    </cfRule>
  </conditionalFormatting>
  <conditionalFormatting sqref="I5">
    <cfRule type="containsText" dxfId="154" priority="1" operator="containsText" text="to do">
      <formula>NOT(ISERROR(SEARCH("to do",I5)))</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containsText" priority="222" operator="containsText" text="testing" id="{24896B61-6F9E-425C-B0D2-D8FFC13F1AE1}">
            <xm:f>NOT(ISERROR(SEARCH("testing",'\Users\Alvin Jay Cosare\Dropbox\Segworks\Cosare, Alvin Jay\Sprinting\[Sprinting (Christian joseph dalisay''s conflicted copy 2014-05-13).xlsx]Sprint 1'!#REF!)))</xm:f>
            <x14:dxf>
              <fill>
                <patternFill>
                  <bgColor theme="7" tint="0.59996337778862885"/>
                </patternFill>
              </fill>
            </x14:dxf>
          </x14:cfRule>
          <x14:cfRule type="containsText" priority="223" operator="containsText" text="ongoing" id="{3C40F5FB-8AC9-4AA9-BBA7-36A369F834DE}">
            <xm:f>NOT(ISERROR(SEARCH("ongoing",'\Users\Alvin Jay Cosare\Dropbox\Segworks\Cosare, Alvin Jay\Sprinting\[Sprinting (Christian joseph dalisay''s conflicted copy 2014-05-13).xlsx]Sprint 1'!#REF!)))</xm:f>
            <x14:dxf>
              <fill>
                <patternFill>
                  <bgColor theme="5" tint="0.39994506668294322"/>
                </patternFill>
              </fill>
            </x14:dxf>
          </x14:cfRule>
          <x14:cfRule type="containsText" priority="224" operator="containsText" text="to do" id="{F4570320-865B-4F41-9E31-494B1F6639B9}">
            <xm:f>NOT(ISERROR(SEARCH("to do",'\Users\Alvin Jay Cosare\Dropbox\Segworks\Cosare, Alvin Jay\Sprinting\[Sprinting (Christian joseph dalisay''s conflicted copy 2014-05-13).xlsx]Sprint 1'!#REF!)))</xm:f>
            <x14:dxf>
              <font>
                <color rgb="FF9C0006"/>
              </font>
              <fill>
                <patternFill>
                  <bgColor rgb="FFFFC7CE"/>
                </patternFill>
              </fill>
            </x14:dxf>
          </x14:cfRule>
          <x14:cfRule type="containsText" priority="225" operator="containsText" text="done" id="{D6F64110-74FA-4969-AC23-BB4BC76437F9}">
            <xm:f>NOT(ISERROR(SEARCH("done",'\Users\Alvin Jay Cosare\Dropbox\Segworks\Cosare, Alvin Jay\Sprinting\[Sprinting (Christian joseph dalisay''s conflicted copy 2014-05-13).xlsx]Sprint 1'!#REF!)))</xm:f>
            <x14:dxf>
              <font>
                <color rgb="FF006100"/>
              </font>
              <fill>
                <patternFill>
                  <bgColor rgb="FFC6EFCE"/>
                </patternFill>
              </fill>
            </x14:dxf>
          </x14:cfRule>
          <x14:cfRule type="containsText" priority="226" operator="containsText" text="dont" id="{622DB9EC-21E0-4157-AA57-175E5A8B1A80}">
            <xm:f>NOT(ISERROR(SEARCH("dont",'\Users\Alvin Jay Cosare\Dropbox\Segworks\Cosare, Alvin Jay\Sprinting\[Sprinting (Christian joseph dalisay''s conflicted copy 2014-05-13).xlsx]Sprint 1'!#REF!)))</xm:f>
            <x14:dxf>
              <font>
                <color rgb="FF006100"/>
              </font>
              <fill>
                <patternFill>
                  <bgColor rgb="FFC6EFCE"/>
                </patternFill>
              </fill>
            </x14:dxf>
          </x14:cfRule>
          <xm:sqref>I51</xm:sqref>
        </x14:conditionalFormatting>
        <x14:conditionalFormatting xmlns:xm="http://schemas.microsoft.com/office/excel/2006/main">
          <x14:cfRule type="containsText" priority="221" operator="containsText" text="to do later" id="{D27B34F8-62B7-4A3E-B980-52518FCC301D}">
            <xm:f>NOT(ISERROR(SEARCH("to do later",'\Users\Alvin Jay Cosare\Dropbox\Segworks\Cosare, Alvin Jay\Sprinting\[Sprinting (Christian joseph dalisay''s conflicted copy 2014-05-13).xlsx]Sprint 1'!#REF!)))</xm:f>
            <x14:dxf>
              <border>
                <left style="thin">
                  <color rgb="FF9C0006"/>
                </left>
                <right style="thin">
                  <color rgb="FF9C0006"/>
                </right>
                <top style="thin">
                  <color rgb="FF9C0006"/>
                </top>
                <bottom style="thin">
                  <color rgb="FF9C0006"/>
                </bottom>
                <vertical/>
                <horizontal/>
              </border>
            </x14:dxf>
          </x14:cfRule>
          <xm:sqref>I51</xm:sqref>
        </x14:conditionalFormatting>
        <x14:conditionalFormatting xmlns:xm="http://schemas.microsoft.com/office/excel/2006/main">
          <x14:cfRule type="containsText" priority="249" operator="containsText" text="testing" id="{991DBC08-A8C5-4E83-999F-FC8C150BD6C0}">
            <xm:f>NOT(ISERROR(SEARCH("testing",'\Users\Alvin Jay Cosare\Dropbox\Segworks\Cosare, Alvin Jay\Sprinting\[Sprinting (Christian joseph dalisay''s conflicted copy 2014-05-13).xlsx]Sprint 1'!#REF!)))</xm:f>
            <x14:dxf>
              <fill>
                <patternFill>
                  <bgColor theme="7" tint="0.59996337778862885"/>
                </patternFill>
              </fill>
            </x14:dxf>
          </x14:cfRule>
          <x14:cfRule type="containsText" priority="250" operator="containsText" text="ongoing" id="{2D21285C-2EA1-4F45-916F-32CE36382F5E}">
            <xm:f>NOT(ISERROR(SEARCH("ongoing",'\Users\Alvin Jay Cosare\Dropbox\Segworks\Cosare, Alvin Jay\Sprinting\[Sprinting (Christian joseph dalisay''s conflicted copy 2014-05-13).xlsx]Sprint 1'!#REF!)))</xm:f>
            <x14:dxf>
              <fill>
                <patternFill>
                  <bgColor theme="5" tint="0.39994506668294322"/>
                </patternFill>
              </fill>
            </x14:dxf>
          </x14:cfRule>
          <x14:cfRule type="containsText" priority="251" operator="containsText" text="to do" id="{E6B6F5F1-FA45-4FB1-A8CB-F0179077230F}">
            <xm:f>NOT(ISERROR(SEARCH("to do",'\Users\Alvin Jay Cosare\Dropbox\Segworks\Cosare, Alvin Jay\Sprinting\[Sprinting (Christian joseph dalisay''s conflicted copy 2014-05-13).xlsx]Sprint 1'!#REF!)))</xm:f>
            <x14:dxf>
              <font>
                <color rgb="FF9C0006"/>
              </font>
              <fill>
                <patternFill>
                  <bgColor rgb="FFFFC7CE"/>
                </patternFill>
              </fill>
            </x14:dxf>
          </x14:cfRule>
          <x14:cfRule type="containsText" priority="252" operator="containsText" text="done" id="{BAC31486-3775-4E38-BF37-B4468F9934BF}">
            <xm:f>NOT(ISERROR(SEARCH("done",'\Users\Alvin Jay Cosare\Dropbox\Segworks\Cosare, Alvin Jay\Sprinting\[Sprinting (Christian joseph dalisay''s conflicted copy 2014-05-13).xlsx]Sprint 1'!#REF!)))</xm:f>
            <x14:dxf>
              <font>
                <color rgb="FF006100"/>
              </font>
              <fill>
                <patternFill>
                  <bgColor rgb="FFC6EFCE"/>
                </patternFill>
              </fill>
            </x14:dxf>
          </x14:cfRule>
          <x14:cfRule type="containsText" priority="253" operator="containsText" text="dont" id="{79EB4388-3D9C-4A6E-9D22-6BEF32FDA31B}">
            <xm:f>NOT(ISERROR(SEARCH("dont",'\Users\Alvin Jay Cosare\Dropbox\Segworks\Cosare, Alvin Jay\Sprinting\[Sprinting (Christian joseph dalisay''s conflicted copy 2014-05-13).xlsx]Sprint 1'!#REF!)))</xm:f>
            <x14:dxf>
              <font>
                <color rgb="FF006100"/>
              </font>
              <fill>
                <patternFill>
                  <bgColor rgb="FFC6EFCE"/>
                </patternFill>
              </fill>
            </x14:dxf>
          </x14:cfRule>
          <xm:sqref>I8:I9</xm:sqref>
        </x14:conditionalFormatting>
        <x14:conditionalFormatting xmlns:xm="http://schemas.microsoft.com/office/excel/2006/main">
          <x14:cfRule type="containsText" priority="254" operator="containsText" text="to do later" id="{7319F28D-B2D5-474D-92B9-78F6675B6BEE}">
            <xm:f>NOT(ISERROR(SEARCH("to do later",'\Users\Alvin Jay Cosare\Dropbox\Segworks\Cosare, Alvin Jay\Sprinting\[Sprinting (Christian joseph dalisay''s conflicted copy 2014-05-13).xlsx]Sprint 1'!#REF!)))</xm:f>
            <x14:dxf>
              <border>
                <left style="thin">
                  <color rgb="FF9C0006"/>
                </left>
                <right style="thin">
                  <color rgb="FF9C0006"/>
                </right>
                <top style="thin">
                  <color rgb="FF9C0006"/>
                </top>
                <bottom style="thin">
                  <color rgb="FF9C0006"/>
                </bottom>
                <vertical/>
                <horizontal/>
              </border>
            </x14:dxf>
          </x14:cfRule>
          <xm:sqref>I8:I9</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7"/>
  <sheetViews>
    <sheetView tabSelected="1" topLeftCell="A40" workbookViewId="0">
      <selection activeCell="F68" sqref="F68"/>
    </sheetView>
  </sheetViews>
  <sheetFormatPr defaultRowHeight="15" x14ac:dyDescent="0.25"/>
  <cols>
    <col min="1" max="1" width="81.5703125" bestFit="1" customWidth="1"/>
    <col min="2" max="2" width="10.42578125" bestFit="1" customWidth="1"/>
    <col min="3" max="3" width="20.7109375" bestFit="1" customWidth="1"/>
    <col min="4" max="6" width="9.7109375" bestFit="1" customWidth="1"/>
  </cols>
  <sheetData>
    <row r="1" spans="1:6" x14ac:dyDescent="0.25">
      <c r="A1" s="6" t="s">
        <v>0</v>
      </c>
      <c r="B1" s="6" t="s">
        <v>1</v>
      </c>
      <c r="C1" s="59">
        <v>41772</v>
      </c>
      <c r="D1" s="53">
        <v>41773</v>
      </c>
      <c r="E1" s="53">
        <v>41774</v>
      </c>
      <c r="F1" s="53">
        <v>41775</v>
      </c>
    </row>
    <row r="2" spans="1:6" x14ac:dyDescent="0.25">
      <c r="A2" s="1" t="s">
        <v>214</v>
      </c>
      <c r="B2" s="15">
        <v>1</v>
      </c>
      <c r="C2">
        <f>B2</f>
        <v>1</v>
      </c>
      <c r="D2">
        <v>0</v>
      </c>
      <c r="E2">
        <f>$D2</f>
        <v>0</v>
      </c>
      <c r="F2">
        <f ca="1">$F2</f>
        <v>0</v>
      </c>
    </row>
    <row r="3" spans="1:6" x14ac:dyDescent="0.25">
      <c r="A3" s="1" t="s">
        <v>214</v>
      </c>
      <c r="B3" s="15">
        <v>1</v>
      </c>
      <c r="C3">
        <f>B3</f>
        <v>1</v>
      </c>
      <c r="D3">
        <v>0</v>
      </c>
      <c r="E3">
        <f t="shared" ref="E3:E55" si="0">$D3</f>
        <v>0</v>
      </c>
      <c r="F3">
        <f t="shared" ref="F3:F61" ca="1" si="1">$F3</f>
        <v>0</v>
      </c>
    </row>
    <row r="4" spans="1:6" x14ac:dyDescent="0.25">
      <c r="A4" s="1" t="s">
        <v>255</v>
      </c>
      <c r="B4" s="15">
        <v>3</v>
      </c>
      <c r="C4">
        <f>B4</f>
        <v>3</v>
      </c>
      <c r="D4">
        <v>0</v>
      </c>
      <c r="E4">
        <f t="shared" si="0"/>
        <v>0</v>
      </c>
      <c r="F4">
        <f t="shared" ca="1" si="1"/>
        <v>0</v>
      </c>
    </row>
    <row r="5" spans="1:6" x14ac:dyDescent="0.25">
      <c r="A5" s="1" t="s">
        <v>254</v>
      </c>
      <c r="B5" s="15">
        <v>2</v>
      </c>
      <c r="C5">
        <f>B5</f>
        <v>2</v>
      </c>
      <c r="D5">
        <v>0</v>
      </c>
      <c r="E5">
        <f t="shared" si="0"/>
        <v>0</v>
      </c>
      <c r="F5">
        <f t="shared" ca="1" si="1"/>
        <v>0</v>
      </c>
    </row>
    <row r="6" spans="1:6" x14ac:dyDescent="0.25">
      <c r="A6" s="1" t="s">
        <v>215</v>
      </c>
      <c r="B6" s="15">
        <v>1</v>
      </c>
      <c r="C6">
        <f>B6</f>
        <v>1</v>
      </c>
      <c r="D6">
        <v>0</v>
      </c>
      <c r="E6">
        <f t="shared" si="0"/>
        <v>0</v>
      </c>
      <c r="F6">
        <f t="shared" ca="1" si="1"/>
        <v>0</v>
      </c>
    </row>
    <row r="7" spans="1:6" x14ac:dyDescent="0.25">
      <c r="A7" s="14" t="s">
        <v>174</v>
      </c>
      <c r="B7" s="8">
        <v>5</v>
      </c>
      <c r="C7">
        <v>5</v>
      </c>
      <c r="D7">
        <f t="shared" ref="D7:D54" si="2">$C7</f>
        <v>5</v>
      </c>
      <c r="E7">
        <v>0</v>
      </c>
      <c r="F7">
        <f t="shared" ca="1" si="1"/>
        <v>0</v>
      </c>
    </row>
    <row r="8" spans="1:6" x14ac:dyDescent="0.25">
      <c r="A8" s="9" t="s">
        <v>171</v>
      </c>
      <c r="B8" s="13">
        <v>3</v>
      </c>
      <c r="C8">
        <v>0</v>
      </c>
      <c r="D8">
        <f t="shared" si="2"/>
        <v>0</v>
      </c>
      <c r="E8">
        <f t="shared" si="0"/>
        <v>0</v>
      </c>
      <c r="F8">
        <f t="shared" ca="1" si="1"/>
        <v>0</v>
      </c>
    </row>
    <row r="9" spans="1:6" x14ac:dyDescent="0.25">
      <c r="A9" s="9" t="s">
        <v>171</v>
      </c>
      <c r="B9" s="13">
        <v>3</v>
      </c>
      <c r="C9">
        <v>0</v>
      </c>
      <c r="D9">
        <f t="shared" si="2"/>
        <v>0</v>
      </c>
      <c r="E9">
        <f t="shared" si="0"/>
        <v>0</v>
      </c>
      <c r="F9">
        <f t="shared" ca="1" si="1"/>
        <v>0</v>
      </c>
    </row>
    <row r="10" spans="1:6" x14ac:dyDescent="0.25">
      <c r="A10" s="9" t="s">
        <v>169</v>
      </c>
      <c r="B10" s="8">
        <v>3</v>
      </c>
      <c r="C10">
        <v>0</v>
      </c>
      <c r="D10">
        <f t="shared" si="2"/>
        <v>0</v>
      </c>
      <c r="E10">
        <f t="shared" si="0"/>
        <v>0</v>
      </c>
      <c r="F10">
        <f t="shared" ca="1" si="1"/>
        <v>0</v>
      </c>
    </row>
    <row r="11" spans="1:6" x14ac:dyDescent="0.25">
      <c r="A11" s="9" t="s">
        <v>170</v>
      </c>
      <c r="B11" s="8">
        <v>3</v>
      </c>
      <c r="C11">
        <v>0</v>
      </c>
      <c r="D11">
        <f t="shared" si="2"/>
        <v>0</v>
      </c>
      <c r="E11">
        <f t="shared" si="0"/>
        <v>0</v>
      </c>
      <c r="F11">
        <f t="shared" ca="1" si="1"/>
        <v>0</v>
      </c>
    </row>
    <row r="12" spans="1:6" x14ac:dyDescent="0.25">
      <c r="A12" s="14" t="s">
        <v>175</v>
      </c>
      <c r="B12" s="8">
        <v>5</v>
      </c>
      <c r="C12">
        <f>B12</f>
        <v>5</v>
      </c>
      <c r="D12">
        <f t="shared" si="2"/>
        <v>5</v>
      </c>
      <c r="E12">
        <f t="shared" si="0"/>
        <v>5</v>
      </c>
      <c r="F12">
        <f t="shared" ca="1" si="1"/>
        <v>5</v>
      </c>
    </row>
    <row r="13" spans="1:6" x14ac:dyDescent="0.25">
      <c r="A13" s="14" t="s">
        <v>176</v>
      </c>
      <c r="B13" s="8">
        <v>5</v>
      </c>
      <c r="C13">
        <f t="shared" ref="C13:C22" si="3">B13</f>
        <v>5</v>
      </c>
      <c r="D13">
        <f t="shared" si="2"/>
        <v>5</v>
      </c>
      <c r="E13">
        <f t="shared" si="0"/>
        <v>5</v>
      </c>
      <c r="F13">
        <f t="shared" ca="1" si="1"/>
        <v>5</v>
      </c>
    </row>
    <row r="14" spans="1:6" x14ac:dyDescent="0.25">
      <c r="A14" s="14" t="s">
        <v>126</v>
      </c>
      <c r="B14" s="8">
        <v>10</v>
      </c>
      <c r="C14">
        <f t="shared" si="3"/>
        <v>10</v>
      </c>
      <c r="D14">
        <f t="shared" si="2"/>
        <v>10</v>
      </c>
      <c r="E14">
        <f t="shared" si="0"/>
        <v>10</v>
      </c>
      <c r="F14">
        <f t="shared" ca="1" si="1"/>
        <v>10</v>
      </c>
    </row>
    <row r="15" spans="1:6" x14ac:dyDescent="0.25">
      <c r="A15" s="14" t="s">
        <v>147</v>
      </c>
      <c r="B15" s="8">
        <v>4</v>
      </c>
      <c r="C15">
        <f t="shared" si="3"/>
        <v>4</v>
      </c>
      <c r="D15">
        <f t="shared" si="2"/>
        <v>4</v>
      </c>
      <c r="E15">
        <f t="shared" si="0"/>
        <v>4</v>
      </c>
      <c r="F15">
        <f t="shared" ca="1" si="1"/>
        <v>4</v>
      </c>
    </row>
    <row r="16" spans="1:6" x14ac:dyDescent="0.25">
      <c r="A16" s="14" t="s">
        <v>130</v>
      </c>
      <c r="B16" s="8">
        <v>8</v>
      </c>
      <c r="C16">
        <f t="shared" si="3"/>
        <v>8</v>
      </c>
      <c r="D16">
        <f t="shared" si="2"/>
        <v>8</v>
      </c>
      <c r="E16">
        <f t="shared" si="0"/>
        <v>8</v>
      </c>
      <c r="F16">
        <f t="shared" ca="1" si="1"/>
        <v>8</v>
      </c>
    </row>
    <row r="17" spans="1:6" x14ac:dyDescent="0.25">
      <c r="A17" s="14" t="s">
        <v>148</v>
      </c>
      <c r="B17" s="8">
        <v>4</v>
      </c>
      <c r="C17">
        <f t="shared" si="3"/>
        <v>4</v>
      </c>
      <c r="D17">
        <f t="shared" si="2"/>
        <v>4</v>
      </c>
      <c r="E17">
        <f t="shared" si="0"/>
        <v>4</v>
      </c>
      <c r="F17">
        <f t="shared" ca="1" si="1"/>
        <v>4</v>
      </c>
    </row>
    <row r="18" spans="1:6" x14ac:dyDescent="0.25">
      <c r="A18" s="14" t="s">
        <v>131</v>
      </c>
      <c r="B18" s="8">
        <v>6</v>
      </c>
      <c r="C18">
        <f t="shared" si="3"/>
        <v>6</v>
      </c>
      <c r="D18">
        <f t="shared" si="2"/>
        <v>6</v>
      </c>
      <c r="E18">
        <f t="shared" si="0"/>
        <v>6</v>
      </c>
      <c r="F18">
        <f t="shared" ca="1" si="1"/>
        <v>6</v>
      </c>
    </row>
    <row r="19" spans="1:6" x14ac:dyDescent="0.25">
      <c r="A19" s="14" t="s">
        <v>132</v>
      </c>
      <c r="B19" s="8">
        <v>4</v>
      </c>
      <c r="C19">
        <f t="shared" si="3"/>
        <v>4</v>
      </c>
      <c r="D19">
        <v>0</v>
      </c>
      <c r="E19">
        <f t="shared" si="0"/>
        <v>0</v>
      </c>
      <c r="F19">
        <f t="shared" ca="1" si="1"/>
        <v>0</v>
      </c>
    </row>
    <row r="20" spans="1:6" x14ac:dyDescent="0.25">
      <c r="A20" s="14" t="s">
        <v>246</v>
      </c>
      <c r="B20" s="8">
        <v>4</v>
      </c>
      <c r="C20">
        <f t="shared" si="3"/>
        <v>4</v>
      </c>
      <c r="D20">
        <f t="shared" si="2"/>
        <v>4</v>
      </c>
      <c r="E20">
        <f t="shared" si="0"/>
        <v>4</v>
      </c>
      <c r="F20">
        <f t="shared" ca="1" si="1"/>
        <v>4</v>
      </c>
    </row>
    <row r="21" spans="1:6" x14ac:dyDescent="0.25">
      <c r="A21" s="14" t="s">
        <v>241</v>
      </c>
      <c r="B21" s="8">
        <v>8</v>
      </c>
      <c r="C21">
        <f t="shared" si="3"/>
        <v>8</v>
      </c>
      <c r="D21">
        <f t="shared" si="2"/>
        <v>8</v>
      </c>
      <c r="E21">
        <f t="shared" si="0"/>
        <v>8</v>
      </c>
      <c r="F21">
        <f t="shared" ca="1" si="1"/>
        <v>8</v>
      </c>
    </row>
    <row r="22" spans="1:6" x14ac:dyDescent="0.25">
      <c r="A22" s="14" t="s">
        <v>132</v>
      </c>
      <c r="B22" s="8">
        <v>10</v>
      </c>
      <c r="C22">
        <f t="shared" si="3"/>
        <v>10</v>
      </c>
      <c r="D22">
        <f t="shared" si="2"/>
        <v>10</v>
      </c>
      <c r="E22">
        <f t="shared" si="0"/>
        <v>10</v>
      </c>
      <c r="F22">
        <v>0</v>
      </c>
    </row>
    <row r="23" spans="1:6" x14ac:dyDescent="0.25">
      <c r="A23" s="14" t="s">
        <v>201</v>
      </c>
      <c r="B23" s="15">
        <v>5</v>
      </c>
      <c r="C23">
        <v>5</v>
      </c>
      <c r="D23">
        <v>0</v>
      </c>
      <c r="E23">
        <f t="shared" si="0"/>
        <v>0</v>
      </c>
      <c r="F23">
        <f t="shared" ca="1" si="1"/>
        <v>0</v>
      </c>
    </row>
    <row r="24" spans="1:6" x14ac:dyDescent="0.25">
      <c r="A24" s="14" t="s">
        <v>201</v>
      </c>
      <c r="B24" s="15">
        <v>5</v>
      </c>
      <c r="C24">
        <v>5</v>
      </c>
      <c r="D24">
        <v>0</v>
      </c>
      <c r="E24">
        <f t="shared" si="0"/>
        <v>0</v>
      </c>
      <c r="F24">
        <f t="shared" ca="1" si="1"/>
        <v>0</v>
      </c>
    </row>
    <row r="25" spans="1:6" x14ac:dyDescent="0.25">
      <c r="A25" s="14" t="s">
        <v>208</v>
      </c>
      <c r="B25" s="15">
        <v>2</v>
      </c>
      <c r="C25">
        <f>B25</f>
        <v>2</v>
      </c>
      <c r="D25">
        <v>0</v>
      </c>
      <c r="E25">
        <f t="shared" si="0"/>
        <v>0</v>
      </c>
      <c r="F25">
        <f t="shared" ca="1" si="1"/>
        <v>0</v>
      </c>
    </row>
    <row r="26" spans="1:6" x14ac:dyDescent="0.25">
      <c r="A26" s="14" t="s">
        <v>210</v>
      </c>
      <c r="B26" s="15">
        <v>5</v>
      </c>
      <c r="C26">
        <f t="shared" ref="C26:C54" si="4">B26</f>
        <v>5</v>
      </c>
      <c r="D26">
        <v>0</v>
      </c>
      <c r="E26">
        <f t="shared" si="0"/>
        <v>0</v>
      </c>
      <c r="F26">
        <f t="shared" ca="1" si="1"/>
        <v>0</v>
      </c>
    </row>
    <row r="27" spans="1:6" x14ac:dyDescent="0.25">
      <c r="A27" s="14" t="s">
        <v>205</v>
      </c>
      <c r="B27" s="15">
        <v>8</v>
      </c>
      <c r="C27">
        <f t="shared" si="4"/>
        <v>8</v>
      </c>
      <c r="D27">
        <f t="shared" si="2"/>
        <v>8</v>
      </c>
      <c r="E27">
        <v>0</v>
      </c>
      <c r="F27">
        <f t="shared" ca="1" si="1"/>
        <v>0</v>
      </c>
    </row>
    <row r="28" spans="1:6" x14ac:dyDescent="0.25">
      <c r="A28" s="1" t="s">
        <v>206</v>
      </c>
      <c r="B28" s="15">
        <v>6</v>
      </c>
      <c r="C28">
        <f t="shared" si="4"/>
        <v>6</v>
      </c>
      <c r="D28">
        <f t="shared" si="2"/>
        <v>6</v>
      </c>
      <c r="E28">
        <f t="shared" si="0"/>
        <v>6</v>
      </c>
      <c r="F28">
        <v>0</v>
      </c>
    </row>
    <row r="29" spans="1:6" x14ac:dyDescent="0.25">
      <c r="A29" s="1" t="s">
        <v>207</v>
      </c>
      <c r="B29" s="15">
        <v>4</v>
      </c>
      <c r="C29">
        <f t="shared" si="4"/>
        <v>4</v>
      </c>
      <c r="D29">
        <v>0</v>
      </c>
      <c r="E29">
        <f t="shared" si="0"/>
        <v>0</v>
      </c>
      <c r="F29">
        <f t="shared" ca="1" si="1"/>
        <v>0</v>
      </c>
    </row>
    <row r="30" spans="1:6" x14ac:dyDescent="0.25">
      <c r="A30" s="14" t="s">
        <v>211</v>
      </c>
      <c r="B30" s="8">
        <v>5</v>
      </c>
      <c r="C30">
        <f t="shared" si="4"/>
        <v>5</v>
      </c>
      <c r="D30">
        <f t="shared" si="2"/>
        <v>5</v>
      </c>
      <c r="E30">
        <v>0</v>
      </c>
      <c r="F30">
        <f t="shared" ca="1" si="1"/>
        <v>0</v>
      </c>
    </row>
    <row r="31" spans="1:6" x14ac:dyDescent="0.25">
      <c r="A31" s="14" t="s">
        <v>209</v>
      </c>
      <c r="B31" s="8">
        <v>6</v>
      </c>
      <c r="C31">
        <f t="shared" si="4"/>
        <v>6</v>
      </c>
      <c r="D31">
        <f t="shared" si="2"/>
        <v>6</v>
      </c>
      <c r="E31">
        <v>0</v>
      </c>
      <c r="F31">
        <f t="shared" ca="1" si="1"/>
        <v>0</v>
      </c>
    </row>
    <row r="32" spans="1:6" x14ac:dyDescent="0.25">
      <c r="A32" s="14" t="s">
        <v>212</v>
      </c>
      <c r="B32" s="8">
        <v>4</v>
      </c>
      <c r="C32">
        <f t="shared" si="4"/>
        <v>4</v>
      </c>
      <c r="D32">
        <f t="shared" si="2"/>
        <v>4</v>
      </c>
      <c r="E32">
        <f t="shared" si="0"/>
        <v>4</v>
      </c>
      <c r="F32">
        <v>0</v>
      </c>
    </row>
    <row r="33" spans="1:6" x14ac:dyDescent="0.25">
      <c r="A33" s="14" t="s">
        <v>216</v>
      </c>
      <c r="B33" s="8">
        <v>2</v>
      </c>
      <c r="C33">
        <f t="shared" si="4"/>
        <v>2</v>
      </c>
      <c r="D33">
        <f t="shared" si="2"/>
        <v>2</v>
      </c>
      <c r="E33">
        <f t="shared" si="0"/>
        <v>2</v>
      </c>
      <c r="F33">
        <v>0</v>
      </c>
    </row>
    <row r="34" spans="1:6" x14ac:dyDescent="0.25">
      <c r="A34" s="14" t="s">
        <v>227</v>
      </c>
      <c r="B34" s="8">
        <v>2</v>
      </c>
      <c r="C34">
        <f t="shared" si="4"/>
        <v>2</v>
      </c>
      <c r="D34">
        <f t="shared" si="2"/>
        <v>2</v>
      </c>
      <c r="E34">
        <f t="shared" si="0"/>
        <v>2</v>
      </c>
      <c r="F34">
        <v>0</v>
      </c>
    </row>
    <row r="35" spans="1:6" x14ac:dyDescent="0.25">
      <c r="A35" s="14" t="s">
        <v>228</v>
      </c>
      <c r="B35" s="8">
        <v>2</v>
      </c>
      <c r="C35">
        <f t="shared" si="4"/>
        <v>2</v>
      </c>
      <c r="D35">
        <f t="shared" si="2"/>
        <v>2</v>
      </c>
      <c r="E35">
        <f t="shared" si="0"/>
        <v>2</v>
      </c>
      <c r="F35">
        <f t="shared" ca="1" si="1"/>
        <v>2</v>
      </c>
    </row>
    <row r="36" spans="1:6" x14ac:dyDescent="0.25">
      <c r="A36" s="14" t="s">
        <v>249</v>
      </c>
      <c r="B36" s="8">
        <v>8</v>
      </c>
      <c r="C36">
        <f t="shared" si="4"/>
        <v>8</v>
      </c>
      <c r="D36">
        <f t="shared" si="2"/>
        <v>8</v>
      </c>
      <c r="E36">
        <f t="shared" si="0"/>
        <v>8</v>
      </c>
      <c r="F36">
        <f t="shared" ca="1" si="1"/>
        <v>8</v>
      </c>
    </row>
    <row r="37" spans="1:6" x14ac:dyDescent="0.25">
      <c r="A37" s="14" t="s">
        <v>219</v>
      </c>
      <c r="B37" s="15">
        <v>6</v>
      </c>
      <c r="C37">
        <f t="shared" si="4"/>
        <v>6</v>
      </c>
      <c r="D37">
        <f t="shared" si="2"/>
        <v>6</v>
      </c>
      <c r="E37">
        <f t="shared" si="0"/>
        <v>6</v>
      </c>
      <c r="F37">
        <f t="shared" ca="1" si="1"/>
        <v>6</v>
      </c>
    </row>
    <row r="38" spans="1:6" x14ac:dyDescent="0.25">
      <c r="A38" s="14" t="s">
        <v>220</v>
      </c>
      <c r="B38" s="8">
        <v>6</v>
      </c>
      <c r="C38">
        <f t="shared" si="4"/>
        <v>6</v>
      </c>
      <c r="D38">
        <f t="shared" si="2"/>
        <v>6</v>
      </c>
      <c r="E38">
        <f t="shared" si="0"/>
        <v>6</v>
      </c>
      <c r="F38">
        <f t="shared" ca="1" si="1"/>
        <v>6</v>
      </c>
    </row>
    <row r="39" spans="1:6" x14ac:dyDescent="0.25">
      <c r="A39" s="14" t="s">
        <v>224</v>
      </c>
      <c r="B39" s="8">
        <v>6</v>
      </c>
      <c r="C39">
        <f t="shared" si="4"/>
        <v>6</v>
      </c>
      <c r="D39">
        <f t="shared" si="2"/>
        <v>6</v>
      </c>
      <c r="E39">
        <f t="shared" si="0"/>
        <v>6</v>
      </c>
      <c r="F39">
        <f t="shared" ca="1" si="1"/>
        <v>6</v>
      </c>
    </row>
    <row r="40" spans="1:6" x14ac:dyDescent="0.25">
      <c r="A40" s="14" t="s">
        <v>221</v>
      </c>
      <c r="B40" s="8">
        <v>6</v>
      </c>
      <c r="C40">
        <f t="shared" si="4"/>
        <v>6</v>
      </c>
      <c r="D40">
        <f t="shared" si="2"/>
        <v>6</v>
      </c>
      <c r="E40">
        <f t="shared" si="0"/>
        <v>6</v>
      </c>
      <c r="F40">
        <f t="shared" ca="1" si="1"/>
        <v>6</v>
      </c>
    </row>
    <row r="41" spans="1:6" x14ac:dyDescent="0.25">
      <c r="A41" s="14" t="s">
        <v>222</v>
      </c>
      <c r="B41" s="8">
        <v>6</v>
      </c>
      <c r="C41">
        <f t="shared" si="4"/>
        <v>6</v>
      </c>
      <c r="D41">
        <f t="shared" si="2"/>
        <v>6</v>
      </c>
      <c r="E41">
        <f t="shared" si="0"/>
        <v>6</v>
      </c>
      <c r="F41">
        <f t="shared" ca="1" si="1"/>
        <v>6</v>
      </c>
    </row>
    <row r="42" spans="1:6" x14ac:dyDescent="0.25">
      <c r="A42" s="14" t="s">
        <v>223</v>
      </c>
      <c r="B42" s="8">
        <v>5</v>
      </c>
      <c r="C42">
        <f t="shared" si="4"/>
        <v>5</v>
      </c>
      <c r="D42">
        <f t="shared" si="2"/>
        <v>5</v>
      </c>
      <c r="E42">
        <f t="shared" si="0"/>
        <v>5</v>
      </c>
      <c r="F42">
        <f t="shared" ca="1" si="1"/>
        <v>5</v>
      </c>
    </row>
    <row r="43" spans="1:6" x14ac:dyDescent="0.25">
      <c r="A43" s="14" t="s">
        <v>226</v>
      </c>
      <c r="B43" s="8">
        <v>4</v>
      </c>
      <c r="C43">
        <f t="shared" si="4"/>
        <v>4</v>
      </c>
      <c r="D43">
        <f t="shared" si="2"/>
        <v>4</v>
      </c>
      <c r="E43">
        <f t="shared" si="0"/>
        <v>4</v>
      </c>
      <c r="F43">
        <f t="shared" ca="1" si="1"/>
        <v>4</v>
      </c>
    </row>
    <row r="44" spans="1:6" x14ac:dyDescent="0.25">
      <c r="A44" s="9" t="s">
        <v>225</v>
      </c>
      <c r="B44" s="8">
        <v>8</v>
      </c>
      <c r="C44">
        <f t="shared" si="4"/>
        <v>8</v>
      </c>
      <c r="D44">
        <f t="shared" si="2"/>
        <v>8</v>
      </c>
      <c r="E44">
        <f t="shared" si="0"/>
        <v>8</v>
      </c>
      <c r="F44">
        <f t="shared" ca="1" si="1"/>
        <v>8</v>
      </c>
    </row>
    <row r="45" spans="1:6" x14ac:dyDescent="0.25">
      <c r="A45" s="9" t="s">
        <v>231</v>
      </c>
      <c r="B45" s="8">
        <v>8</v>
      </c>
      <c r="C45">
        <f t="shared" si="4"/>
        <v>8</v>
      </c>
      <c r="D45">
        <v>0</v>
      </c>
      <c r="E45">
        <f t="shared" si="0"/>
        <v>0</v>
      </c>
      <c r="F45">
        <f t="shared" ca="1" si="1"/>
        <v>0</v>
      </c>
    </row>
    <row r="46" spans="1:6" x14ac:dyDescent="0.25">
      <c r="A46" s="14" t="s">
        <v>233</v>
      </c>
      <c r="B46" s="8">
        <v>8</v>
      </c>
      <c r="C46">
        <f t="shared" si="4"/>
        <v>8</v>
      </c>
      <c r="D46">
        <f t="shared" si="2"/>
        <v>8</v>
      </c>
      <c r="E46">
        <f t="shared" si="0"/>
        <v>8</v>
      </c>
      <c r="F46">
        <f t="shared" ca="1" si="1"/>
        <v>8</v>
      </c>
    </row>
    <row r="47" spans="1:6" x14ac:dyDescent="0.25">
      <c r="A47" s="14" t="s">
        <v>237</v>
      </c>
      <c r="B47" s="8">
        <v>8</v>
      </c>
      <c r="C47">
        <f t="shared" si="4"/>
        <v>8</v>
      </c>
      <c r="D47">
        <f t="shared" si="2"/>
        <v>8</v>
      </c>
      <c r="E47">
        <v>0</v>
      </c>
      <c r="F47">
        <f t="shared" ca="1" si="1"/>
        <v>0</v>
      </c>
    </row>
    <row r="48" spans="1:6" x14ac:dyDescent="0.25">
      <c r="A48" s="14" t="s">
        <v>250</v>
      </c>
      <c r="B48" s="8">
        <v>6</v>
      </c>
      <c r="C48">
        <f t="shared" si="4"/>
        <v>6</v>
      </c>
      <c r="D48">
        <f t="shared" si="2"/>
        <v>6</v>
      </c>
      <c r="E48">
        <f t="shared" si="0"/>
        <v>6</v>
      </c>
      <c r="F48">
        <f t="shared" ca="1" si="1"/>
        <v>6</v>
      </c>
    </row>
    <row r="49" spans="1:6" x14ac:dyDescent="0.25">
      <c r="A49" s="9" t="s">
        <v>234</v>
      </c>
      <c r="B49" s="13">
        <v>6</v>
      </c>
      <c r="C49">
        <f t="shared" si="4"/>
        <v>6</v>
      </c>
      <c r="D49">
        <f t="shared" si="2"/>
        <v>6</v>
      </c>
      <c r="E49">
        <f t="shared" si="0"/>
        <v>6</v>
      </c>
      <c r="F49">
        <f t="shared" ca="1" si="1"/>
        <v>6</v>
      </c>
    </row>
    <row r="50" spans="1:6" x14ac:dyDescent="0.25">
      <c r="A50" s="9" t="s">
        <v>235</v>
      </c>
      <c r="B50" s="8">
        <v>6</v>
      </c>
      <c r="C50">
        <f t="shared" si="4"/>
        <v>6</v>
      </c>
      <c r="D50">
        <f t="shared" si="2"/>
        <v>6</v>
      </c>
      <c r="E50">
        <f t="shared" si="0"/>
        <v>6</v>
      </c>
      <c r="F50">
        <f t="shared" ca="1" si="1"/>
        <v>6</v>
      </c>
    </row>
    <row r="51" spans="1:6" x14ac:dyDescent="0.25">
      <c r="A51" s="14" t="s">
        <v>240</v>
      </c>
      <c r="B51" s="8">
        <v>8</v>
      </c>
      <c r="C51">
        <f t="shared" si="4"/>
        <v>8</v>
      </c>
      <c r="D51">
        <f t="shared" si="2"/>
        <v>8</v>
      </c>
      <c r="E51">
        <f t="shared" si="0"/>
        <v>8</v>
      </c>
      <c r="F51">
        <f t="shared" ca="1" si="1"/>
        <v>8</v>
      </c>
    </row>
    <row r="52" spans="1:6" x14ac:dyDescent="0.25">
      <c r="A52" s="14" t="s">
        <v>242</v>
      </c>
      <c r="B52" s="8">
        <v>8</v>
      </c>
      <c r="C52">
        <f t="shared" si="4"/>
        <v>8</v>
      </c>
      <c r="D52">
        <f t="shared" si="2"/>
        <v>8</v>
      </c>
      <c r="E52">
        <f t="shared" si="0"/>
        <v>8</v>
      </c>
      <c r="F52">
        <f t="shared" ca="1" si="1"/>
        <v>8</v>
      </c>
    </row>
    <row r="53" spans="1:6" x14ac:dyDescent="0.25">
      <c r="A53" s="14" t="s">
        <v>243</v>
      </c>
      <c r="B53" s="8">
        <v>8</v>
      </c>
      <c r="C53">
        <f t="shared" si="4"/>
        <v>8</v>
      </c>
      <c r="D53">
        <f t="shared" si="2"/>
        <v>8</v>
      </c>
      <c r="E53">
        <f t="shared" si="0"/>
        <v>8</v>
      </c>
      <c r="F53">
        <f t="shared" ca="1" si="1"/>
        <v>8</v>
      </c>
    </row>
    <row r="54" spans="1:6" x14ac:dyDescent="0.25">
      <c r="A54" s="54" t="s">
        <v>244</v>
      </c>
      <c r="B54" s="55">
        <v>8</v>
      </c>
      <c r="C54" s="56">
        <f t="shared" si="4"/>
        <v>8</v>
      </c>
      <c r="D54" s="56">
        <f t="shared" si="2"/>
        <v>8</v>
      </c>
      <c r="E54" s="56">
        <f t="shared" si="0"/>
        <v>8</v>
      </c>
      <c r="F54" s="56">
        <f t="shared" ca="1" si="1"/>
        <v>8</v>
      </c>
    </row>
    <row r="55" spans="1:6" x14ac:dyDescent="0.25">
      <c r="A55" s="14" t="s">
        <v>252</v>
      </c>
      <c r="B55" s="8">
        <v>6</v>
      </c>
      <c r="C55">
        <v>0</v>
      </c>
      <c r="D55">
        <v>0</v>
      </c>
      <c r="E55">
        <f t="shared" si="0"/>
        <v>0</v>
      </c>
      <c r="F55">
        <f t="shared" ca="1" si="1"/>
        <v>0</v>
      </c>
    </row>
    <row r="56" spans="1:6" x14ac:dyDescent="0.25">
      <c r="A56" s="14" t="s">
        <v>260</v>
      </c>
      <c r="B56" s="8">
        <v>3</v>
      </c>
      <c r="C56">
        <v>0</v>
      </c>
      <c r="D56">
        <f>$B56</f>
        <v>3</v>
      </c>
      <c r="E56">
        <v>0</v>
      </c>
      <c r="F56">
        <f t="shared" ca="1" si="1"/>
        <v>0</v>
      </c>
    </row>
    <row r="57" spans="1:6" x14ac:dyDescent="0.25">
      <c r="A57" s="14" t="s">
        <v>261</v>
      </c>
      <c r="B57" s="8">
        <v>2</v>
      </c>
      <c r="C57">
        <v>0</v>
      </c>
      <c r="D57">
        <v>0</v>
      </c>
      <c r="E57">
        <f>$D57</f>
        <v>0</v>
      </c>
      <c r="F57">
        <f t="shared" ca="1" si="1"/>
        <v>0</v>
      </c>
    </row>
    <row r="58" spans="1:6" x14ac:dyDescent="0.25">
      <c r="A58" s="14" t="s">
        <v>262</v>
      </c>
      <c r="B58" s="8">
        <v>8</v>
      </c>
      <c r="C58">
        <v>0</v>
      </c>
      <c r="D58">
        <v>2</v>
      </c>
      <c r="E58">
        <v>0</v>
      </c>
      <c r="F58">
        <f t="shared" ca="1" si="1"/>
        <v>0</v>
      </c>
    </row>
    <row r="59" spans="1:6" x14ac:dyDescent="0.25">
      <c r="A59" s="14" t="s">
        <v>263</v>
      </c>
      <c r="B59" s="8">
        <v>8</v>
      </c>
      <c r="C59">
        <v>0</v>
      </c>
      <c r="D59">
        <v>8</v>
      </c>
      <c r="E59">
        <f t="shared" ref="E59" si="5">$D59</f>
        <v>8</v>
      </c>
      <c r="F59">
        <f t="shared" ca="1" si="1"/>
        <v>8</v>
      </c>
    </row>
    <row r="60" spans="1:6" x14ac:dyDescent="0.25">
      <c r="A60" s="14" t="s">
        <v>264</v>
      </c>
      <c r="B60" s="8">
        <v>8</v>
      </c>
      <c r="C60">
        <v>0</v>
      </c>
      <c r="D60">
        <v>8</v>
      </c>
      <c r="E60">
        <v>0</v>
      </c>
      <c r="F60">
        <f t="shared" ca="1" si="1"/>
        <v>0</v>
      </c>
    </row>
    <row r="61" spans="1:6" x14ac:dyDescent="0.25">
      <c r="A61" s="14" t="s">
        <v>267</v>
      </c>
      <c r="B61" s="8">
        <v>3</v>
      </c>
      <c r="C61">
        <v>0</v>
      </c>
      <c r="D61">
        <v>0</v>
      </c>
      <c r="E61">
        <v>0</v>
      </c>
      <c r="F61">
        <f t="shared" ca="1" si="1"/>
        <v>0</v>
      </c>
    </row>
    <row r="62" spans="1:6" x14ac:dyDescent="0.25">
      <c r="A62" s="14" t="s">
        <v>278</v>
      </c>
      <c r="B62" s="8">
        <v>2</v>
      </c>
      <c r="C62">
        <v>0</v>
      </c>
      <c r="D62">
        <v>0</v>
      </c>
      <c r="E62">
        <v>0</v>
      </c>
      <c r="F62">
        <v>0</v>
      </c>
    </row>
    <row r="63" spans="1:6" x14ac:dyDescent="0.25">
      <c r="A63" s="14" t="s">
        <v>278</v>
      </c>
      <c r="B63" s="8">
        <v>2</v>
      </c>
      <c r="C63">
        <v>0</v>
      </c>
      <c r="D63">
        <v>0</v>
      </c>
      <c r="E63">
        <v>0</v>
      </c>
      <c r="F63">
        <v>0</v>
      </c>
    </row>
    <row r="64" spans="1:6" ht="15.75" thickBot="1" x14ac:dyDescent="0.3">
      <c r="A64" s="52"/>
      <c r="B64" s="52"/>
      <c r="C64" s="52"/>
      <c r="D64" s="52"/>
      <c r="E64" s="52"/>
      <c r="F64" s="52"/>
    </row>
    <row r="65" spans="1:6" ht="15.75" thickTop="1" x14ac:dyDescent="0.25"/>
    <row r="66" spans="1:6" x14ac:dyDescent="0.25">
      <c r="A66" t="s">
        <v>258</v>
      </c>
      <c r="B66">
        <f>SUM(B2:B54)</f>
        <v>278</v>
      </c>
      <c r="C66" s="58">
        <f>B66-($B$66/4)</f>
        <v>208.5</v>
      </c>
      <c r="D66" s="58">
        <f t="shared" ref="D66:F66" si="6">C66-($B$66/4)</f>
        <v>139</v>
      </c>
      <c r="E66" s="58">
        <f t="shared" si="6"/>
        <v>69.5</v>
      </c>
      <c r="F66" s="58">
        <f t="shared" si="6"/>
        <v>0</v>
      </c>
    </row>
    <row r="67" spans="1:6" x14ac:dyDescent="0.25">
      <c r="A67" t="s">
        <v>259</v>
      </c>
      <c r="B67">
        <f>SUM(B2:B54)</f>
        <v>278</v>
      </c>
      <c r="C67">
        <f>SUM(C2:C54)+SUM(C55:C63)</f>
        <v>266</v>
      </c>
      <c r="D67">
        <f>SUM(D2:D54)+SUM(D55:D63)</f>
        <v>246</v>
      </c>
      <c r="E67">
        <f>SUM(E2:E54)+SUM(E55:E63)</f>
        <v>201</v>
      </c>
      <c r="F67">
        <f ca="1">SUM(F2:F54)+SUM(F55:F63)</f>
        <v>0</v>
      </c>
    </row>
  </sheetData>
  <conditionalFormatting sqref="A26:A27 A29:B29 B30 B26:B28 A55 A42:A43 B39:B43 A39:A40 A31:B38 A52:A53 A7:B7 B52:B55 A44:B51 A9:B22 A24:B25">
    <cfRule type="expression" dxfId="141" priority="56">
      <formula>MOD(ROW(),2)=0</formula>
    </cfRule>
  </conditionalFormatting>
  <conditionalFormatting sqref="B51">
    <cfRule type="expression" dxfId="140" priority="55">
      <formula>MOD(ROW(),2)=0</formula>
    </cfRule>
  </conditionalFormatting>
  <conditionalFormatting sqref="A1:B1 B30 A42:A43 B39:B43 A39:A40 A31:B38 A55 A52:A53 B52:B55 A44:B51 A7:B7 A9:B22">
    <cfRule type="expression" dxfId="139" priority="54">
      <formula>MOD(ROW(),2)=0</formula>
    </cfRule>
  </conditionalFormatting>
  <conditionalFormatting sqref="A51:A52">
    <cfRule type="expression" dxfId="138" priority="53">
      <formula>MOD(ROW(),2)=0</formula>
    </cfRule>
  </conditionalFormatting>
  <conditionalFormatting sqref="A9:A10">
    <cfRule type="expression" dxfId="137" priority="52">
      <formula>MOD(ROW(),2)=0</formula>
    </cfRule>
  </conditionalFormatting>
  <conditionalFormatting sqref="A7">
    <cfRule type="expression" dxfId="136" priority="51">
      <formula>MOD(ROW(),2)=0</formula>
    </cfRule>
  </conditionalFormatting>
  <conditionalFormatting sqref="A12">
    <cfRule type="expression" dxfId="135" priority="50">
      <formula>MOD(ROW(),2)=0</formula>
    </cfRule>
  </conditionalFormatting>
  <conditionalFormatting sqref="A26:A27 A17:A22">
    <cfRule type="expression" dxfId="134" priority="49">
      <formula>MOD(ROW(),2)=0</formula>
    </cfRule>
  </conditionalFormatting>
  <conditionalFormatting sqref="A26:A27">
    <cfRule type="expression" dxfId="133" priority="48">
      <formula>MOD(ROW(),2)=0</formula>
    </cfRule>
  </conditionalFormatting>
  <conditionalFormatting sqref="A26:A27">
    <cfRule type="expression" dxfId="132" priority="47">
      <formula>MOD(ROW(),2)=0</formula>
    </cfRule>
  </conditionalFormatting>
  <conditionalFormatting sqref="A24:A25">
    <cfRule type="expression" dxfId="131" priority="46">
      <formula>MOD(ROW(),2)=0</formula>
    </cfRule>
  </conditionalFormatting>
  <conditionalFormatting sqref="A24:A25">
    <cfRule type="expression" dxfId="130" priority="45">
      <formula>MOD(ROW(),2)=0</formula>
    </cfRule>
  </conditionalFormatting>
  <conditionalFormatting sqref="A24:A25">
    <cfRule type="expression" dxfId="129" priority="44">
      <formula>MOD(ROW(),2)=0</formula>
    </cfRule>
  </conditionalFormatting>
  <conditionalFormatting sqref="A51:A52">
    <cfRule type="expression" dxfId="128" priority="43">
      <formula>MOD(ROW(),2)=0</formula>
    </cfRule>
  </conditionalFormatting>
  <conditionalFormatting sqref="A25">
    <cfRule type="expression" dxfId="127" priority="42">
      <formula>MOD(ROW(),2)=0</formula>
    </cfRule>
  </conditionalFormatting>
  <conditionalFormatting sqref="A25">
    <cfRule type="expression" dxfId="126" priority="41">
      <formula>MOD(ROW(),2)=0</formula>
    </cfRule>
  </conditionalFormatting>
  <conditionalFormatting sqref="A25">
    <cfRule type="expression" dxfId="125" priority="40">
      <formula>MOD(ROW(),2)=0</formula>
    </cfRule>
  </conditionalFormatting>
  <conditionalFormatting sqref="A30">
    <cfRule type="expression" dxfId="124" priority="39">
      <formula>MOD(ROW(),2)=0</formula>
    </cfRule>
  </conditionalFormatting>
  <conditionalFormatting sqref="A30">
    <cfRule type="expression" dxfId="123" priority="38">
      <formula>MOD(ROW(),2)=0</formula>
    </cfRule>
  </conditionalFormatting>
  <conditionalFormatting sqref="A30">
    <cfRule type="expression" dxfId="122" priority="37">
      <formula>MOD(ROW(),2)=0</formula>
    </cfRule>
  </conditionalFormatting>
  <conditionalFormatting sqref="A30">
    <cfRule type="expression" dxfId="121" priority="36">
      <formula>MOD(ROW(),2)=0</formula>
    </cfRule>
  </conditionalFormatting>
  <conditionalFormatting sqref="A41">
    <cfRule type="expression" dxfId="120" priority="35">
      <formula>MOD(ROW(),2)=0</formula>
    </cfRule>
  </conditionalFormatting>
  <conditionalFormatting sqref="A41">
    <cfRule type="expression" dxfId="119" priority="34">
      <formula>MOD(ROW(),2)=0</formula>
    </cfRule>
  </conditionalFormatting>
  <conditionalFormatting sqref="A53">
    <cfRule type="expression" dxfId="118" priority="33">
      <formula>MOD(ROW(),2)=0</formula>
    </cfRule>
  </conditionalFormatting>
  <conditionalFormatting sqref="A53">
    <cfRule type="expression" dxfId="117" priority="32">
      <formula>MOD(ROW(),2)=0</formula>
    </cfRule>
  </conditionalFormatting>
  <conditionalFormatting sqref="A54">
    <cfRule type="expression" dxfId="116" priority="31">
      <formula>MOD(ROW(),2)=0</formula>
    </cfRule>
  </conditionalFormatting>
  <conditionalFormatting sqref="A54">
    <cfRule type="expression" dxfId="115" priority="30">
      <formula>MOD(ROW(),2)=0</formula>
    </cfRule>
  </conditionalFormatting>
  <conditionalFormatting sqref="A54">
    <cfRule type="expression" dxfId="114" priority="29">
      <formula>MOD(ROW(),2)=0</formula>
    </cfRule>
  </conditionalFormatting>
  <conditionalFormatting sqref="A54">
    <cfRule type="expression" dxfId="113" priority="28">
      <formula>MOD(ROW(),2)=0</formula>
    </cfRule>
  </conditionalFormatting>
  <conditionalFormatting sqref="A8:B8">
    <cfRule type="expression" dxfId="112" priority="27">
      <formula>MOD(ROW(),2)=0</formula>
    </cfRule>
  </conditionalFormatting>
  <conditionalFormatting sqref="A8:B8">
    <cfRule type="expression" dxfId="111" priority="26">
      <formula>MOD(ROW(),2)=0</formula>
    </cfRule>
  </conditionalFormatting>
  <conditionalFormatting sqref="A8">
    <cfRule type="expression" dxfId="110" priority="25">
      <formula>MOD(ROW(),2)=0</formula>
    </cfRule>
  </conditionalFormatting>
  <conditionalFormatting sqref="A23:B23">
    <cfRule type="expression" dxfId="109" priority="24">
      <formula>MOD(ROW(),2)=0</formula>
    </cfRule>
  </conditionalFormatting>
  <conditionalFormatting sqref="A23">
    <cfRule type="expression" dxfId="108" priority="23">
      <formula>MOD(ROW(),2)=0</formula>
    </cfRule>
  </conditionalFormatting>
  <conditionalFormatting sqref="A23">
    <cfRule type="expression" dxfId="107" priority="22">
      <formula>MOD(ROW(),2)=0</formula>
    </cfRule>
  </conditionalFormatting>
  <conditionalFormatting sqref="A23">
    <cfRule type="expression" dxfId="106" priority="21">
      <formula>MOD(ROW(),2)=0</formula>
    </cfRule>
  </conditionalFormatting>
  <conditionalFormatting sqref="A56:B58">
    <cfRule type="expression" dxfId="105" priority="20">
      <formula>MOD(ROW(),2)=0</formula>
    </cfRule>
  </conditionalFormatting>
  <conditionalFormatting sqref="B57:B58">
    <cfRule type="expression" dxfId="104" priority="19">
      <formula>MOD(ROW(),2)=0</formula>
    </cfRule>
  </conditionalFormatting>
  <conditionalFormatting sqref="A57:A58">
    <cfRule type="expression" dxfId="103" priority="18">
      <formula>MOD(ROW(),2)=0</formula>
    </cfRule>
  </conditionalFormatting>
  <conditionalFormatting sqref="A56:B58">
    <cfRule type="expression" dxfId="102" priority="17">
      <formula>MOD(ROW(),2)=0</formula>
    </cfRule>
  </conditionalFormatting>
  <conditionalFormatting sqref="A59:B59">
    <cfRule type="expression" dxfId="101" priority="16">
      <formula>MOD(ROW(),2)=0</formula>
    </cfRule>
  </conditionalFormatting>
  <conditionalFormatting sqref="B59">
    <cfRule type="expression" dxfId="100" priority="15">
      <formula>MOD(ROW(),2)=0</formula>
    </cfRule>
  </conditionalFormatting>
  <conditionalFormatting sqref="A59">
    <cfRule type="expression" dxfId="99" priority="14">
      <formula>MOD(ROW(),2)=0</formula>
    </cfRule>
  </conditionalFormatting>
  <conditionalFormatting sqref="A59:B59">
    <cfRule type="expression" dxfId="98" priority="13">
      <formula>MOD(ROW(),2)=0</formula>
    </cfRule>
  </conditionalFormatting>
  <conditionalFormatting sqref="A60:B60">
    <cfRule type="expression" dxfId="97" priority="12">
      <formula>MOD(ROW(),2)=0</formula>
    </cfRule>
  </conditionalFormatting>
  <conditionalFormatting sqref="B60">
    <cfRule type="expression" dxfId="96" priority="11">
      <formula>MOD(ROW(),2)=0</formula>
    </cfRule>
  </conditionalFormatting>
  <conditionalFormatting sqref="A60">
    <cfRule type="expression" dxfId="95" priority="10">
      <formula>MOD(ROW(),2)=0</formula>
    </cfRule>
  </conditionalFormatting>
  <conditionalFormatting sqref="A60:B60">
    <cfRule type="expression" dxfId="94" priority="9">
      <formula>MOD(ROW(),2)=0</formula>
    </cfRule>
  </conditionalFormatting>
  <conditionalFormatting sqref="A61:B61">
    <cfRule type="expression" dxfId="93" priority="8">
      <formula>MOD(ROW(),2)=0</formula>
    </cfRule>
  </conditionalFormatting>
  <conditionalFormatting sqref="B61">
    <cfRule type="expression" dxfId="92" priority="7">
      <formula>MOD(ROW(),2)=0</formula>
    </cfRule>
  </conditionalFormatting>
  <conditionalFormatting sqref="A61">
    <cfRule type="expression" dxfId="91" priority="6">
      <formula>MOD(ROW(),2)=0</formula>
    </cfRule>
  </conditionalFormatting>
  <conditionalFormatting sqref="A61:B61">
    <cfRule type="expression" dxfId="90" priority="5">
      <formula>MOD(ROW(),2)=0</formula>
    </cfRule>
  </conditionalFormatting>
  <conditionalFormatting sqref="A62:B63">
    <cfRule type="expression" dxfId="89" priority="4">
      <formula>MOD(ROW(),2)=0</formula>
    </cfRule>
  </conditionalFormatting>
  <conditionalFormatting sqref="B62:B63">
    <cfRule type="expression" dxfId="88" priority="3">
      <formula>MOD(ROW(),2)=0</formula>
    </cfRule>
  </conditionalFormatting>
  <conditionalFormatting sqref="A62:A63">
    <cfRule type="expression" dxfId="87" priority="2">
      <formula>MOD(ROW(),2)=0</formula>
    </cfRule>
  </conditionalFormatting>
  <conditionalFormatting sqref="A62:B63">
    <cfRule type="expression" dxfId="86" priority="1">
      <formula>MOD(ROW(),2)=0</formula>
    </cfRule>
  </conditionalFormatting>
  <pageMargins left="0.7" right="0.7" top="0.75" bottom="0.75" header="0.3" footer="0.3"/>
  <pageSetup orientation="portrait" horizontalDpi="4294967292" verticalDpi="0" r:id="rId1"/>
  <extLst>
    <ext xmlns:x14="http://schemas.microsoft.com/office/spreadsheetml/2009/9/main" uri="{05C60535-1F16-4fd2-B633-F4F36F0B64E0}">
      <x14:sparklineGroups xmlns:xm="http://schemas.microsoft.com/office/excel/2006/main">
        <x14:sparklineGroup displayEmptyCellsAs="gap">
          <x14:colorSeries rgb="FF376092"/>
          <x14:colorNegative rgb="FFD00000"/>
          <x14:colorAxis rgb="FF000000"/>
          <x14:colorMarkers rgb="FFD00000"/>
          <x14:colorFirst rgb="FFD00000"/>
          <x14:colorLast rgb="FFD00000"/>
          <x14:colorHigh rgb="FFD00000"/>
          <x14:colorLow rgb="FFD00000"/>
          <x14:sparklines>
            <x14:sparkline>
              <xm:f>'Burn Down'!B67:B67</xm:f>
              <xm:sqref>B66</xm:sqref>
            </x14:sparkline>
            <x14:sparkline>
              <xm:f>'Burn Down'!C67:C67</xm:f>
              <xm:sqref>C66</xm:sqref>
            </x14:sparkline>
            <x14:sparkline>
              <xm:f>'Burn Down'!D67:D67</xm:f>
              <xm:sqref>D66</xm:sqref>
            </x14:sparkline>
            <x14:sparkline>
              <xm:f>'Burn Down'!E67:E67</xm:f>
              <xm:sqref>E66</xm:sqref>
            </x14:sparkline>
            <x14:sparkline>
              <xm:f>'Burn Down'!F67:F67</xm:f>
              <xm:sqref>F66</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workbookViewId="0">
      <selection activeCell="E30" sqref="E30"/>
    </sheetView>
  </sheetViews>
  <sheetFormatPr defaultRowHeight="15" x14ac:dyDescent="0.25"/>
  <sheetData>
    <row r="1" spans="1:9" x14ac:dyDescent="0.25">
      <c r="A1" s="32" t="s">
        <v>81</v>
      </c>
      <c r="B1" s="4" t="s">
        <v>8</v>
      </c>
      <c r="C1" s="5" t="s">
        <v>10</v>
      </c>
      <c r="D1" s="5" t="s">
        <v>9</v>
      </c>
      <c r="E1" s="6" t="s">
        <v>0</v>
      </c>
      <c r="F1" s="6" t="s">
        <v>1</v>
      </c>
      <c r="G1" s="6" t="s">
        <v>2</v>
      </c>
      <c r="H1" s="6" t="s">
        <v>3</v>
      </c>
      <c r="I1" s="6" t="s">
        <v>4</v>
      </c>
    </row>
    <row r="2" spans="1:9" x14ac:dyDescent="0.25">
      <c r="A2" s="33"/>
      <c r="B2" s="2" t="s">
        <v>35</v>
      </c>
      <c r="C2" s="10" t="s">
        <v>12</v>
      </c>
      <c r="D2" s="10"/>
      <c r="E2" s="10" t="s">
        <v>79</v>
      </c>
      <c r="F2" s="11">
        <v>12</v>
      </c>
      <c r="G2" s="11" t="s">
        <v>71</v>
      </c>
      <c r="H2" s="11">
        <v>12</v>
      </c>
      <c r="I2" s="8" t="s">
        <v>15</v>
      </c>
    </row>
    <row r="3" spans="1:9" x14ac:dyDescent="0.25">
      <c r="A3" s="33"/>
      <c r="B3" s="2" t="s">
        <v>35</v>
      </c>
      <c r="C3" s="7" t="s">
        <v>12</v>
      </c>
      <c r="D3" s="7" t="s">
        <v>6</v>
      </c>
      <c r="E3" s="7" t="s">
        <v>18</v>
      </c>
      <c r="F3" s="8"/>
      <c r="G3" s="8"/>
      <c r="H3" s="8"/>
      <c r="I3" s="8" t="s">
        <v>117</v>
      </c>
    </row>
    <row r="4" spans="1:9" x14ac:dyDescent="0.25">
      <c r="A4" s="33"/>
      <c r="B4" s="2" t="s">
        <v>35</v>
      </c>
      <c r="C4" s="7" t="s">
        <v>12</v>
      </c>
      <c r="D4" s="7"/>
      <c r="E4" s="9" t="s">
        <v>116</v>
      </c>
      <c r="F4" s="8">
        <v>8</v>
      </c>
      <c r="G4" s="8" t="s">
        <v>71</v>
      </c>
      <c r="H4" s="8"/>
      <c r="I4" s="8" t="s">
        <v>84</v>
      </c>
    </row>
    <row r="5" spans="1:9" x14ac:dyDescent="0.25">
      <c r="A5" s="33"/>
      <c r="B5" s="2" t="s">
        <v>35</v>
      </c>
      <c r="C5" s="7" t="s">
        <v>12</v>
      </c>
      <c r="D5" s="7" t="s">
        <v>38</v>
      </c>
      <c r="E5" s="7" t="s">
        <v>41</v>
      </c>
      <c r="F5" s="8"/>
      <c r="G5" s="8"/>
      <c r="H5" s="8"/>
      <c r="I5" s="8" t="s">
        <v>117</v>
      </c>
    </row>
    <row r="6" spans="1:9" x14ac:dyDescent="0.25">
      <c r="A6" s="33"/>
      <c r="B6" s="2" t="s">
        <v>34</v>
      </c>
      <c r="C6" s="7" t="s">
        <v>5</v>
      </c>
      <c r="D6" s="7" t="s">
        <v>6</v>
      </c>
      <c r="E6" s="7" t="s">
        <v>119</v>
      </c>
      <c r="F6" s="8">
        <v>3</v>
      </c>
      <c r="G6" s="8" t="s">
        <v>26</v>
      </c>
      <c r="H6" s="8">
        <v>3</v>
      </c>
      <c r="I6" s="8" t="s">
        <v>15</v>
      </c>
    </row>
    <row r="7" spans="1:9" x14ac:dyDescent="0.25">
      <c r="A7" s="33"/>
      <c r="B7" s="2" t="s">
        <v>34</v>
      </c>
      <c r="C7" s="7" t="s">
        <v>118</v>
      </c>
      <c r="D7" s="7"/>
      <c r="E7" s="9" t="s">
        <v>120</v>
      </c>
      <c r="F7" s="8">
        <v>2</v>
      </c>
      <c r="G7" s="8" t="s">
        <v>26</v>
      </c>
      <c r="H7" s="8">
        <v>2</v>
      </c>
      <c r="I7" s="8" t="s">
        <v>15</v>
      </c>
    </row>
    <row r="8" spans="1:9" x14ac:dyDescent="0.25">
      <c r="A8" s="33"/>
      <c r="B8" s="2" t="s">
        <v>34</v>
      </c>
      <c r="C8" s="7" t="s">
        <v>118</v>
      </c>
      <c r="D8" s="7"/>
      <c r="E8" s="9" t="s">
        <v>121</v>
      </c>
      <c r="F8" s="8">
        <v>2</v>
      </c>
      <c r="G8" s="8" t="s">
        <v>26</v>
      </c>
      <c r="H8" s="8">
        <v>2</v>
      </c>
      <c r="I8" s="8" t="s">
        <v>15</v>
      </c>
    </row>
    <row r="9" spans="1:9" x14ac:dyDescent="0.25">
      <c r="A9" s="33"/>
      <c r="B9" s="2" t="s">
        <v>34</v>
      </c>
      <c r="C9" s="7" t="s">
        <v>118</v>
      </c>
      <c r="D9" s="7"/>
      <c r="E9" s="9" t="s">
        <v>122</v>
      </c>
      <c r="F9" s="8">
        <v>2</v>
      </c>
      <c r="G9" s="8" t="s">
        <v>26</v>
      </c>
      <c r="H9" s="8">
        <v>2</v>
      </c>
      <c r="I9" s="8" t="s">
        <v>15</v>
      </c>
    </row>
    <row r="10" spans="1:9" x14ac:dyDescent="0.25">
      <c r="A10" s="33"/>
      <c r="B10" s="2" t="s">
        <v>36</v>
      </c>
      <c r="C10" s="7" t="s">
        <v>118</v>
      </c>
      <c r="D10" s="7" t="s">
        <v>38</v>
      </c>
      <c r="E10" s="14" t="s">
        <v>123</v>
      </c>
      <c r="F10" s="8"/>
      <c r="G10" s="8" t="s">
        <v>31</v>
      </c>
      <c r="H10" s="8"/>
      <c r="I10" s="8" t="s">
        <v>14</v>
      </c>
    </row>
    <row r="11" spans="1:9" x14ac:dyDescent="0.25">
      <c r="B11" s="2" t="s">
        <v>36</v>
      </c>
      <c r="C11" s="7" t="s">
        <v>118</v>
      </c>
      <c r="D11" s="7" t="s">
        <v>38</v>
      </c>
      <c r="E11" s="14" t="s">
        <v>125</v>
      </c>
      <c r="F11" s="8"/>
      <c r="G11" s="8" t="s">
        <v>75</v>
      </c>
      <c r="H11" s="8"/>
      <c r="I11" s="8" t="s">
        <v>14</v>
      </c>
    </row>
    <row r="12" spans="1:9" x14ac:dyDescent="0.25">
      <c r="B12" s="2" t="s">
        <v>36</v>
      </c>
      <c r="C12" s="7" t="s">
        <v>118</v>
      </c>
      <c r="D12" s="7" t="s">
        <v>55</v>
      </c>
      <c r="E12" s="14" t="s">
        <v>127</v>
      </c>
      <c r="F12" s="8"/>
      <c r="G12" s="8" t="s">
        <v>72</v>
      </c>
      <c r="H12" s="8"/>
      <c r="I12" s="8" t="s">
        <v>14</v>
      </c>
    </row>
    <row r="13" spans="1:9" x14ac:dyDescent="0.25">
      <c r="B13" s="2" t="s">
        <v>36</v>
      </c>
      <c r="C13" s="7" t="s">
        <v>118</v>
      </c>
      <c r="D13" s="7" t="s">
        <v>38</v>
      </c>
      <c r="E13" s="14" t="s">
        <v>124</v>
      </c>
      <c r="F13" s="8"/>
      <c r="G13" s="8" t="s">
        <v>75</v>
      </c>
      <c r="H13" s="8"/>
      <c r="I13" s="8" t="s">
        <v>14</v>
      </c>
    </row>
    <row r="14" spans="1:9" x14ac:dyDescent="0.25">
      <c r="B14" s="2" t="s">
        <v>36</v>
      </c>
      <c r="C14" s="7" t="s">
        <v>118</v>
      </c>
      <c r="D14" s="7" t="s">
        <v>55</v>
      </c>
      <c r="E14" s="14" t="s">
        <v>126</v>
      </c>
      <c r="F14" s="8"/>
      <c r="G14" s="8" t="s">
        <v>75</v>
      </c>
      <c r="H14" s="8"/>
      <c r="I14" s="8" t="s">
        <v>14</v>
      </c>
    </row>
    <row r="15" spans="1:9" x14ac:dyDescent="0.25">
      <c r="B15" s="2" t="s">
        <v>36</v>
      </c>
      <c r="C15" s="7" t="s">
        <v>118</v>
      </c>
      <c r="D15" s="3" t="s">
        <v>128</v>
      </c>
      <c r="E15" s="14" t="s">
        <v>126</v>
      </c>
      <c r="F15" s="8"/>
      <c r="G15" s="8" t="s">
        <v>75</v>
      </c>
      <c r="H15" s="8"/>
      <c r="I15" s="8" t="s">
        <v>14</v>
      </c>
    </row>
    <row r="16" spans="1:9" x14ac:dyDescent="0.25">
      <c r="B16" s="2" t="s">
        <v>36</v>
      </c>
      <c r="C16" s="7" t="s">
        <v>118</v>
      </c>
      <c r="D16" s="3" t="s">
        <v>128</v>
      </c>
      <c r="E16" s="14" t="s">
        <v>129</v>
      </c>
      <c r="F16" s="8"/>
      <c r="G16" s="8" t="s">
        <v>31</v>
      </c>
      <c r="H16" s="8"/>
      <c r="I16" s="8" t="s">
        <v>14</v>
      </c>
    </row>
    <row r="17" spans="2:9" x14ac:dyDescent="0.25">
      <c r="B17" s="2" t="s">
        <v>36</v>
      </c>
      <c r="C17" s="7" t="s">
        <v>118</v>
      </c>
      <c r="D17" s="3" t="s">
        <v>128</v>
      </c>
      <c r="E17" s="14" t="s">
        <v>130</v>
      </c>
      <c r="F17" s="8"/>
      <c r="G17" s="8" t="s">
        <v>31</v>
      </c>
      <c r="H17" s="8"/>
      <c r="I17" s="8" t="s">
        <v>14</v>
      </c>
    </row>
    <row r="18" spans="2:9" x14ac:dyDescent="0.25">
      <c r="B18" s="2" t="s">
        <v>36</v>
      </c>
      <c r="C18" s="7" t="s">
        <v>118</v>
      </c>
      <c r="D18" s="3" t="s">
        <v>128</v>
      </c>
      <c r="E18" s="14" t="s">
        <v>131</v>
      </c>
      <c r="F18" s="8"/>
      <c r="G18" s="8" t="s">
        <v>72</v>
      </c>
      <c r="H18" s="8"/>
      <c r="I18" s="8" t="s">
        <v>14</v>
      </c>
    </row>
    <row r="19" spans="2:9" x14ac:dyDescent="0.25">
      <c r="B19" s="2" t="s">
        <v>36</v>
      </c>
      <c r="C19" s="7" t="s">
        <v>118</v>
      </c>
      <c r="D19" s="3" t="s">
        <v>128</v>
      </c>
      <c r="E19" s="14" t="s">
        <v>132</v>
      </c>
      <c r="F19" s="8"/>
      <c r="G19" s="8" t="s">
        <v>72</v>
      </c>
      <c r="H19" s="8"/>
      <c r="I19" s="8" t="s">
        <v>14</v>
      </c>
    </row>
    <row r="20" spans="2:9" x14ac:dyDescent="0.25">
      <c r="B20" s="2" t="s">
        <v>36</v>
      </c>
      <c r="C20" s="3" t="s">
        <v>92</v>
      </c>
      <c r="D20" s="3" t="s">
        <v>95</v>
      </c>
      <c r="E20" s="14" t="s">
        <v>133</v>
      </c>
      <c r="F20" s="8">
        <v>2</v>
      </c>
      <c r="G20" s="8" t="s">
        <v>77</v>
      </c>
      <c r="H20" s="8">
        <v>2</v>
      </c>
      <c r="I20" s="8" t="s">
        <v>15</v>
      </c>
    </row>
    <row r="21" spans="2:9" x14ac:dyDescent="0.25">
      <c r="B21" s="2" t="s">
        <v>36</v>
      </c>
      <c r="C21" s="3" t="s">
        <v>92</v>
      </c>
      <c r="D21" s="3" t="s">
        <v>95</v>
      </c>
      <c r="E21" s="14" t="s">
        <v>135</v>
      </c>
      <c r="F21" s="8"/>
      <c r="G21" s="8" t="s">
        <v>77</v>
      </c>
      <c r="H21" s="8"/>
      <c r="I21" s="8" t="s">
        <v>14</v>
      </c>
    </row>
    <row r="22" spans="2:9" x14ac:dyDescent="0.25">
      <c r="B22" s="2" t="s">
        <v>36</v>
      </c>
      <c r="C22" s="3" t="s">
        <v>92</v>
      </c>
      <c r="D22" s="3" t="s">
        <v>95</v>
      </c>
      <c r="E22" s="14" t="s">
        <v>136</v>
      </c>
      <c r="F22" s="8"/>
      <c r="G22" s="8" t="s">
        <v>30</v>
      </c>
      <c r="H22" s="8"/>
      <c r="I22" s="8" t="s">
        <v>14</v>
      </c>
    </row>
    <row r="23" spans="2:9" x14ac:dyDescent="0.25">
      <c r="B23" s="2" t="s">
        <v>36</v>
      </c>
      <c r="C23" s="3" t="s">
        <v>92</v>
      </c>
      <c r="D23" s="3" t="s">
        <v>95</v>
      </c>
      <c r="E23" s="14" t="s">
        <v>134</v>
      </c>
      <c r="F23" s="8">
        <v>2</v>
      </c>
      <c r="G23" s="8" t="s">
        <v>30</v>
      </c>
      <c r="H23" s="8">
        <v>2</v>
      </c>
      <c r="I23" s="8" t="s">
        <v>15</v>
      </c>
    </row>
  </sheetData>
  <conditionalFormatting sqref="B2:I6 G7:G9">
    <cfRule type="expression" dxfId="85" priority="48">
      <formula>MOD(ROW(),2)=0</formula>
    </cfRule>
  </conditionalFormatting>
  <conditionalFormatting sqref="I1:I6">
    <cfRule type="containsText" dxfId="84" priority="43" operator="containsText" text="testing">
      <formula>NOT(ISERROR(SEARCH("testing",I1)))</formula>
    </cfRule>
    <cfRule type="containsText" dxfId="83" priority="44" operator="containsText" text="ongoing">
      <formula>NOT(ISERROR(SEARCH("ongoing",I1)))</formula>
    </cfRule>
    <cfRule type="containsText" dxfId="82" priority="45" operator="containsText" text="to do">
      <formula>NOT(ISERROR(SEARCH("to do",I1)))</formula>
    </cfRule>
    <cfRule type="containsText" dxfId="81" priority="46" operator="containsText" text="done">
      <formula>NOT(ISERROR(SEARCH("done",I1)))</formula>
    </cfRule>
    <cfRule type="containsText" dxfId="80" priority="47" operator="containsText" text="dont">
      <formula>NOT(ISERROR(SEARCH("dont",I1)))</formula>
    </cfRule>
  </conditionalFormatting>
  <conditionalFormatting sqref="I1:I6">
    <cfRule type="containsText" dxfId="79" priority="42" operator="containsText" text="to do later">
      <formula>NOT(ISERROR(SEARCH("to do later",I1)))</formula>
    </cfRule>
  </conditionalFormatting>
  <conditionalFormatting sqref="B7:F7 C8:C9 H7:I7 E8:F9 H8:H9">
    <cfRule type="expression" dxfId="78" priority="41">
      <formula>MOD(ROW(),2)=0</formula>
    </cfRule>
  </conditionalFormatting>
  <conditionalFormatting sqref="I7">
    <cfRule type="containsText" dxfId="77" priority="36" operator="containsText" text="testing">
      <formula>NOT(ISERROR(SEARCH("testing",I7)))</formula>
    </cfRule>
    <cfRule type="containsText" dxfId="76" priority="37" operator="containsText" text="ongoing">
      <formula>NOT(ISERROR(SEARCH("ongoing",I7)))</formula>
    </cfRule>
    <cfRule type="containsText" dxfId="75" priority="38" operator="containsText" text="to do">
      <formula>NOT(ISERROR(SEARCH("to do",I7)))</formula>
    </cfRule>
    <cfRule type="containsText" dxfId="74" priority="39" operator="containsText" text="done">
      <formula>NOT(ISERROR(SEARCH("done",I7)))</formula>
    </cfRule>
    <cfRule type="containsText" dxfId="73" priority="40" operator="containsText" text="dont">
      <formula>NOT(ISERROR(SEARCH("dont",I7)))</formula>
    </cfRule>
  </conditionalFormatting>
  <conditionalFormatting sqref="I7">
    <cfRule type="containsText" dxfId="72" priority="35" operator="containsText" text="to do later">
      <formula>NOT(ISERROR(SEARCH("to do later",I7)))</formula>
    </cfRule>
  </conditionalFormatting>
  <conditionalFormatting sqref="B8 D8 I8">
    <cfRule type="expression" dxfId="71" priority="34">
      <formula>MOD(ROW(),2)=0</formula>
    </cfRule>
  </conditionalFormatting>
  <conditionalFormatting sqref="I8">
    <cfRule type="containsText" dxfId="70" priority="29" operator="containsText" text="testing">
      <formula>NOT(ISERROR(SEARCH("testing",I8)))</formula>
    </cfRule>
    <cfRule type="containsText" dxfId="69" priority="30" operator="containsText" text="ongoing">
      <formula>NOT(ISERROR(SEARCH("ongoing",I8)))</formula>
    </cfRule>
    <cfRule type="containsText" dxfId="68" priority="31" operator="containsText" text="to do">
      <formula>NOT(ISERROR(SEARCH("to do",I8)))</formula>
    </cfRule>
    <cfRule type="containsText" dxfId="67" priority="32" operator="containsText" text="done">
      <formula>NOT(ISERROR(SEARCH("done",I8)))</formula>
    </cfRule>
    <cfRule type="containsText" dxfId="66" priority="33" operator="containsText" text="dont">
      <formula>NOT(ISERROR(SEARCH("dont",I8)))</formula>
    </cfRule>
  </conditionalFormatting>
  <conditionalFormatting sqref="I8">
    <cfRule type="containsText" dxfId="65" priority="28" operator="containsText" text="to do later">
      <formula>NOT(ISERROR(SEARCH("to do later",I8)))</formula>
    </cfRule>
  </conditionalFormatting>
  <conditionalFormatting sqref="B9 D9 I9">
    <cfRule type="expression" dxfId="64" priority="27">
      <formula>MOD(ROW(),2)=0</formula>
    </cfRule>
  </conditionalFormatting>
  <conditionalFormatting sqref="I9">
    <cfRule type="containsText" dxfId="63" priority="22" operator="containsText" text="testing">
      <formula>NOT(ISERROR(SEARCH("testing",I9)))</formula>
    </cfRule>
    <cfRule type="containsText" dxfId="62" priority="23" operator="containsText" text="ongoing">
      <formula>NOT(ISERROR(SEARCH("ongoing",I9)))</formula>
    </cfRule>
    <cfRule type="containsText" dxfId="61" priority="24" operator="containsText" text="to do">
      <formula>NOT(ISERROR(SEARCH("to do",I9)))</formula>
    </cfRule>
    <cfRule type="containsText" dxfId="60" priority="25" operator="containsText" text="done">
      <formula>NOT(ISERROR(SEARCH("done",I9)))</formula>
    </cfRule>
    <cfRule type="containsText" dxfId="59" priority="26" operator="containsText" text="dont">
      <formula>NOT(ISERROR(SEARCH("dont",I9)))</formula>
    </cfRule>
  </conditionalFormatting>
  <conditionalFormatting sqref="I9">
    <cfRule type="containsText" dxfId="58" priority="21" operator="containsText" text="to do later">
      <formula>NOT(ISERROR(SEARCH("to do later",I9)))</formula>
    </cfRule>
  </conditionalFormatting>
  <conditionalFormatting sqref="B10:I10 E11 D11:D12 I11:I19">
    <cfRule type="expression" dxfId="57" priority="20">
      <formula>MOD(ROW(),2)=0</formula>
    </cfRule>
  </conditionalFormatting>
  <conditionalFormatting sqref="I10:I19">
    <cfRule type="containsText" dxfId="56" priority="15" operator="containsText" text="testing">
      <formula>NOT(ISERROR(SEARCH("testing",I10)))</formula>
    </cfRule>
    <cfRule type="containsText" dxfId="55" priority="16" operator="containsText" text="ongoing">
      <formula>NOT(ISERROR(SEARCH("ongoing",I10)))</formula>
    </cfRule>
    <cfRule type="containsText" dxfId="54" priority="17" operator="containsText" text="to do">
      <formula>NOT(ISERROR(SEARCH("to do",I10)))</formula>
    </cfRule>
    <cfRule type="containsText" dxfId="53" priority="18" operator="containsText" text="done">
      <formula>NOT(ISERROR(SEARCH("done",I10)))</formula>
    </cfRule>
    <cfRule type="containsText" dxfId="52" priority="19" operator="containsText" text="dont">
      <formula>NOT(ISERROR(SEARCH("dont",I10)))</formula>
    </cfRule>
  </conditionalFormatting>
  <conditionalFormatting sqref="I10:I19">
    <cfRule type="containsText" dxfId="51" priority="14" operator="containsText" text="to do later">
      <formula>NOT(ISERROR(SEARCH("to do later",I10)))</formula>
    </cfRule>
  </conditionalFormatting>
  <conditionalFormatting sqref="B11:C11 F11:H11">
    <cfRule type="expression" dxfId="50" priority="13">
      <formula>MOD(ROW(),2)=0</formula>
    </cfRule>
  </conditionalFormatting>
  <conditionalFormatting sqref="E16:H19 B16:C23 E20:I23">
    <cfRule type="expression" dxfId="49" priority="7">
      <formula>MOD(ROW(),2)=0</formula>
    </cfRule>
  </conditionalFormatting>
  <conditionalFormatting sqref="I20:I23">
    <cfRule type="containsText" dxfId="48" priority="2" operator="containsText" text="testing">
      <formula>NOT(ISERROR(SEARCH("testing",I20)))</formula>
    </cfRule>
    <cfRule type="containsText" dxfId="47" priority="3" operator="containsText" text="ongoing">
      <formula>NOT(ISERROR(SEARCH("ongoing",I20)))</formula>
    </cfRule>
    <cfRule type="containsText" dxfId="46" priority="4" operator="containsText" text="to do">
      <formula>NOT(ISERROR(SEARCH("to do",I20)))</formula>
    </cfRule>
    <cfRule type="containsText" dxfId="45" priority="5" operator="containsText" text="done">
      <formula>NOT(ISERROR(SEARCH("done",I20)))</formula>
    </cfRule>
    <cfRule type="containsText" dxfId="44" priority="6" operator="containsText" text="dont">
      <formula>NOT(ISERROR(SEARCH("dont",I20)))</formula>
    </cfRule>
  </conditionalFormatting>
  <conditionalFormatting sqref="I20:I23">
    <cfRule type="containsText" dxfId="43" priority="1" operator="containsText" text="to do later">
      <formula>NOT(ISERROR(SEARCH("to do later",I20)))</formula>
    </cfRule>
  </conditionalFormatting>
  <conditionalFormatting sqref="B12:C12 E12:H12">
    <cfRule type="expression" dxfId="42" priority="12">
      <formula>MOD(ROW(),2)=0</formula>
    </cfRule>
  </conditionalFormatting>
  <conditionalFormatting sqref="B13:H13 E14 D14:D15 G14:G15">
    <cfRule type="expression" dxfId="41" priority="11">
      <formula>MOD(ROW(),2)=0</formula>
    </cfRule>
  </conditionalFormatting>
  <conditionalFormatting sqref="B14:C14 F14 H14">
    <cfRule type="expression" dxfId="40" priority="10">
      <formula>MOD(ROW(),2)=0</formula>
    </cfRule>
  </conditionalFormatting>
  <conditionalFormatting sqref="B15:C15 E15:F15 H15">
    <cfRule type="expression" dxfId="39" priority="9">
      <formula>MOD(ROW(),2)=0</formula>
    </cfRule>
  </conditionalFormatting>
  <conditionalFormatting sqref="D16:D23">
    <cfRule type="expression" dxfId="38" priority="8">
      <formula>MOD(ROW(),2)=0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8"/>
  <sheetViews>
    <sheetView zoomScale="70" zoomScaleNormal="70" workbookViewId="0">
      <selection activeCell="G24" sqref="G24"/>
    </sheetView>
  </sheetViews>
  <sheetFormatPr defaultRowHeight="15" x14ac:dyDescent="0.25"/>
  <cols>
    <col min="1" max="1" width="7" style="15" customWidth="1"/>
    <col min="2" max="2" width="21.5703125" customWidth="1"/>
    <col min="3" max="3" width="23.5703125" bestFit="1" customWidth="1"/>
    <col min="4" max="4" width="25.28515625" bestFit="1" customWidth="1"/>
    <col min="5" max="5" width="125.140625" bestFit="1" customWidth="1"/>
    <col min="6" max="6" width="16.140625" bestFit="1" customWidth="1"/>
    <col min="7" max="7" width="20.140625" bestFit="1" customWidth="1"/>
    <col min="8" max="8" width="13.7109375" bestFit="1" customWidth="1"/>
    <col min="10" max="10" width="14.85546875" bestFit="1" customWidth="1"/>
    <col min="12" max="12" width="17.42578125" bestFit="1" customWidth="1"/>
    <col min="13" max="13" width="19.7109375" bestFit="1" customWidth="1"/>
    <col min="14" max="14" width="10.42578125" bestFit="1" customWidth="1"/>
    <col min="15" max="15" width="15" bestFit="1" customWidth="1"/>
    <col min="16" max="16" width="14.140625" bestFit="1" customWidth="1"/>
    <col min="17" max="17" width="11.7109375" bestFit="1" customWidth="1"/>
    <col min="18" max="18" width="13.42578125" bestFit="1" customWidth="1"/>
  </cols>
  <sheetData>
    <row r="1" spans="1:21" x14ac:dyDescent="0.25">
      <c r="A1" s="6"/>
      <c r="B1" s="4" t="s">
        <v>8</v>
      </c>
      <c r="C1" s="5" t="s">
        <v>10</v>
      </c>
      <c r="D1" s="5" t="s">
        <v>9</v>
      </c>
      <c r="E1" s="6" t="s">
        <v>0</v>
      </c>
      <c r="F1" s="6" t="s">
        <v>1</v>
      </c>
      <c r="G1" s="6" t="s">
        <v>2</v>
      </c>
      <c r="H1" s="6" t="s">
        <v>3</v>
      </c>
      <c r="I1" s="6" t="s">
        <v>4</v>
      </c>
    </row>
    <row r="2" spans="1:21" x14ac:dyDescent="0.25">
      <c r="A2" s="25">
        <v>1</v>
      </c>
      <c r="B2" s="2" t="s">
        <v>35</v>
      </c>
      <c r="C2" s="10" t="s">
        <v>12</v>
      </c>
      <c r="D2" s="10"/>
      <c r="E2" s="10" t="s">
        <v>19</v>
      </c>
      <c r="F2" s="11"/>
      <c r="G2" s="11" t="s">
        <v>71</v>
      </c>
      <c r="H2" s="11"/>
      <c r="I2" s="11" t="s">
        <v>14</v>
      </c>
    </row>
    <row r="3" spans="1:21" x14ac:dyDescent="0.25">
      <c r="A3" s="25">
        <v>2</v>
      </c>
      <c r="B3" s="2" t="s">
        <v>35</v>
      </c>
      <c r="C3" s="7" t="s">
        <v>5</v>
      </c>
      <c r="D3" s="7" t="s">
        <v>6</v>
      </c>
      <c r="E3" s="7" t="s">
        <v>18</v>
      </c>
      <c r="F3" s="8"/>
      <c r="G3" s="8" t="s">
        <v>72</v>
      </c>
      <c r="H3" s="8"/>
      <c r="I3" s="8" t="s">
        <v>14</v>
      </c>
    </row>
    <row r="4" spans="1:21" x14ac:dyDescent="0.25">
      <c r="A4" s="25">
        <v>3</v>
      </c>
      <c r="B4" s="2" t="s">
        <v>35</v>
      </c>
      <c r="C4" s="7" t="s">
        <v>39</v>
      </c>
      <c r="D4" s="7" t="s">
        <v>38</v>
      </c>
      <c r="E4" s="7" t="s">
        <v>41</v>
      </c>
      <c r="F4" s="8"/>
      <c r="G4" s="8" t="s">
        <v>70</v>
      </c>
      <c r="H4" s="8"/>
      <c r="I4" s="8" t="s">
        <v>14</v>
      </c>
    </row>
    <row r="5" spans="1:21" x14ac:dyDescent="0.25">
      <c r="A5" s="26">
        <v>4</v>
      </c>
      <c r="B5" s="2" t="s">
        <v>34</v>
      </c>
      <c r="C5" s="7" t="s">
        <v>5</v>
      </c>
      <c r="D5" s="7" t="s">
        <v>6</v>
      </c>
      <c r="E5" s="7" t="s">
        <v>33</v>
      </c>
      <c r="F5" s="8"/>
      <c r="G5" s="8" t="s">
        <v>66</v>
      </c>
      <c r="H5" s="8"/>
      <c r="I5" s="8" t="s">
        <v>14</v>
      </c>
    </row>
    <row r="6" spans="1:21" x14ac:dyDescent="0.25">
      <c r="A6" s="26">
        <v>5</v>
      </c>
      <c r="B6" s="2" t="s">
        <v>35</v>
      </c>
      <c r="C6" s="7" t="s">
        <v>5</v>
      </c>
      <c r="D6" s="7" t="s">
        <v>6</v>
      </c>
      <c r="E6" s="7" t="s">
        <v>17</v>
      </c>
      <c r="F6" s="8"/>
      <c r="G6" s="8" t="s">
        <v>69</v>
      </c>
      <c r="H6" s="8"/>
      <c r="I6" s="8" t="s">
        <v>14</v>
      </c>
    </row>
    <row r="7" spans="1:21" x14ac:dyDescent="0.25">
      <c r="A7" s="22">
        <v>6</v>
      </c>
      <c r="B7" s="2" t="s">
        <v>35</v>
      </c>
      <c r="C7" s="7" t="s">
        <v>5</v>
      </c>
      <c r="D7" s="7" t="s">
        <v>6</v>
      </c>
      <c r="E7" s="7" t="s">
        <v>78</v>
      </c>
      <c r="F7" s="8"/>
      <c r="G7" s="8" t="s">
        <v>72</v>
      </c>
      <c r="H7" s="8"/>
      <c r="I7" s="8" t="s">
        <v>14</v>
      </c>
    </row>
    <row r="8" spans="1:21" x14ac:dyDescent="0.25">
      <c r="A8" s="22">
        <v>7</v>
      </c>
      <c r="B8" s="2" t="s">
        <v>34</v>
      </c>
      <c r="C8" s="7" t="s">
        <v>5</v>
      </c>
      <c r="D8" s="7" t="s">
        <v>6</v>
      </c>
      <c r="E8" s="7" t="s">
        <v>16</v>
      </c>
      <c r="F8" s="8"/>
      <c r="G8" s="13" t="s">
        <v>68</v>
      </c>
      <c r="H8" s="8"/>
      <c r="I8" s="8" t="s">
        <v>14</v>
      </c>
    </row>
    <row r="9" spans="1:21" x14ac:dyDescent="0.25">
      <c r="A9" s="22">
        <v>8</v>
      </c>
      <c r="B9" s="2" t="s">
        <v>36</v>
      </c>
      <c r="C9" s="7" t="s">
        <v>5</v>
      </c>
      <c r="D9" s="7" t="s">
        <v>6</v>
      </c>
      <c r="E9" s="7" t="s">
        <v>20</v>
      </c>
      <c r="F9" s="8"/>
      <c r="G9" s="8" t="s">
        <v>69</v>
      </c>
      <c r="H9" s="8"/>
      <c r="I9" s="8" t="s">
        <v>14</v>
      </c>
    </row>
    <row r="10" spans="1:21" x14ac:dyDescent="0.25">
      <c r="A10" s="19">
        <v>9</v>
      </c>
      <c r="B10" s="2" t="s">
        <v>35</v>
      </c>
      <c r="C10" s="7" t="s">
        <v>12</v>
      </c>
      <c r="D10" s="7"/>
      <c r="E10" s="7" t="s">
        <v>74</v>
      </c>
      <c r="F10" s="8"/>
      <c r="G10" s="8" t="s">
        <v>77</v>
      </c>
      <c r="H10" s="8"/>
      <c r="I10" s="8" t="s">
        <v>14</v>
      </c>
    </row>
    <row r="11" spans="1:21" x14ac:dyDescent="0.25">
      <c r="A11" s="19">
        <v>10</v>
      </c>
      <c r="B11" s="2" t="s">
        <v>35</v>
      </c>
      <c r="C11" s="7" t="s">
        <v>12</v>
      </c>
      <c r="D11" s="7"/>
      <c r="E11" s="7" t="s">
        <v>73</v>
      </c>
      <c r="F11" s="8"/>
      <c r="G11" s="8" t="s">
        <v>30</v>
      </c>
      <c r="H11" s="8"/>
      <c r="I11" s="8" t="s">
        <v>14</v>
      </c>
    </row>
    <row r="12" spans="1:21" x14ac:dyDescent="0.25">
      <c r="A12" s="20">
        <v>11</v>
      </c>
      <c r="B12" s="2" t="s">
        <v>34</v>
      </c>
      <c r="C12" s="7" t="s">
        <v>5</v>
      </c>
      <c r="D12" s="7" t="s">
        <v>6</v>
      </c>
      <c r="E12" s="7" t="s">
        <v>21</v>
      </c>
      <c r="F12" s="8"/>
      <c r="G12" s="8" t="s">
        <v>66</v>
      </c>
      <c r="H12" s="8"/>
      <c r="I12" s="8" t="s">
        <v>14</v>
      </c>
    </row>
    <row r="13" spans="1:21" x14ac:dyDescent="0.25">
      <c r="A13" s="20">
        <v>12</v>
      </c>
      <c r="B13" s="2" t="s">
        <v>35</v>
      </c>
      <c r="C13" s="7" t="s">
        <v>5</v>
      </c>
      <c r="D13" s="7" t="s">
        <v>6</v>
      </c>
      <c r="E13" s="7" t="s">
        <v>22</v>
      </c>
      <c r="F13" s="8"/>
      <c r="G13" s="8" t="s">
        <v>71</v>
      </c>
      <c r="H13" s="8"/>
      <c r="I13" s="8" t="s">
        <v>14</v>
      </c>
    </row>
    <row r="14" spans="1:21" x14ac:dyDescent="0.25">
      <c r="A14" s="21">
        <v>13</v>
      </c>
      <c r="B14" s="2" t="s">
        <v>34</v>
      </c>
      <c r="C14" s="7" t="s">
        <v>5</v>
      </c>
      <c r="D14" s="7" t="s">
        <v>7</v>
      </c>
      <c r="E14" s="9" t="s">
        <v>24</v>
      </c>
      <c r="F14" s="8"/>
      <c r="G14" s="8" t="s">
        <v>31</v>
      </c>
      <c r="H14" s="8"/>
      <c r="I14" s="8" t="s">
        <v>14</v>
      </c>
    </row>
    <row r="15" spans="1:21" x14ac:dyDescent="0.25">
      <c r="A15" s="21">
        <v>14</v>
      </c>
      <c r="B15" s="2" t="s">
        <v>36</v>
      </c>
      <c r="C15" s="7" t="s">
        <v>5</v>
      </c>
      <c r="D15" s="7" t="s">
        <v>7</v>
      </c>
      <c r="E15" s="7" t="s">
        <v>23</v>
      </c>
      <c r="F15" s="8"/>
      <c r="G15" s="8" t="s">
        <v>69</v>
      </c>
      <c r="H15" s="8"/>
      <c r="I15" s="8" t="s">
        <v>14</v>
      </c>
    </row>
    <row r="16" spans="1:21" x14ac:dyDescent="0.25">
      <c r="A16" s="23">
        <v>15</v>
      </c>
      <c r="B16" s="2" t="s">
        <v>34</v>
      </c>
      <c r="C16" s="7" t="s">
        <v>12</v>
      </c>
      <c r="D16" s="7" t="s">
        <v>13</v>
      </c>
      <c r="E16" s="7" t="s">
        <v>27</v>
      </c>
      <c r="F16" s="8">
        <v>5</v>
      </c>
      <c r="G16" s="8" t="s">
        <v>31</v>
      </c>
      <c r="H16" s="8">
        <v>5</v>
      </c>
      <c r="I16" s="8" t="s">
        <v>15</v>
      </c>
      <c r="M16" s="1"/>
      <c r="N16" s="1"/>
      <c r="O16" s="1"/>
      <c r="P16" s="1"/>
      <c r="Q16" s="1"/>
      <c r="R16" s="1"/>
      <c r="S16" s="1"/>
      <c r="T16" s="1"/>
      <c r="U16" s="1"/>
    </row>
    <row r="17" spans="1:9" x14ac:dyDescent="0.25">
      <c r="A17" s="23">
        <v>16</v>
      </c>
      <c r="B17" s="2" t="s">
        <v>34</v>
      </c>
      <c r="C17" s="7" t="s">
        <v>12</v>
      </c>
      <c r="D17" s="7" t="s">
        <v>13</v>
      </c>
      <c r="E17" s="7" t="s">
        <v>28</v>
      </c>
      <c r="F17" s="8">
        <v>5</v>
      </c>
      <c r="G17" s="8" t="s">
        <v>30</v>
      </c>
      <c r="H17" s="8">
        <v>5</v>
      </c>
      <c r="I17" s="8" t="s">
        <v>15</v>
      </c>
    </row>
    <row r="18" spans="1:9" x14ac:dyDescent="0.25">
      <c r="A18" s="23">
        <v>17</v>
      </c>
      <c r="B18" s="2" t="s">
        <v>34</v>
      </c>
      <c r="C18" s="7" t="s">
        <v>12</v>
      </c>
      <c r="D18" s="7" t="s">
        <v>13</v>
      </c>
      <c r="E18" s="7" t="s">
        <v>29</v>
      </c>
      <c r="F18" s="8">
        <v>5</v>
      </c>
      <c r="G18" s="8" t="s">
        <v>31</v>
      </c>
      <c r="H18" s="8">
        <v>5</v>
      </c>
      <c r="I18" s="8" t="s">
        <v>15</v>
      </c>
    </row>
    <row r="19" spans="1:9" x14ac:dyDescent="0.25">
      <c r="A19" s="23">
        <v>18</v>
      </c>
      <c r="B19" s="2" t="s">
        <v>34</v>
      </c>
      <c r="C19" s="7" t="s">
        <v>12</v>
      </c>
      <c r="D19" s="7" t="s">
        <v>11</v>
      </c>
      <c r="E19" s="7" t="s">
        <v>25</v>
      </c>
      <c r="F19" s="8">
        <v>10</v>
      </c>
      <c r="G19" s="8" t="s">
        <v>26</v>
      </c>
      <c r="H19" s="8">
        <v>10</v>
      </c>
      <c r="I19" s="8" t="s">
        <v>15</v>
      </c>
    </row>
    <row r="20" spans="1:9" x14ac:dyDescent="0.25">
      <c r="A20" s="23">
        <v>19</v>
      </c>
      <c r="B20" s="2" t="s">
        <v>34</v>
      </c>
      <c r="C20" s="7" t="s">
        <v>12</v>
      </c>
      <c r="D20" s="7" t="s">
        <v>11</v>
      </c>
      <c r="E20" s="9" t="s">
        <v>32</v>
      </c>
      <c r="F20" s="8">
        <v>5</v>
      </c>
      <c r="G20" s="8" t="s">
        <v>30</v>
      </c>
      <c r="H20" s="8">
        <v>5</v>
      </c>
      <c r="I20" s="8" t="s">
        <v>15</v>
      </c>
    </row>
    <row r="21" spans="1:9" x14ac:dyDescent="0.25">
      <c r="A21" s="23">
        <v>20</v>
      </c>
      <c r="B21" s="2" t="s">
        <v>34</v>
      </c>
      <c r="C21" s="7" t="s">
        <v>12</v>
      </c>
      <c r="D21" s="7" t="s">
        <v>11</v>
      </c>
      <c r="E21" s="9" t="s">
        <v>32</v>
      </c>
      <c r="F21" s="8">
        <v>5</v>
      </c>
      <c r="G21" s="8" t="s">
        <v>31</v>
      </c>
      <c r="H21" s="8">
        <v>5</v>
      </c>
      <c r="I21" s="8" t="s">
        <v>15</v>
      </c>
    </row>
    <row r="22" spans="1:9" x14ac:dyDescent="0.25">
      <c r="A22" s="29">
        <v>21</v>
      </c>
      <c r="B22" s="2" t="s">
        <v>36</v>
      </c>
      <c r="C22" s="3" t="s">
        <v>12</v>
      </c>
      <c r="D22" s="3" t="s">
        <v>37</v>
      </c>
      <c r="E22" s="3" t="s">
        <v>65</v>
      </c>
      <c r="G22" s="13" t="s">
        <v>67</v>
      </c>
      <c r="I22" s="13" t="s">
        <v>14</v>
      </c>
    </row>
    <row r="23" spans="1:9" x14ac:dyDescent="0.25">
      <c r="A23" s="27">
        <v>22</v>
      </c>
      <c r="B23" s="2" t="s">
        <v>34</v>
      </c>
      <c r="C23" s="3" t="s">
        <v>44</v>
      </c>
      <c r="D23" s="3" t="s">
        <v>38</v>
      </c>
      <c r="E23" s="3" t="s">
        <v>51</v>
      </c>
      <c r="G23" s="13"/>
      <c r="I23" s="13" t="s">
        <v>14</v>
      </c>
    </row>
    <row r="24" spans="1:9" x14ac:dyDescent="0.25">
      <c r="A24" s="27">
        <v>23</v>
      </c>
      <c r="B24" s="2" t="s">
        <v>35</v>
      </c>
      <c r="C24" s="3" t="s">
        <v>40</v>
      </c>
      <c r="D24" s="3" t="s">
        <v>38</v>
      </c>
      <c r="E24" s="3" t="s">
        <v>47</v>
      </c>
      <c r="G24" s="13"/>
      <c r="I24" s="13" t="s">
        <v>14</v>
      </c>
    </row>
    <row r="25" spans="1:9" x14ac:dyDescent="0.25">
      <c r="A25" s="27">
        <v>24</v>
      </c>
      <c r="B25" s="2" t="s">
        <v>35</v>
      </c>
      <c r="C25" s="3" t="s">
        <v>42</v>
      </c>
      <c r="D25" s="3" t="s">
        <v>38</v>
      </c>
      <c r="E25" s="3" t="s">
        <v>48</v>
      </c>
      <c r="G25" s="13"/>
      <c r="I25" s="13" t="s">
        <v>14</v>
      </c>
    </row>
    <row r="26" spans="1:9" x14ac:dyDescent="0.25">
      <c r="A26" s="27">
        <v>25</v>
      </c>
      <c r="B26" s="2" t="s">
        <v>36</v>
      </c>
      <c r="C26" s="3" t="s">
        <v>43</v>
      </c>
      <c r="D26" s="3" t="s">
        <v>38</v>
      </c>
      <c r="E26" s="3" t="s">
        <v>58</v>
      </c>
      <c r="G26" s="13"/>
      <c r="I26" s="13" t="s">
        <v>14</v>
      </c>
    </row>
    <row r="27" spans="1:9" x14ac:dyDescent="0.25">
      <c r="A27" s="28">
        <v>26</v>
      </c>
      <c r="B27" s="12" t="s">
        <v>34</v>
      </c>
      <c r="C27" s="3" t="s">
        <v>44</v>
      </c>
      <c r="D27" s="3" t="s">
        <v>55</v>
      </c>
      <c r="E27" s="3" t="s">
        <v>56</v>
      </c>
      <c r="G27" s="13"/>
      <c r="I27" s="13" t="s">
        <v>14</v>
      </c>
    </row>
    <row r="28" spans="1:9" x14ac:dyDescent="0.25">
      <c r="A28" s="28">
        <v>27</v>
      </c>
      <c r="B28" s="12" t="s">
        <v>35</v>
      </c>
      <c r="C28" s="3" t="s">
        <v>44</v>
      </c>
      <c r="D28" s="3" t="s">
        <v>55</v>
      </c>
      <c r="E28" s="3" t="s">
        <v>57</v>
      </c>
      <c r="G28" s="13"/>
      <c r="I28" s="13" t="s">
        <v>14</v>
      </c>
    </row>
    <row r="29" spans="1:9" x14ac:dyDescent="0.25">
      <c r="A29" s="28">
        <v>28</v>
      </c>
      <c r="B29" s="12" t="s">
        <v>36</v>
      </c>
      <c r="C29" s="3" t="s">
        <v>44</v>
      </c>
      <c r="D29" s="3" t="s">
        <v>55</v>
      </c>
      <c r="E29" s="14" t="s">
        <v>59</v>
      </c>
      <c r="G29" s="13"/>
      <c r="I29" s="13" t="s">
        <v>14</v>
      </c>
    </row>
    <row r="30" spans="1:9" x14ac:dyDescent="0.25">
      <c r="A30" s="30">
        <v>29</v>
      </c>
      <c r="B30" s="12" t="s">
        <v>34</v>
      </c>
      <c r="C30" s="3" t="s">
        <v>44</v>
      </c>
      <c r="D30" s="3" t="s">
        <v>45</v>
      </c>
      <c r="E30" s="3" t="s">
        <v>61</v>
      </c>
      <c r="F30" s="7"/>
      <c r="G30" s="13"/>
      <c r="H30" s="7"/>
      <c r="I30" s="13" t="s">
        <v>14</v>
      </c>
    </row>
    <row r="31" spans="1:9" x14ac:dyDescent="0.25">
      <c r="A31" s="30">
        <v>30</v>
      </c>
      <c r="B31" s="12" t="s">
        <v>35</v>
      </c>
      <c r="C31" s="3" t="s">
        <v>44</v>
      </c>
      <c r="D31" s="3" t="s">
        <v>46</v>
      </c>
      <c r="E31" s="3" t="s">
        <v>49</v>
      </c>
      <c r="G31" s="13"/>
      <c r="I31" s="13" t="s">
        <v>14</v>
      </c>
    </row>
    <row r="32" spans="1:9" x14ac:dyDescent="0.25">
      <c r="A32" s="30">
        <v>31</v>
      </c>
      <c r="B32" s="12" t="s">
        <v>36</v>
      </c>
      <c r="C32" s="3" t="s">
        <v>44</v>
      </c>
      <c r="D32" s="3" t="s">
        <v>46</v>
      </c>
      <c r="E32" s="3" t="s">
        <v>60</v>
      </c>
      <c r="F32" s="7"/>
      <c r="G32" s="13"/>
      <c r="H32" s="7"/>
      <c r="I32" s="13" t="s">
        <v>14</v>
      </c>
    </row>
    <row r="33" spans="1:9" x14ac:dyDescent="0.25">
      <c r="A33" s="31">
        <v>32</v>
      </c>
      <c r="B33" s="12" t="s">
        <v>36</v>
      </c>
      <c r="C33" s="3" t="s">
        <v>53</v>
      </c>
      <c r="D33" s="3" t="s">
        <v>63</v>
      </c>
      <c r="E33" s="14" t="s">
        <v>76</v>
      </c>
      <c r="F33" s="7"/>
      <c r="G33" s="13"/>
      <c r="H33" s="7"/>
      <c r="I33" s="13" t="s">
        <v>14</v>
      </c>
    </row>
    <row r="34" spans="1:9" x14ac:dyDescent="0.25">
      <c r="A34" s="31">
        <v>33</v>
      </c>
      <c r="B34" s="12" t="s">
        <v>35</v>
      </c>
      <c r="C34" s="3" t="s">
        <v>53</v>
      </c>
      <c r="D34" s="3" t="s">
        <v>63</v>
      </c>
      <c r="E34" s="3" t="s">
        <v>64</v>
      </c>
      <c r="F34" s="7"/>
      <c r="G34" s="13"/>
      <c r="H34" s="7"/>
      <c r="I34" s="13" t="s">
        <v>14</v>
      </c>
    </row>
    <row r="35" spans="1:9" x14ac:dyDescent="0.25">
      <c r="A35" s="24">
        <v>34</v>
      </c>
      <c r="B35" s="16" t="s">
        <v>34</v>
      </c>
      <c r="C35" s="17" t="s">
        <v>44</v>
      </c>
      <c r="D35" s="17" t="s">
        <v>50</v>
      </c>
      <c r="E35" s="17" t="s">
        <v>52</v>
      </c>
      <c r="F35" s="10"/>
      <c r="G35" s="18"/>
      <c r="H35" s="10"/>
      <c r="I35" s="18" t="s">
        <v>14</v>
      </c>
    </row>
    <row r="36" spans="1:9" x14ac:dyDescent="0.25">
      <c r="A36" s="24">
        <v>35</v>
      </c>
      <c r="B36" s="12" t="s">
        <v>34</v>
      </c>
      <c r="C36" s="3" t="s">
        <v>53</v>
      </c>
      <c r="D36" s="3" t="s">
        <v>50</v>
      </c>
      <c r="E36" s="3" t="s">
        <v>54</v>
      </c>
      <c r="F36" s="7"/>
      <c r="G36" s="13"/>
      <c r="H36" s="7"/>
      <c r="I36" s="13" t="s">
        <v>14</v>
      </c>
    </row>
    <row r="37" spans="1:9" x14ac:dyDescent="0.25">
      <c r="A37" s="24">
        <v>36</v>
      </c>
      <c r="B37" s="12" t="s">
        <v>35</v>
      </c>
      <c r="C37" s="3" t="s">
        <v>43</v>
      </c>
      <c r="D37" s="3" t="s">
        <v>50</v>
      </c>
      <c r="E37" s="3" t="s">
        <v>62</v>
      </c>
      <c r="F37" s="7"/>
      <c r="G37" s="13"/>
      <c r="H37" s="7"/>
      <c r="I37" s="7"/>
    </row>
    <row r="38" spans="1:9" x14ac:dyDescent="0.25">
      <c r="B38" s="7"/>
      <c r="C38" s="7"/>
      <c r="D38" s="7"/>
      <c r="E38" s="7"/>
      <c r="F38" s="7"/>
      <c r="G38" s="7"/>
      <c r="H38" s="7"/>
      <c r="I38" s="7"/>
    </row>
  </sheetData>
  <conditionalFormatting sqref="C30:E32 C12:E27 I12:I37 F12:H22 C35:E37 B12:B37 B11:E11 G23:G26 G28 B2:I10">
    <cfRule type="expression" dxfId="37" priority="8">
      <formula>MOD(ROW(),2)=0</formula>
    </cfRule>
  </conditionalFormatting>
  <conditionalFormatting sqref="C32:E32 C34:E34">
    <cfRule type="expression" dxfId="36" priority="6">
      <formula>MOD(ROW(),2)=0</formula>
    </cfRule>
  </conditionalFormatting>
  <conditionalFormatting sqref="C24 E24">
    <cfRule type="expression" dxfId="35" priority="7">
      <formula>MOD(ROW(),2)=0</formula>
    </cfRule>
  </conditionalFormatting>
  <conditionalFormatting sqref="C27:E30">
    <cfRule type="expression" dxfId="34" priority="5">
      <formula>MOD(ROW(),2)=0</formula>
    </cfRule>
  </conditionalFormatting>
  <conditionalFormatting sqref="D24">
    <cfRule type="expression" dxfId="33" priority="4">
      <formula>MOD(ROW(),2)=0</formula>
    </cfRule>
  </conditionalFormatting>
  <conditionalFormatting sqref="C33:E33 C35:E35">
    <cfRule type="expression" dxfId="32" priority="2">
      <formula>MOD(ROW(),2)=0</formula>
    </cfRule>
  </conditionalFormatting>
  <conditionalFormatting sqref="C25 E25">
    <cfRule type="expression" dxfId="31" priority="3">
      <formula>MOD(ROW(),2)=0</formula>
    </cfRule>
  </conditionalFormatting>
  <conditionalFormatting sqref="D25">
    <cfRule type="expression" dxfId="30" priority="1">
      <formula>MOD(ROW(),2)=0</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zoomScale="85" zoomScaleNormal="85" workbookViewId="0">
      <selection activeCell="B1" sqref="B1:E1"/>
    </sheetView>
  </sheetViews>
  <sheetFormatPr defaultRowHeight="15" x14ac:dyDescent="0.25"/>
  <cols>
    <col min="4" max="4" width="8.7109375" bestFit="1" customWidth="1"/>
    <col min="5" max="5" width="111.28515625" bestFit="1" customWidth="1"/>
  </cols>
  <sheetData>
    <row r="1" spans="1:5" x14ac:dyDescent="0.25">
      <c r="A1" s="33">
        <v>43</v>
      </c>
      <c r="B1" s="12" t="s">
        <v>34</v>
      </c>
      <c r="C1" t="s">
        <v>87</v>
      </c>
      <c r="D1" t="s">
        <v>88</v>
      </c>
      <c r="E1" t="s">
        <v>99</v>
      </c>
    </row>
    <row r="2" spans="1:5" x14ac:dyDescent="0.25">
      <c r="A2" s="33">
        <v>44</v>
      </c>
      <c r="B2" s="12" t="s">
        <v>35</v>
      </c>
      <c r="C2" t="s">
        <v>87</v>
      </c>
      <c r="D2" t="s">
        <v>88</v>
      </c>
      <c r="E2" t="s">
        <v>97</v>
      </c>
    </row>
    <row r="3" spans="1:5" x14ac:dyDescent="0.25">
      <c r="A3" s="33">
        <v>45</v>
      </c>
      <c r="B3" s="12" t="s">
        <v>36</v>
      </c>
      <c r="C3" t="s">
        <v>87</v>
      </c>
      <c r="D3" t="s">
        <v>88</v>
      </c>
      <c r="E3" s="1" t="s">
        <v>98</v>
      </c>
    </row>
    <row r="4" spans="1:5" x14ac:dyDescent="0.25">
      <c r="A4" s="33">
        <v>46</v>
      </c>
      <c r="B4" s="12" t="s">
        <v>35</v>
      </c>
      <c r="C4" t="s">
        <v>87</v>
      </c>
      <c r="D4" t="s">
        <v>88</v>
      </c>
      <c r="E4" s="1" t="s">
        <v>102</v>
      </c>
    </row>
    <row r="5" spans="1:5" x14ac:dyDescent="0.25">
      <c r="A5" s="33">
        <v>47</v>
      </c>
      <c r="B5" s="12" t="s">
        <v>35</v>
      </c>
      <c r="C5" t="s">
        <v>87</v>
      </c>
      <c r="D5" t="s">
        <v>88</v>
      </c>
      <c r="E5" s="1" t="s">
        <v>103</v>
      </c>
    </row>
    <row r="6" spans="1:5" x14ac:dyDescent="0.25">
      <c r="A6" s="33">
        <v>48</v>
      </c>
      <c r="B6" s="12" t="s">
        <v>34</v>
      </c>
      <c r="C6" t="s">
        <v>87</v>
      </c>
      <c r="D6" t="s">
        <v>89</v>
      </c>
      <c r="E6" s="1" t="s">
        <v>90</v>
      </c>
    </row>
    <row r="7" spans="1:5" x14ac:dyDescent="0.25">
      <c r="A7" s="33">
        <v>49</v>
      </c>
      <c r="B7" s="12" t="s">
        <v>36</v>
      </c>
      <c r="C7" t="s">
        <v>87</v>
      </c>
      <c r="D7" t="s">
        <v>88</v>
      </c>
      <c r="E7" s="1" t="s">
        <v>107</v>
      </c>
    </row>
    <row r="8" spans="1:5" x14ac:dyDescent="0.25">
      <c r="A8" s="33">
        <v>50</v>
      </c>
      <c r="B8" s="12" t="s">
        <v>36</v>
      </c>
      <c r="C8" t="s">
        <v>87</v>
      </c>
      <c r="D8" t="s">
        <v>88</v>
      </c>
      <c r="E8" t="s">
        <v>100</v>
      </c>
    </row>
    <row r="9" spans="1:5" x14ac:dyDescent="0.25">
      <c r="A9" s="33">
        <v>51</v>
      </c>
      <c r="B9" s="12" t="s">
        <v>36</v>
      </c>
      <c r="C9" t="s">
        <v>87</v>
      </c>
      <c r="D9" t="s">
        <v>88</v>
      </c>
      <c r="E9" t="s">
        <v>101</v>
      </c>
    </row>
    <row r="10" spans="1:5" x14ac:dyDescent="0.25">
      <c r="A10" s="33">
        <v>52</v>
      </c>
      <c r="B10" s="12" t="s">
        <v>34</v>
      </c>
      <c r="C10" t="s">
        <v>87</v>
      </c>
      <c r="D10" t="s">
        <v>88</v>
      </c>
      <c r="E10" s="1" t="s">
        <v>91</v>
      </c>
    </row>
    <row r="11" spans="1:5" x14ac:dyDescent="0.25">
      <c r="A11" s="33">
        <v>53</v>
      </c>
      <c r="B11" s="12" t="s">
        <v>36</v>
      </c>
      <c r="C11" t="s">
        <v>87</v>
      </c>
      <c r="D11" t="s">
        <v>88</v>
      </c>
      <c r="E11" s="1" t="s">
        <v>108</v>
      </c>
    </row>
    <row r="12" spans="1:5" x14ac:dyDescent="0.25">
      <c r="A12" s="33">
        <v>54</v>
      </c>
      <c r="B12" s="12" t="s">
        <v>34</v>
      </c>
      <c r="C12" t="s">
        <v>92</v>
      </c>
      <c r="D12" t="s">
        <v>93</v>
      </c>
      <c r="E12" t="s">
        <v>94</v>
      </c>
    </row>
    <row r="13" spans="1:5" x14ac:dyDescent="0.25">
      <c r="A13" s="33">
        <v>55</v>
      </c>
      <c r="B13" s="12" t="s">
        <v>35</v>
      </c>
      <c r="C13" t="s">
        <v>92</v>
      </c>
      <c r="D13" t="s">
        <v>93</v>
      </c>
      <c r="E13" t="s">
        <v>109</v>
      </c>
    </row>
    <row r="14" spans="1:5" x14ac:dyDescent="0.25">
      <c r="A14" s="33">
        <v>56</v>
      </c>
      <c r="B14" s="12" t="s">
        <v>35</v>
      </c>
      <c r="C14" t="s">
        <v>92</v>
      </c>
      <c r="D14" t="s">
        <v>93</v>
      </c>
      <c r="E14" s="1" t="s">
        <v>110</v>
      </c>
    </row>
    <row r="15" spans="1:5" x14ac:dyDescent="0.25">
      <c r="A15" s="33">
        <v>57</v>
      </c>
      <c r="B15" s="12" t="s">
        <v>35</v>
      </c>
      <c r="C15" t="s">
        <v>92</v>
      </c>
      <c r="D15" t="s">
        <v>93</v>
      </c>
      <c r="E15" s="1" t="s">
        <v>111</v>
      </c>
    </row>
    <row r="16" spans="1:5" x14ac:dyDescent="0.25">
      <c r="A16" s="33">
        <v>58</v>
      </c>
      <c r="B16" s="12" t="s">
        <v>34</v>
      </c>
      <c r="C16" t="s">
        <v>92</v>
      </c>
      <c r="D16" t="s">
        <v>95</v>
      </c>
      <c r="E16" t="s">
        <v>96</v>
      </c>
    </row>
    <row r="17" spans="1:5" x14ac:dyDescent="0.25">
      <c r="A17" s="33">
        <v>59</v>
      </c>
      <c r="B17" s="12" t="s">
        <v>34</v>
      </c>
      <c r="C17" t="s">
        <v>92</v>
      </c>
      <c r="D17" t="s">
        <v>95</v>
      </c>
      <c r="E17" t="s">
        <v>112</v>
      </c>
    </row>
    <row r="18" spans="1:5" x14ac:dyDescent="0.25">
      <c r="A18" s="33">
        <v>60</v>
      </c>
      <c r="B18" s="12" t="s">
        <v>35</v>
      </c>
      <c r="C18" t="s">
        <v>92</v>
      </c>
      <c r="D18" t="s">
        <v>95</v>
      </c>
      <c r="E18" t="s">
        <v>113</v>
      </c>
    </row>
    <row r="19" spans="1:5" x14ac:dyDescent="0.25">
      <c r="A19" s="33">
        <v>61</v>
      </c>
      <c r="B19" s="12" t="s">
        <v>35</v>
      </c>
      <c r="C19" t="s">
        <v>92</v>
      </c>
      <c r="D19" t="s">
        <v>95</v>
      </c>
      <c r="E19" t="s">
        <v>114</v>
      </c>
    </row>
  </sheetData>
  <conditionalFormatting sqref="B1:B4 B6:B9 B11:B15 B18">
    <cfRule type="expression" dxfId="29" priority="6">
      <formula>MOD(ROW(),2)=0</formula>
    </cfRule>
  </conditionalFormatting>
  <conditionalFormatting sqref="B10">
    <cfRule type="expression" dxfId="28" priority="5">
      <formula>MOD(ROW(),2)=0</formula>
    </cfRule>
  </conditionalFormatting>
  <conditionalFormatting sqref="B16">
    <cfRule type="expression" dxfId="27" priority="4">
      <formula>MOD(ROW(),2)=0</formula>
    </cfRule>
  </conditionalFormatting>
  <conditionalFormatting sqref="B5">
    <cfRule type="expression" dxfId="26" priority="3">
      <formula>MOD(ROW(),2)=0</formula>
    </cfRule>
  </conditionalFormatting>
  <conditionalFormatting sqref="B17">
    <cfRule type="expression" dxfId="25" priority="2">
      <formula>MOD(ROW(),2)=0</formula>
    </cfRule>
  </conditionalFormatting>
  <conditionalFormatting sqref="B19">
    <cfRule type="expression" dxfId="24" priority="1">
      <formula>MOD(ROW(),2)=0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zoomScaleNormal="100" workbookViewId="0">
      <selection activeCell="B20" sqref="B20"/>
    </sheetView>
  </sheetViews>
  <sheetFormatPr defaultRowHeight="15" x14ac:dyDescent="0.25"/>
  <cols>
    <col min="1" max="1" width="10.7109375" bestFit="1" customWidth="1"/>
    <col min="2" max="2" width="106.28515625" customWidth="1"/>
    <col min="3" max="3" width="10.42578125" bestFit="1" customWidth="1"/>
    <col min="4" max="6" width="11.140625" bestFit="1" customWidth="1"/>
  </cols>
  <sheetData>
    <row r="1" spans="1:6" x14ac:dyDescent="0.25">
      <c r="A1" s="32" t="s">
        <v>81</v>
      </c>
      <c r="B1" s="6" t="s">
        <v>0</v>
      </c>
      <c r="C1" s="6" t="s">
        <v>1</v>
      </c>
      <c r="D1" s="37">
        <v>41766</v>
      </c>
      <c r="E1" s="37">
        <v>41767</v>
      </c>
      <c r="F1" s="37">
        <v>41768</v>
      </c>
    </row>
    <row r="2" spans="1:6" x14ac:dyDescent="0.25">
      <c r="B2" s="38" t="s">
        <v>159</v>
      </c>
      <c r="C2" s="11">
        <v>8</v>
      </c>
      <c r="D2" s="37"/>
      <c r="E2" s="37"/>
      <c r="F2" s="37"/>
    </row>
    <row r="3" spans="1:6" x14ac:dyDescent="0.25">
      <c r="A3" t="s">
        <v>153</v>
      </c>
      <c r="B3" s="9" t="s">
        <v>160</v>
      </c>
      <c r="C3" s="8">
        <v>2</v>
      </c>
    </row>
    <row r="4" spans="1:6" x14ac:dyDescent="0.25">
      <c r="A4" t="s">
        <v>153</v>
      </c>
      <c r="B4" s="14" t="s">
        <v>158</v>
      </c>
      <c r="C4" s="8">
        <v>6</v>
      </c>
    </row>
    <row r="5" spans="1:6" x14ac:dyDescent="0.25">
      <c r="A5" t="s">
        <v>153</v>
      </c>
      <c r="B5" s="14" t="s">
        <v>162</v>
      </c>
      <c r="C5" s="8"/>
    </row>
    <row r="6" spans="1:6" x14ac:dyDescent="0.25">
      <c r="B6" s="14" t="s">
        <v>133</v>
      </c>
      <c r="C6" s="8">
        <v>4</v>
      </c>
    </row>
    <row r="7" spans="1:6" x14ac:dyDescent="0.25">
      <c r="B7" s="14" t="s">
        <v>135</v>
      </c>
      <c r="C7" s="8">
        <v>8</v>
      </c>
    </row>
    <row r="8" spans="1:6" x14ac:dyDescent="0.25">
      <c r="A8" s="33"/>
      <c r="B8" s="7" t="s">
        <v>74</v>
      </c>
      <c r="C8" s="8">
        <v>8</v>
      </c>
    </row>
    <row r="9" spans="1:6" x14ac:dyDescent="0.25">
      <c r="A9" s="33" t="s">
        <v>153</v>
      </c>
      <c r="B9" s="9" t="s">
        <v>164</v>
      </c>
      <c r="C9" s="8"/>
    </row>
    <row r="10" spans="1:6" x14ac:dyDescent="0.25">
      <c r="A10" t="s">
        <v>153</v>
      </c>
      <c r="B10" s="1" t="s">
        <v>156</v>
      </c>
      <c r="C10" s="8">
        <v>2</v>
      </c>
    </row>
    <row r="11" spans="1:6" x14ac:dyDescent="0.25">
      <c r="B11" s="14" t="s">
        <v>152</v>
      </c>
      <c r="C11" s="13">
        <v>6</v>
      </c>
    </row>
    <row r="12" spans="1:6" x14ac:dyDescent="0.25">
      <c r="B12" s="14" t="s">
        <v>150</v>
      </c>
      <c r="C12" s="13">
        <v>8</v>
      </c>
    </row>
    <row r="13" spans="1:6" x14ac:dyDescent="0.25">
      <c r="B13" s="14" t="s">
        <v>139</v>
      </c>
      <c r="C13" s="8">
        <v>4</v>
      </c>
    </row>
    <row r="14" spans="1:6" x14ac:dyDescent="0.25">
      <c r="B14" s="14" t="s">
        <v>138</v>
      </c>
      <c r="C14" s="8">
        <v>2</v>
      </c>
    </row>
    <row r="15" spans="1:6" x14ac:dyDescent="0.25">
      <c r="A15" s="33"/>
      <c r="B15" s="14" t="s">
        <v>123</v>
      </c>
      <c r="C15" s="8">
        <v>10</v>
      </c>
    </row>
    <row r="16" spans="1:6" x14ac:dyDescent="0.25">
      <c r="B16" s="14" t="s">
        <v>155</v>
      </c>
      <c r="C16" s="8">
        <v>3</v>
      </c>
    </row>
    <row r="17" spans="1:3" x14ac:dyDescent="0.25">
      <c r="B17" s="14" t="s">
        <v>146</v>
      </c>
      <c r="C17" s="8">
        <v>4</v>
      </c>
    </row>
    <row r="18" spans="1:3" x14ac:dyDescent="0.25">
      <c r="B18" s="14" t="s">
        <v>145</v>
      </c>
      <c r="C18" s="8">
        <v>10</v>
      </c>
    </row>
    <row r="19" spans="1:3" x14ac:dyDescent="0.25">
      <c r="B19" s="14" t="s">
        <v>125</v>
      </c>
      <c r="C19" s="8">
        <v>3</v>
      </c>
    </row>
    <row r="20" spans="1:3" x14ac:dyDescent="0.25">
      <c r="B20" s="14" t="s">
        <v>127</v>
      </c>
      <c r="C20" s="8">
        <v>3</v>
      </c>
    </row>
    <row r="21" spans="1:3" x14ac:dyDescent="0.25">
      <c r="B21" s="14" t="s">
        <v>126</v>
      </c>
      <c r="C21" s="8">
        <v>10</v>
      </c>
    </row>
    <row r="22" spans="1:3" x14ac:dyDescent="0.25">
      <c r="B22" s="14" t="s">
        <v>134</v>
      </c>
      <c r="C22" s="8">
        <v>4</v>
      </c>
    </row>
    <row r="23" spans="1:3" x14ac:dyDescent="0.25">
      <c r="B23" s="14" t="s">
        <v>136</v>
      </c>
      <c r="C23" s="8">
        <v>8</v>
      </c>
    </row>
    <row r="24" spans="1:3" x14ac:dyDescent="0.25">
      <c r="B24" s="7" t="s">
        <v>73</v>
      </c>
      <c r="C24" s="35">
        <v>8</v>
      </c>
    </row>
    <row r="25" spans="1:3" x14ac:dyDescent="0.25">
      <c r="A25" s="33" t="s">
        <v>153</v>
      </c>
      <c r="B25" s="9" t="s">
        <v>164</v>
      </c>
      <c r="C25" s="35"/>
    </row>
    <row r="26" spans="1:3" x14ac:dyDescent="0.25">
      <c r="A26" t="s">
        <v>153</v>
      </c>
      <c r="B26" s="1" t="s">
        <v>156</v>
      </c>
      <c r="C26" s="8">
        <v>2</v>
      </c>
    </row>
    <row r="27" spans="1:3" x14ac:dyDescent="0.25">
      <c r="A27" s="33"/>
      <c r="B27" s="7" t="s">
        <v>141</v>
      </c>
      <c r="C27" s="8">
        <v>3</v>
      </c>
    </row>
    <row r="28" spans="1:3" x14ac:dyDescent="0.25">
      <c r="A28" s="33"/>
      <c r="B28" s="9" t="s">
        <v>120</v>
      </c>
      <c r="C28" s="8">
        <v>4</v>
      </c>
    </row>
    <row r="29" spans="1:3" x14ac:dyDescent="0.25">
      <c r="A29" s="33"/>
      <c r="B29" s="9" t="s">
        <v>121</v>
      </c>
      <c r="C29" s="8">
        <v>4</v>
      </c>
    </row>
    <row r="30" spans="1:3" x14ac:dyDescent="0.25">
      <c r="A30" s="33"/>
      <c r="B30" s="9" t="s">
        <v>122</v>
      </c>
      <c r="C30" s="8">
        <v>4</v>
      </c>
    </row>
    <row r="31" spans="1:3" x14ac:dyDescent="0.25">
      <c r="A31" t="s">
        <v>153</v>
      </c>
      <c r="B31" s="7" t="s">
        <v>154</v>
      </c>
      <c r="C31" s="8">
        <v>2</v>
      </c>
    </row>
    <row r="32" spans="1:3" x14ac:dyDescent="0.25">
      <c r="B32" s="14" t="s">
        <v>137</v>
      </c>
      <c r="C32" s="8">
        <v>8</v>
      </c>
    </row>
    <row r="33" spans="2:6" x14ac:dyDescent="0.25">
      <c r="B33" s="14" t="s">
        <v>124</v>
      </c>
      <c r="C33" s="8">
        <v>8</v>
      </c>
    </row>
    <row r="34" spans="2:6" x14ac:dyDescent="0.25">
      <c r="B34" s="14" t="s">
        <v>126</v>
      </c>
      <c r="C34" s="8">
        <v>10</v>
      </c>
    </row>
    <row r="35" spans="2:6" x14ac:dyDescent="0.25">
      <c r="B35" s="14" t="s">
        <v>147</v>
      </c>
      <c r="C35" s="8">
        <v>4</v>
      </c>
    </row>
    <row r="36" spans="2:6" x14ac:dyDescent="0.25">
      <c r="B36" s="14" t="s">
        <v>130</v>
      </c>
      <c r="C36" s="8">
        <v>8</v>
      </c>
    </row>
    <row r="37" spans="2:6" x14ac:dyDescent="0.25">
      <c r="B37" s="14" t="s">
        <v>148</v>
      </c>
      <c r="C37" s="8">
        <v>4</v>
      </c>
    </row>
    <row r="38" spans="2:6" x14ac:dyDescent="0.25">
      <c r="B38" s="14" t="s">
        <v>131</v>
      </c>
      <c r="C38" s="8">
        <v>6</v>
      </c>
    </row>
    <row r="39" spans="2:6" x14ac:dyDescent="0.25">
      <c r="B39" s="14" t="s">
        <v>132</v>
      </c>
      <c r="C39" s="8">
        <v>4</v>
      </c>
    </row>
    <row r="40" spans="2:6" x14ac:dyDescent="0.25">
      <c r="B40" s="14" t="s">
        <v>132</v>
      </c>
      <c r="C40" s="8">
        <v>10</v>
      </c>
    </row>
    <row r="41" spans="2:6" x14ac:dyDescent="0.25">
      <c r="B41" s="14" t="s">
        <v>151</v>
      </c>
      <c r="C41" s="8">
        <v>8</v>
      </c>
    </row>
    <row r="42" spans="2:6" x14ac:dyDescent="0.25">
      <c r="B42" s="9" t="s">
        <v>120</v>
      </c>
      <c r="C42" s="8"/>
    </row>
    <row r="43" spans="2:6" ht="15.75" thickBot="1" x14ac:dyDescent="0.3"/>
    <row r="44" spans="2:6" ht="15.75" thickBot="1" x14ac:dyDescent="0.3">
      <c r="B44" s="14" t="s">
        <v>166</v>
      </c>
      <c r="C44" s="39">
        <f>SUM(C26:C43)</f>
        <v>89</v>
      </c>
      <c r="D44" s="39">
        <f ca="1">D44-($C$44/3)</f>
        <v>0</v>
      </c>
      <c r="E44" s="39">
        <f t="shared" ref="E44:F44" ca="1" si="0">E44-($C$44/3)</f>
        <v>0</v>
      </c>
      <c r="F44" s="39">
        <f t="shared" ca="1" si="0"/>
        <v>0</v>
      </c>
    </row>
    <row r="45" spans="2:6" ht="15.75" thickBot="1" x14ac:dyDescent="0.3">
      <c r="B45" t="s">
        <v>165</v>
      </c>
      <c r="C45" s="40">
        <f>SUM(C26:C43)</f>
        <v>89</v>
      </c>
      <c r="D45" s="40">
        <f t="shared" ref="D45:F45" si="1">SUM(D26:D43)</f>
        <v>0</v>
      </c>
      <c r="E45" s="40">
        <f t="shared" si="1"/>
        <v>0</v>
      </c>
      <c r="F45" s="40">
        <f t="shared" si="1"/>
        <v>0</v>
      </c>
    </row>
  </sheetData>
  <conditionalFormatting sqref="B30:B31 B33:B34 B2:B9">
    <cfRule type="expression" dxfId="23" priority="24">
      <formula>MOD(ROW(),2)=0</formula>
    </cfRule>
  </conditionalFormatting>
  <conditionalFormatting sqref="B10:B11">
    <cfRule type="expression" dxfId="22" priority="23">
      <formula>MOD(ROW(),2)=0</formula>
    </cfRule>
  </conditionalFormatting>
  <conditionalFormatting sqref="B16:B17 B32 B19:B24 B26:B29">
    <cfRule type="expression" dxfId="21" priority="19">
      <formula>MOD(ROW(),2)=0</formula>
    </cfRule>
  </conditionalFormatting>
  <conditionalFormatting sqref="B12">
    <cfRule type="expression" dxfId="20" priority="22">
      <formula>MOD(ROW(),2)=0</formula>
    </cfRule>
  </conditionalFormatting>
  <conditionalFormatting sqref="B13:B14">
    <cfRule type="expression" dxfId="19" priority="21">
      <formula>MOD(ROW(),2)=0</formula>
    </cfRule>
  </conditionalFormatting>
  <conditionalFormatting sqref="B15">
    <cfRule type="expression" dxfId="18" priority="20">
      <formula>MOD(ROW(),2)=0</formula>
    </cfRule>
  </conditionalFormatting>
  <conditionalFormatting sqref="B18">
    <cfRule type="expression" dxfId="17" priority="18">
      <formula>MOD(ROW(),2)=0</formula>
    </cfRule>
  </conditionalFormatting>
  <conditionalFormatting sqref="B35:B36">
    <cfRule type="expression" dxfId="16" priority="17">
      <formula>MOD(ROW(),2)=0</formula>
    </cfRule>
  </conditionalFormatting>
  <conditionalFormatting sqref="B37">
    <cfRule type="expression" dxfId="15" priority="16">
      <formula>MOD(ROW(),2)=0</formula>
    </cfRule>
  </conditionalFormatting>
  <conditionalFormatting sqref="B41">
    <cfRule type="expression" dxfId="14" priority="15">
      <formula>MOD(ROW(),2)=0</formula>
    </cfRule>
  </conditionalFormatting>
  <conditionalFormatting sqref="B25">
    <cfRule type="expression" dxfId="13" priority="14">
      <formula>MOD(ROW(),2)=0</formula>
    </cfRule>
  </conditionalFormatting>
  <conditionalFormatting sqref="B42 B44">
    <cfRule type="expression" dxfId="12" priority="13">
      <formula>MOD(ROW(),2)=0</formula>
    </cfRule>
  </conditionalFormatting>
  <conditionalFormatting sqref="C31:C34 C38 C40 C2:C9">
    <cfRule type="expression" dxfId="11" priority="12">
      <formula>MOD(ROW(),2)=0</formula>
    </cfRule>
  </conditionalFormatting>
  <conditionalFormatting sqref="C10:C11">
    <cfRule type="expression" dxfId="10" priority="11">
      <formula>MOD(ROW(),2)=0</formula>
    </cfRule>
  </conditionalFormatting>
  <conditionalFormatting sqref="C16:C17 C19:C29">
    <cfRule type="expression" dxfId="9" priority="6">
      <formula>MOD(ROW(),2)=0</formula>
    </cfRule>
  </conditionalFormatting>
  <conditionalFormatting sqref="C12">
    <cfRule type="expression" dxfId="8" priority="10">
      <formula>MOD(ROW(),2)=0</formula>
    </cfRule>
  </conditionalFormatting>
  <conditionalFormatting sqref="C13">
    <cfRule type="expression" dxfId="7" priority="9">
      <formula>MOD(ROW(),2)=0</formula>
    </cfRule>
  </conditionalFormatting>
  <conditionalFormatting sqref="C14">
    <cfRule type="expression" dxfId="6" priority="8">
      <formula>MOD(ROW(),2)=0</formula>
    </cfRule>
  </conditionalFormatting>
  <conditionalFormatting sqref="C15">
    <cfRule type="expression" dxfId="5" priority="7">
      <formula>MOD(ROW(),2)=0</formula>
    </cfRule>
  </conditionalFormatting>
  <conditionalFormatting sqref="C18">
    <cfRule type="expression" dxfId="4" priority="5">
      <formula>MOD(ROW(),2)=0</formula>
    </cfRule>
  </conditionalFormatting>
  <conditionalFormatting sqref="C35">
    <cfRule type="expression" dxfId="3" priority="4">
      <formula>MOD(ROW(),2)=0</formula>
    </cfRule>
  </conditionalFormatting>
  <conditionalFormatting sqref="C37">
    <cfRule type="expression" dxfId="2" priority="3">
      <formula>MOD(ROW(),2)=0</formula>
    </cfRule>
  </conditionalFormatting>
  <conditionalFormatting sqref="C39">
    <cfRule type="expression" dxfId="1" priority="2">
      <formula>MOD(ROW(),2)=0</formula>
    </cfRule>
  </conditionalFormatting>
  <conditionalFormatting sqref="C41:C42">
    <cfRule type="expression" dxfId="0" priority="1">
      <formula>MOD(ROW(),2)=0</formula>
    </cfRule>
  </conditionalFormatting>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Sprint 1</vt:lpstr>
      <vt:lpstr>Sprint 2</vt:lpstr>
      <vt:lpstr>Sprint 3</vt:lpstr>
      <vt:lpstr>Burn Down</vt:lpstr>
      <vt:lpstr>Burn Down 3</vt:lpstr>
      <vt:lpstr>Sheet1</vt:lpstr>
      <vt:lpstr>Sheet2</vt:lpstr>
      <vt:lpstr>Sheet3</vt:lpstr>
      <vt:lpstr>Burn Down 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dc:creator>
  <cp:lastModifiedBy>Dalisay</cp:lastModifiedBy>
  <dcterms:created xsi:type="dcterms:W3CDTF">2014-04-25T03:16:43Z</dcterms:created>
  <dcterms:modified xsi:type="dcterms:W3CDTF">2014-05-16T09:08:36Z</dcterms:modified>
</cp:coreProperties>
</file>