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HXC/Dropbox/age_final_submission/final_submission_age/supplementary_files/"/>
    </mc:Choice>
  </mc:AlternateContent>
  <bookViews>
    <workbookView xWindow="200" yWindow="460" windowWidth="27760" windowHeight="17460" tabRatio="500"/>
  </bookViews>
  <sheets>
    <sheet name="Contents" sheetId="2" r:id="rId1"/>
    <sheet name="S1" sheetId="3" r:id="rId2"/>
    <sheet name="S2" sheetId="10" r:id="rId3"/>
    <sheet name="S3" sheetId="11" r:id="rId4"/>
    <sheet name="S4" sheetId="15" r:id="rId5"/>
    <sheet name="S5" sheetId="5" r:id="rId6"/>
    <sheet name="S6" sheetId="18" r:id="rId7"/>
    <sheet name="S7" sheetId="1" r:id="rId8"/>
    <sheet name="S8" sheetId="22" r:id="rId9"/>
    <sheet name="S9" sheetId="7" r:id="rId10"/>
    <sheet name="S10" sheetId="8" r:id="rId11"/>
    <sheet name="S11" sheetId="21" r:id="rId12"/>
    <sheet name="S12" sheetId="6" r:id="rId13"/>
    <sheet name="S13" sheetId="13" r:id="rId14"/>
    <sheet name="S14" sheetId="19" r:id="rId15"/>
    <sheet name="S15" sheetId="14" r:id="rId16"/>
    <sheet name="S16" sheetId="20" r:id="rId1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22" l="1"/>
  <c r="C36" i="22"/>
  <c r="C37" i="22"/>
  <c r="C38" i="22"/>
  <c r="C39" i="22"/>
  <c r="C40" i="22"/>
  <c r="C41" i="22"/>
  <c r="C42" i="22"/>
  <c r="C43" i="22"/>
  <c r="C34" i="22"/>
  <c r="C25" i="22"/>
  <c r="C26" i="22"/>
  <c r="C27" i="22"/>
  <c r="C28" i="22"/>
  <c r="C29" i="22"/>
  <c r="C30" i="22"/>
  <c r="C31" i="22"/>
  <c r="C32" i="22"/>
  <c r="C33" i="22"/>
  <c r="C24" i="22"/>
  <c r="C15" i="22"/>
  <c r="C16" i="22"/>
  <c r="C17" i="22"/>
  <c r="C18" i="22"/>
  <c r="C19" i="22"/>
  <c r="C20" i="22"/>
  <c r="C21" i="22"/>
  <c r="C22" i="22"/>
  <c r="C23" i="22"/>
  <c r="C14" i="22"/>
  <c r="C5" i="22"/>
  <c r="C6" i="22"/>
  <c r="C7" i="22"/>
  <c r="C8" i="22"/>
  <c r="C9" i="22"/>
  <c r="C10" i="22"/>
  <c r="C11" i="22"/>
  <c r="C12" i="22"/>
  <c r="C13" i="22"/>
  <c r="C4" i="22"/>
  <c r="D7" i="15"/>
  <c r="C7" i="15"/>
  <c r="D5" i="15"/>
  <c r="E5" i="15"/>
  <c r="C6" i="15"/>
  <c r="D6" i="15"/>
  <c r="E6" i="15"/>
  <c r="E8" i="15"/>
  <c r="E7" i="15"/>
</calcChain>
</file>

<file path=xl/sharedStrings.xml><?xml version="1.0" encoding="utf-8"?>
<sst xmlns="http://schemas.openxmlformats.org/spreadsheetml/2006/main" count="2684" uniqueCount="1802">
  <si>
    <t>A</t>
  </si>
  <si>
    <t>Ca1</t>
  </si>
  <si>
    <t>Sb</t>
  </si>
  <si>
    <t>Ca2</t>
  </si>
  <si>
    <t>H1C</t>
  </si>
  <si>
    <t>Subtype</t>
  </si>
  <si>
    <t>A/H3N2</t>
  </si>
  <si>
    <t>A/H1N1pdm09</t>
  </si>
  <si>
    <t>B/Victoria</t>
  </si>
  <si>
    <t>B/Yamagata</t>
  </si>
  <si>
    <t>✓</t>
  </si>
  <si>
    <t>120-loop</t>
  </si>
  <si>
    <t>190-helix</t>
  </si>
  <si>
    <t>𝜃</t>
  </si>
  <si>
    <t>90% CI</t>
  </si>
  <si>
    <t>(0.08, 0.64)</t>
  </si>
  <si>
    <t>95% CI</t>
  </si>
  <si>
    <t>p-value</t>
  </si>
  <si>
    <t>(0.00, 0.32)</t>
  </si>
  <si>
    <t>(0.00, 0.45)</t>
  </si>
  <si>
    <t>q-value</t>
  </si>
  <si>
    <t>I58V</t>
  </si>
  <si>
    <t>V58I</t>
  </si>
  <si>
    <t>N121I</t>
  </si>
  <si>
    <t>N121T</t>
  </si>
  <si>
    <t>D121N</t>
  </si>
  <si>
    <t>N121S</t>
  </si>
  <si>
    <t>N121K</t>
  </si>
  <si>
    <t>AA:1, AC:1</t>
  </si>
  <si>
    <t>AA:1</t>
  </si>
  <si>
    <t>AA:1, AC:2</t>
  </si>
  <si>
    <t>CC:1, AC:3</t>
  </si>
  <si>
    <t>CC:1</t>
  </si>
  <si>
    <t>CC:2, AC:2</t>
  </si>
  <si>
    <t>CC:2, AC:2, CA:1</t>
  </si>
  <si>
    <t>I169T</t>
  </si>
  <si>
    <t>E175K</t>
  </si>
  <si>
    <t>E175D</t>
  </si>
  <si>
    <t>K175E</t>
  </si>
  <si>
    <t>AA:1, CC:1</t>
  </si>
  <si>
    <t>CC:2, CA:1</t>
  </si>
  <si>
    <t>CC:1, AC:1</t>
  </si>
  <si>
    <t>S181G</t>
  </si>
  <si>
    <t>G181A</t>
  </si>
  <si>
    <t>CC:2</t>
  </si>
  <si>
    <t>S193I</t>
  </si>
  <si>
    <t>I193T</t>
  </si>
  <si>
    <t>S193R</t>
  </si>
  <si>
    <t>N193S</t>
  </si>
  <si>
    <t>CC:1, AA:1</t>
  </si>
  <si>
    <t>AC:1</t>
  </si>
  <si>
    <t>G225D</t>
  </si>
  <si>
    <t>D225G</t>
  </si>
  <si>
    <t>D225N</t>
  </si>
  <si>
    <t>G225T</t>
  </si>
  <si>
    <t>N225D</t>
  </si>
  <si>
    <t>D225Y</t>
  </si>
  <si>
    <t>AA:2</t>
  </si>
  <si>
    <t>N278D</t>
  </si>
  <si>
    <t>D278N</t>
  </si>
  <si>
    <t>A373V</t>
  </si>
  <si>
    <t>CC:1, AC:2</t>
  </si>
  <si>
    <t>L526F</t>
  </si>
  <si>
    <t>CC:2, AC:1</t>
  </si>
  <si>
    <t>T52A</t>
  </si>
  <si>
    <t>T52I</t>
  </si>
  <si>
    <t>AA:8, CC:1</t>
  </si>
  <si>
    <t>E198D</t>
  </si>
  <si>
    <t>E198K</t>
  </si>
  <si>
    <t>E198Q</t>
  </si>
  <si>
    <t>N212K</t>
  </si>
  <si>
    <t>N212H</t>
  </si>
  <si>
    <t>N212D</t>
  </si>
  <si>
    <t>N212Y</t>
  </si>
  <si>
    <t>S212N</t>
  </si>
  <si>
    <t>I212N</t>
  </si>
  <si>
    <t>K212N</t>
  </si>
  <si>
    <t>N212T</t>
  </si>
  <si>
    <t>N212S</t>
  </si>
  <si>
    <t>CC:3, AC:1</t>
  </si>
  <si>
    <t>CA:1</t>
  </si>
  <si>
    <t>CC:3</t>
  </si>
  <si>
    <t>CA:2</t>
  </si>
  <si>
    <t>E224K</t>
  </si>
  <si>
    <t>K224N</t>
  </si>
  <si>
    <t>CC:3, AC:3</t>
  </si>
  <si>
    <t>AC:3</t>
  </si>
  <si>
    <t>Substitution</t>
  </si>
  <si>
    <t>∆(Charge)</t>
  </si>
  <si>
    <t>Pair-type:N</t>
  </si>
  <si>
    <t>Table</t>
  </si>
  <si>
    <t>Title</t>
  </si>
  <si>
    <t>Positions with amino acid substitutions in ≥ 2 closely-related pairs and p-value &lt; 0:05 for pair-type association analyses</t>
  </si>
  <si>
    <t>Pos. (1)</t>
  </si>
  <si>
    <t xml:space="preserve">(1) H3-numbering for A/H3N2 and A/H1N1pdm09; absolute B/Victoria-numbering for B/Victoria and B/Yamagata. </t>
  </si>
  <si>
    <t>(2) Canonical antigenic sites (AS), receptor-binding sites (RBS), potential N-glycosylation site (GS), Passage-biased sites (PS)</t>
  </si>
  <si>
    <r>
      <t xml:space="preserve">(3) ∆∆G values over 5 independent FoldX simulations. ∆∆G values in </t>
    </r>
    <r>
      <rPr>
        <b/>
        <sz val="12"/>
        <color theme="1"/>
        <rFont val="Arial"/>
      </rPr>
      <t>bold</t>
    </r>
    <r>
      <rPr>
        <sz val="12"/>
        <color theme="1"/>
        <rFont val="Arial"/>
      </rPr>
      <t xml:space="preserve"> denote siginificant stability changes (see Methods)</t>
    </r>
  </si>
  <si>
    <r>
      <t xml:space="preserve">(4) Z-statistics of binding leverage (Z_BL) and leverage coupling (Z_LC). Z-scores in </t>
    </r>
    <r>
      <rPr>
        <b/>
        <sz val="12"/>
        <color theme="1"/>
        <rFont val="Arial"/>
      </rPr>
      <t>bold</t>
    </r>
    <r>
      <rPr>
        <sz val="12"/>
        <color theme="1"/>
        <rFont val="Arial"/>
      </rPr>
      <t xml:space="preserve"> denote higher likelihood of allosteric interactions (see Methods)</t>
    </r>
  </si>
  <si>
    <t>AS (2)</t>
  </si>
  <si>
    <t>RBS (2)</t>
  </si>
  <si>
    <t>GS (2)</t>
  </si>
  <si>
    <t>PS (2)</t>
  </si>
  <si>
    <t>S.D.</t>
  </si>
  <si>
    <t>SPACER (4)</t>
  </si>
  <si>
    <t>FoldX (3)</t>
  </si>
  <si>
    <t>∆∆G</t>
  </si>
  <si>
    <t>Z_BL</t>
  </si>
  <si>
    <t>Z_LC</t>
  </si>
  <si>
    <t>S91P</t>
  </si>
  <si>
    <t>S91F</t>
  </si>
  <si>
    <t>Reasons for recoverable NA-275Y mutants that were not paired at CL3.</t>
  </si>
  <si>
    <t>Recoverable 275Y mutant</t>
  </si>
  <si>
    <t>Reason</t>
  </si>
  <si>
    <t>A/Louisiana/07/2013</t>
  </si>
  <si>
    <t>A/Maine/04/2011</t>
  </si>
  <si>
    <t>A/Tennessee/03/2013</t>
  </si>
  <si>
    <t>A/Mexico/689/2012</t>
  </si>
  <si>
    <t>A/Nevada/24/2013</t>
  </si>
  <si>
    <t>A/Uppsala/4/2013</t>
  </si>
  <si>
    <t>&gt;3rd ordinal pair</t>
  </si>
  <si>
    <t>Same patristic distance as A/Texas/29/2012 (275Y) which was paired</t>
  </si>
  <si>
    <t>A/Dominican Republic/7626/2013</t>
  </si>
  <si>
    <t>Same patristic distance as A/Maryland/24/2013 (275Y) which was paired</t>
  </si>
  <si>
    <t>Unrecoverable due to age thresholds considered (patient was 25 years of age), otherwise recoverable.</t>
  </si>
  <si>
    <t>Detailed results from association analyses of end-in-age pair types and observation of amino acid substitution(s) among closely-related pairs for different age limits.</t>
  </si>
  <si>
    <t>Supplementary tables</t>
  </si>
  <si>
    <t xml:space="preserve">Contents </t>
  </si>
  <si>
    <t>WT</t>
  </si>
  <si>
    <t>MT</t>
  </si>
  <si>
    <t>Mean</t>
  </si>
  <si>
    <t>Charge</t>
  </si>
  <si>
    <t>∆</t>
  </si>
  <si>
    <t>FoldX stability (∆∆G, kcal/mol)</t>
  </si>
  <si>
    <t>T155Y*</t>
  </si>
  <si>
    <t>NEU</t>
  </si>
  <si>
    <t>Q189K*</t>
  </si>
  <si>
    <t>POS</t>
  </si>
  <si>
    <t>G158E*</t>
  </si>
  <si>
    <t>NEG</t>
  </si>
  <si>
    <t>D193N*</t>
  </si>
  <si>
    <t>K156E*</t>
  </si>
  <si>
    <t>Y155H*</t>
  </si>
  <si>
    <t>S159Y*</t>
  </si>
  <si>
    <t>K189R*</t>
  </si>
  <si>
    <t>E156K*</t>
  </si>
  <si>
    <t>S133D*</t>
  </si>
  <si>
    <t>E156K*,</t>
  </si>
  <si>
    <t>N145K*</t>
  </si>
  <si>
    <t>K156Q*</t>
  </si>
  <si>
    <t>E158K*</t>
  </si>
  <si>
    <t>K135T*</t>
  </si>
  <si>
    <t>Q156H*</t>
  </si>
  <si>
    <t>K140E</t>
  </si>
  <si>
    <t>V186G</t>
  </si>
  <si>
    <t>S157L</t>
  </si>
  <si>
    <t>K140I</t>
  </si>
  <si>
    <t>K144D</t>
  </si>
  <si>
    <t>T212A</t>
  </si>
  <si>
    <t>T212S</t>
  </si>
  <si>
    <t>K144N</t>
  </si>
  <si>
    <t>G158E*, D193N*</t>
  </si>
  <si>
    <t>K156Q*,E158K*,K135T*</t>
  </si>
  <si>
    <t>Y155H*,S159Y*,K189R*</t>
  </si>
  <si>
    <t>Distribution of passage histories for viruses analysed.</t>
  </si>
  <si>
    <t>Subtype/lineage</t>
  </si>
  <si>
    <t>Passage</t>
  </si>
  <si>
    <t>Clinical</t>
  </si>
  <si>
    <t>MDCK</t>
  </si>
  <si>
    <t>SIAT</t>
  </si>
  <si>
    <t>Egg</t>
  </si>
  <si>
    <t>No. of sequences</t>
  </si>
  <si>
    <t>%</t>
  </si>
  <si>
    <t>E475D</t>
  </si>
  <si>
    <t>Total number of pairs (n)</t>
  </si>
  <si>
    <t>Odds ratio</t>
  </si>
  <si>
    <t>(0.43, 1.57)</t>
  </si>
  <si>
    <t>IC</t>
  </si>
  <si>
    <t>Eq.</t>
  </si>
  <si>
    <t>(0.67, 1.08)</t>
  </si>
  <si>
    <t>(0.73, 1.23)</t>
  </si>
  <si>
    <t>(0.73, 1.11)</t>
  </si>
  <si>
    <t>Sp-C</t>
  </si>
  <si>
    <t>(0.49, 1.11)</t>
  </si>
  <si>
    <t>(0.49, 1.09)</t>
  </si>
  <si>
    <t>(0.5, 0.88)</t>
  </si>
  <si>
    <t>(0.52, 0.87)</t>
  </si>
  <si>
    <t>(0.37, 15.19)</t>
  </si>
  <si>
    <t>(0.53, 3.68)</t>
  </si>
  <si>
    <t>(0.83, 3.86)</t>
  </si>
  <si>
    <t>(0.73, 2.55)</t>
  </si>
  <si>
    <t>(0.87, 2.67)</t>
  </si>
  <si>
    <t>InF</t>
  </si>
  <si>
    <t>(nan, nan)</t>
  </si>
  <si>
    <t>Equivalence testing*</t>
  </si>
  <si>
    <t>*Equivalence testing results - Eq. (Equivalence), IC (Inconclusive), Sp-C(Superior towards end-in-child pairs)</t>
  </si>
  <si>
    <t>C ≤ X years</t>
  </si>
  <si>
    <t>A ≥ X years</t>
  </si>
  <si>
    <t>24/39</t>
  </si>
  <si>
    <t>21/36</t>
  </si>
  <si>
    <t>16/25</t>
  </si>
  <si>
    <t>13/18</t>
  </si>
  <si>
    <t>116/201</t>
  </si>
  <si>
    <t>96/172</t>
  </si>
  <si>
    <t>77/133</t>
  </si>
  <si>
    <t>63/96</t>
  </si>
  <si>
    <t>192/311</t>
  </si>
  <si>
    <t>161/270</t>
  </si>
  <si>
    <t>130/212</t>
  </si>
  <si>
    <t>104/154</t>
  </si>
  <si>
    <t>174/285</t>
  </si>
  <si>
    <t>143/216</t>
  </si>
  <si>
    <t>205/348</t>
  </si>
  <si>
    <t>168/265</t>
  </si>
  <si>
    <t>217/345</t>
  </si>
  <si>
    <t>24/44</t>
  </si>
  <si>
    <t>41/76</t>
  </si>
  <si>
    <t>27/49</t>
  </si>
  <si>
    <t>25/56</t>
  </si>
  <si>
    <t>18/45</t>
  </si>
  <si>
    <t>29/52</t>
  </si>
  <si>
    <t>41/94</t>
  </si>
  <si>
    <t>32/78</t>
  </si>
  <si>
    <t>23/55</t>
  </si>
  <si>
    <t>22/51</t>
  </si>
  <si>
    <t>31/61</t>
  </si>
  <si>
    <t>48/114</t>
  </si>
  <si>
    <t>33/81</t>
  </si>
  <si>
    <t>31/74</t>
  </si>
  <si>
    <t>34/65</t>
  </si>
  <si>
    <t>0/4</t>
  </si>
  <si>
    <t>0/3</t>
  </si>
  <si>
    <t>0/2</t>
  </si>
  <si>
    <t>14/36</t>
  </si>
  <si>
    <t>22/62</t>
  </si>
  <si>
    <t>18/50</t>
  </si>
  <si>
    <t>17/43</t>
  </si>
  <si>
    <t>17/42</t>
  </si>
  <si>
    <t>46/105</t>
  </si>
  <si>
    <t>39/89</t>
  </si>
  <si>
    <t>36/78</t>
  </si>
  <si>
    <t>187/377</t>
  </si>
  <si>
    <t>32/73</t>
  </si>
  <si>
    <t>59/126</t>
  </si>
  <si>
    <t>50/106</t>
  </si>
  <si>
    <t>46/91</t>
  </si>
  <si>
    <t>40/85</t>
  </si>
  <si>
    <t>End-in-child pairs 
(n_substitution/n_total)</t>
  </si>
  <si>
    <t>End-in-adult pairs
(n_substitution/n_total)</t>
  </si>
  <si>
    <t>12/15</t>
  </si>
  <si>
    <t>7/10</t>
  </si>
  <si>
    <t>6/9</t>
  </si>
  <si>
    <t>2/4</t>
  </si>
  <si>
    <t>1/3</t>
  </si>
  <si>
    <t>12/29</t>
  </si>
  <si>
    <t>9/24</t>
  </si>
  <si>
    <t>6/15</t>
  </si>
  <si>
    <t>7/15</t>
  </si>
  <si>
    <t>12/31</t>
  </si>
  <si>
    <t>12/28</t>
  </si>
  <si>
    <t>11/23</t>
  </si>
  <si>
    <t>Only end-in-child pairs found.</t>
  </si>
  <si>
    <t>89/158</t>
  </si>
  <si>
    <t>72/132</t>
  </si>
  <si>
    <t>58/104</t>
  </si>
  <si>
    <t>46/72</t>
  </si>
  <si>
    <t>(0.66, 1.12)</t>
  </si>
  <si>
    <t>126/192</t>
  </si>
  <si>
    <t>(0.79, 1.31)</t>
  </si>
  <si>
    <t>(0.56, 1.31)</t>
  </si>
  <si>
    <t>(0.6, 0.94)</t>
  </si>
  <si>
    <t>(0.61, 0.98)</t>
  </si>
  <si>
    <t>26/45</t>
  </si>
  <si>
    <t>(0.44, 4.23)</t>
  </si>
  <si>
    <t>26/56</t>
  </si>
  <si>
    <t>20/47</t>
  </si>
  <si>
    <t>28/49</t>
  </si>
  <si>
    <t>(0.56, 3.19)</t>
  </si>
  <si>
    <t>41/98</t>
  </si>
  <si>
    <t>33/84</t>
  </si>
  <si>
    <t>21/48</t>
  </si>
  <si>
    <t>19/42</t>
  </si>
  <si>
    <t>31/59</t>
  </si>
  <si>
    <t>(0.69, 2.61)</t>
  </si>
  <si>
    <t>50/122</t>
  </si>
  <si>
    <t>29/72</t>
  </si>
  <si>
    <t>26/63</t>
  </si>
  <si>
    <t>34/63</t>
  </si>
  <si>
    <t>(0.92, 3.02)</t>
  </si>
  <si>
    <t>43/84</t>
  </si>
  <si>
    <t>14/32</t>
  </si>
  <si>
    <t>254/582</t>
  </si>
  <si>
    <t>23/57</t>
  </si>
  <si>
    <t>19/47</t>
  </si>
  <si>
    <t>218/479</t>
  </si>
  <si>
    <t>18/41</t>
  </si>
  <si>
    <t>18/40</t>
  </si>
  <si>
    <t>48/101</t>
  </si>
  <si>
    <t>42/88</t>
  </si>
  <si>
    <t>37/76</t>
  </si>
  <si>
    <t>193/386</t>
  </si>
  <si>
    <t>33/71</t>
  </si>
  <si>
    <t>62/122</t>
  </si>
  <si>
    <t>54/106</t>
  </si>
  <si>
    <t>47/90</t>
  </si>
  <si>
    <t>41/84</t>
  </si>
  <si>
    <t>80/162</t>
  </si>
  <si>
    <t>74/148</t>
  </si>
  <si>
    <t>63/127</t>
  </si>
  <si>
    <t>(0.75, 1.47)</t>
  </si>
  <si>
    <t>55/116</t>
  </si>
  <si>
    <t>1 ≤ C ≤ X years</t>
  </si>
  <si>
    <t>(0.77, 1.16)</t>
  </si>
  <si>
    <t>247/414</t>
  </si>
  <si>
    <t>109/414</t>
  </si>
  <si>
    <t>202/318</t>
  </si>
  <si>
    <t>(0.71, 1.22)</t>
  </si>
  <si>
    <t>88/318</t>
  </si>
  <si>
    <t>(0.83, 1.19)</t>
  </si>
  <si>
    <t>(0.86, 1.21)</t>
  </si>
  <si>
    <t>(0.85, 1.26)</t>
  </si>
  <si>
    <t>(0.88, 1.22)</t>
  </si>
  <si>
    <t>(0.91, 1.28)</t>
  </si>
  <si>
    <t>(0.9, 1.4)</t>
  </si>
  <si>
    <t>(0.88, 1.2)</t>
  </si>
  <si>
    <t>(0.92, 1.29)</t>
  </si>
  <si>
    <t>(0.94, 1.38)</t>
  </si>
  <si>
    <t>(0.59, 0.95)</t>
  </si>
  <si>
    <t>(0.63, 0.95)</t>
  </si>
  <si>
    <t>(0.63, 1.11)</t>
  </si>
  <si>
    <t>(0.67, 1.22)</t>
  </si>
  <si>
    <t>(0.72, 1.16)</t>
  </si>
  <si>
    <t>(0.69, 1.23)</t>
  </si>
  <si>
    <t>(0.74, 1.14)</t>
  </si>
  <si>
    <t>(0.72, 1.06)</t>
  </si>
  <si>
    <t>(0.86, 1.37)</t>
  </si>
  <si>
    <t>(0.82, 1.41)</t>
  </si>
  <si>
    <t>(0.83, 1.39)</t>
  </si>
  <si>
    <t>77/168</t>
  </si>
  <si>
    <t>23/168</t>
  </si>
  <si>
    <t>70/148</t>
  </si>
  <si>
    <t>220/478</t>
  </si>
  <si>
    <t>23/148</t>
  </si>
  <si>
    <t>62/128</t>
  </si>
  <si>
    <t>18/128</t>
  </si>
  <si>
    <t>54/117</t>
  </si>
  <si>
    <t>15/117</t>
  </si>
  <si>
    <t>146/349</t>
  </si>
  <si>
    <t>(0.59, 1.25)</t>
  </si>
  <si>
    <t>142/330</t>
  </si>
  <si>
    <t>131/300</t>
  </si>
  <si>
    <t>123/286</t>
  </si>
  <si>
    <t>(0.8, 1.32)</t>
  </si>
  <si>
    <t>(0.8, 1.31)</t>
  </si>
  <si>
    <t>(0.87, 1.33)</t>
  </si>
  <si>
    <t>(0.79, 1.55)</t>
  </si>
  <si>
    <t>(0.92, 1.37)</t>
  </si>
  <si>
    <t>RBS/AS only</t>
  </si>
  <si>
    <t>All substitutions</t>
  </si>
  <si>
    <t>p-values from Wilcoxon signed-rank test under the null hypothesis that the distributions of all combinations of pair types were drawn from the same population.</t>
  </si>
  <si>
    <t>Charge and stability changes from substitutions inferred to have the largest antigenic effect between 2005-2016 and those responsible for historical A/H3N2 antigenic cluster transitions.</t>
  </si>
  <si>
    <t>Detailed results from association analyses of end-in-age pair types and observation of amino acid substitution(s) among closely-related pairs with similar passage histories for different age limits.</t>
  </si>
  <si>
    <t>144/239</t>
  </si>
  <si>
    <t>123/192</t>
  </si>
  <si>
    <t>(0.73, 1.12)</t>
  </si>
  <si>
    <t>(0.81, 1.35)</t>
  </si>
  <si>
    <t>(0.81, 1.19)</t>
  </si>
  <si>
    <t>(0.93, 1.4)</t>
  </si>
  <si>
    <t>(0.9, 1.43)</t>
  </si>
  <si>
    <t>355/589</t>
  </si>
  <si>
    <t>(0.83, 1.31)</t>
  </si>
  <si>
    <t>(0.6, 0.95)</t>
  </si>
  <si>
    <t>(0.6, 0.96)</t>
  </si>
  <si>
    <t>320/560</t>
  </si>
  <si>
    <t>(0.63, 1.03)</t>
  </si>
  <si>
    <t>(0.66, 1.06)</t>
  </si>
  <si>
    <t>(0.65, 1.0)</t>
  </si>
  <si>
    <t>(0.74, 1.68)</t>
  </si>
  <si>
    <t>39/72</t>
  </si>
  <si>
    <t>(0.83, 1.33)</t>
  </si>
  <si>
    <t>59/120</t>
  </si>
  <si>
    <t>55/118</t>
  </si>
  <si>
    <t>51/103</t>
  </si>
  <si>
    <t>47/94</t>
  </si>
  <si>
    <t>39/84</t>
  </si>
  <si>
    <t>109/260</t>
  </si>
  <si>
    <t>107/246</t>
  </si>
  <si>
    <t>101/231</t>
  </si>
  <si>
    <t>92/218</t>
  </si>
  <si>
    <t>(0.9, 1.44)</t>
  </si>
  <si>
    <t>(0.89, 1.44)</t>
  </si>
  <si>
    <t>(0.64, 1.11)</t>
  </si>
  <si>
    <t>68/239</t>
  </si>
  <si>
    <t>56/192</t>
  </si>
  <si>
    <t>(0.7, 1.17)</t>
  </si>
  <si>
    <t>(0.8, 1.28)</t>
  </si>
  <si>
    <t>(0.8, 1.3)</t>
  </si>
  <si>
    <t>(0.84, 1.32)</t>
  </si>
  <si>
    <t>(0.82, 1.43)</t>
  </si>
  <si>
    <t>(0.48, 0.96)</t>
  </si>
  <si>
    <t>(0.57, 1.03)</t>
  </si>
  <si>
    <t>(0.55, 1.06)</t>
  </si>
  <si>
    <t>(0.61, 1.17)</t>
  </si>
  <si>
    <t>(0.64, 1.08)</t>
  </si>
  <si>
    <t>15/118</t>
  </si>
  <si>
    <t>15/103</t>
  </si>
  <si>
    <t>13/94</t>
  </si>
  <si>
    <t>10/84</t>
  </si>
  <si>
    <t>N278S</t>
  </si>
  <si>
    <t>Positions with amino acid substitutions in ≥ 2 closely-related pairs and p-value &lt; 0:05 for pairs with similar passage histories.</t>
  </si>
  <si>
    <t>AC:2</t>
  </si>
  <si>
    <t>E205G</t>
  </si>
  <si>
    <t>G205W</t>
  </si>
  <si>
    <t>CC:1, AA:7, AC:2</t>
  </si>
  <si>
    <t>Only end-in-adult pairs found</t>
  </si>
  <si>
    <t>AA:2, CC:1, CA:1</t>
  </si>
  <si>
    <t>Mean prob.</t>
  </si>
  <si>
    <t xml:space="preserve">Median prob. </t>
  </si>
  <si>
    <t>95% HPD</t>
  </si>
  <si>
    <t>Bayesian estimation of the probability a HA sequence at the nucleotide level is collected from both children and adults.</t>
  </si>
  <si>
    <t>X_C+A</t>
  </si>
  <si>
    <t>X_C</t>
  </si>
  <si>
    <t>X_A</t>
  </si>
  <si>
    <t>Total (N)</t>
  </si>
  <si>
    <t>Eff. Sample Size</t>
  </si>
  <si>
    <t>Burn-in</t>
  </si>
  <si>
    <t>Steps (post burn-in)</t>
  </si>
  <si>
    <t>(0.765, 0.908)</t>
  </si>
  <si>
    <t>(0.614, 0.761)</t>
  </si>
  <si>
    <t>(0.641, 0.777)</t>
  </si>
  <si>
    <t>Reported w/o passage filter</t>
  </si>
  <si>
    <t>V30I</t>
  </si>
  <si>
    <t>K287R</t>
  </si>
  <si>
    <t>K287T</t>
  </si>
  <si>
    <t>R294K</t>
  </si>
  <si>
    <t>L435I</t>
  </si>
  <si>
    <t>L440I</t>
  </si>
  <si>
    <t>5/10</t>
  </si>
  <si>
    <t>5/11</t>
  </si>
  <si>
    <t>8/25</t>
  </si>
  <si>
    <t>10/28</t>
  </si>
  <si>
    <t>10/20</t>
  </si>
  <si>
    <t>11/21</t>
  </si>
  <si>
    <t>12/25</t>
  </si>
  <si>
    <t>Position not observed in structure.</t>
  </si>
  <si>
    <t>Eq</t>
  </si>
  <si>
    <t>CA v. AC</t>
  </si>
  <si>
    <t>CA v. CC</t>
  </si>
  <si>
    <t>CA v. AA</t>
  </si>
  <si>
    <t>AC v. CC</t>
  </si>
  <si>
    <t>AC v. AA</t>
  </si>
  <si>
    <t>CC v. AA</t>
  </si>
  <si>
    <t>Pair types</t>
  </si>
  <si>
    <t>p-values from Wilcoxon signed-rank test</t>
  </si>
  <si>
    <t>(0.773, 0.906)</t>
  </si>
  <si>
    <t>378/626</t>
  </si>
  <si>
    <t>1344/2294</t>
  </si>
  <si>
    <t>(0.8, 1.08)</t>
  </si>
  <si>
    <t>158/626</t>
  </si>
  <si>
    <t>553/2294</t>
  </si>
  <si>
    <t>(0.77, 1.15)</t>
  </si>
  <si>
    <t>317/546</t>
  </si>
  <si>
    <t>1049/1782</t>
  </si>
  <si>
    <t>133/546</t>
  </si>
  <si>
    <t>445/1782</t>
  </si>
  <si>
    <t>(0.83, 1.29)</t>
  </si>
  <si>
    <t>724/1214</t>
  </si>
  <si>
    <t>(0.83, 1.21)</t>
  </si>
  <si>
    <t>331/1214</t>
  </si>
  <si>
    <t>486/785</t>
  </si>
  <si>
    <t>(0.74, 1.17)</t>
  </si>
  <si>
    <t>226/785</t>
  </si>
  <si>
    <t>(0.79, 1.41)</t>
  </si>
  <si>
    <t>519/858</t>
  </si>
  <si>
    <t>1439/2441</t>
  </si>
  <si>
    <t>(0.82, 1.07)</t>
  </si>
  <si>
    <t>210/858</t>
  </si>
  <si>
    <t>593/2441</t>
  </si>
  <si>
    <t>448/773</t>
  </si>
  <si>
    <t>1137/1936</t>
  </si>
  <si>
    <t>(0.9, 1.19)</t>
  </si>
  <si>
    <t>182/773</t>
  </si>
  <si>
    <t>468/1936</t>
  </si>
  <si>
    <t>358/603</t>
  </si>
  <si>
    <t>799/1347</t>
  </si>
  <si>
    <t>(0.85, 1.18)</t>
  </si>
  <si>
    <t>153/603</t>
  </si>
  <si>
    <t>350/1347</t>
  </si>
  <si>
    <t>302/484</t>
  </si>
  <si>
    <t>562/923</t>
  </si>
  <si>
    <t>(0.78, 1.13)</t>
  </si>
  <si>
    <t>127/484</t>
  </si>
  <si>
    <t>248/923</t>
  </si>
  <si>
    <t>(0.8, 1.33)</t>
  </si>
  <si>
    <t>661/1105</t>
  </si>
  <si>
    <t>1527/2564</t>
  </si>
  <si>
    <t>(0.88, 1.12)</t>
  </si>
  <si>
    <t>267/1105</t>
  </si>
  <si>
    <t>636/2564</t>
  </si>
  <si>
    <t>580/1015</t>
  </si>
  <si>
    <t>1218/2053</t>
  </si>
  <si>
    <t>(0.96, 1.24)</t>
  </si>
  <si>
    <t>232/1015</t>
  </si>
  <si>
    <t>506/2053</t>
  </si>
  <si>
    <t>(0.92, 1.32)</t>
  </si>
  <si>
    <t>473/822</t>
  </si>
  <si>
    <t>878/1470</t>
  </si>
  <si>
    <t>(0.95, 1.27)</t>
  </si>
  <si>
    <t>197/822</t>
  </si>
  <si>
    <t>384/1470</t>
  </si>
  <si>
    <t>410/683</t>
  </si>
  <si>
    <t>628/1033</t>
  </si>
  <si>
    <t>(0.87, 1.22)</t>
  </si>
  <si>
    <t>168/683</t>
  </si>
  <si>
    <t>277/1033</t>
  </si>
  <si>
    <t>742/1255</t>
  </si>
  <si>
    <t>1573/2643</t>
  </si>
  <si>
    <t>(0.91, 1.14)</t>
  </si>
  <si>
    <t>305/1255</t>
  </si>
  <si>
    <t>659/2643</t>
  </si>
  <si>
    <t>(0.88, 1.21)</t>
  </si>
  <si>
    <t>659/1158</t>
  </si>
  <si>
    <t>1252/2115</t>
  </si>
  <si>
    <t>(0.97, 1.24)</t>
  </si>
  <si>
    <t>267/1158</t>
  </si>
  <si>
    <t>521/2115</t>
  </si>
  <si>
    <t>550/957</t>
  </si>
  <si>
    <t>910/1529</t>
  </si>
  <si>
    <t>(0.95, 1.25)</t>
  </si>
  <si>
    <t>233/957</t>
  </si>
  <si>
    <t>398/1529</t>
  </si>
  <si>
    <t>(0.91, 1.32)</t>
  </si>
  <si>
    <t>484/813</t>
  </si>
  <si>
    <t>664/1090</t>
  </si>
  <si>
    <t>(0.91, 1.24)</t>
  </si>
  <si>
    <t>200/813</t>
  </si>
  <si>
    <t>291/1090</t>
  </si>
  <si>
    <t>(0.91, 1.38)</t>
  </si>
  <si>
    <t>868/1435</t>
  </si>
  <si>
    <t>1610/2623</t>
  </si>
  <si>
    <t>(0.93, 1.16)</t>
  </si>
  <si>
    <t>359/1435</t>
  </si>
  <si>
    <t>672/2623</t>
  </si>
  <si>
    <t>(0.89, 1.2)</t>
  </si>
  <si>
    <t>799/1382</t>
  </si>
  <si>
    <t>1315/2184</t>
  </si>
  <si>
    <t>(0.98, 1.24)</t>
  </si>
  <si>
    <t>333/1382</t>
  </si>
  <si>
    <t>567/2184</t>
  </si>
  <si>
    <t>(0.95, 1.29)</t>
  </si>
  <si>
    <t>678/1174</t>
  </si>
  <si>
    <t>984/1638</t>
  </si>
  <si>
    <t>(0.97, 1.25)</t>
  </si>
  <si>
    <t>288/1174</t>
  </si>
  <si>
    <t>438/1638</t>
  </si>
  <si>
    <t>(0.95, 1.33)</t>
  </si>
  <si>
    <t>594/1006</t>
  </si>
  <si>
    <t>722/1186</t>
  </si>
  <si>
    <t>(0.93, 1.25)</t>
  </si>
  <si>
    <t>245/1006</t>
  </si>
  <si>
    <t>318/1186</t>
  </si>
  <si>
    <t>319/534</t>
  </si>
  <si>
    <t>894/1662</t>
  </si>
  <si>
    <t>(0.66, 0.93)</t>
  </si>
  <si>
    <t>102/534</t>
  </si>
  <si>
    <t>250/1662</t>
  </si>
  <si>
    <t>(0.58, 0.97)</t>
  </si>
  <si>
    <t>270/436</t>
  </si>
  <si>
    <t>639/1179</t>
  </si>
  <si>
    <t>(0.6, 0.88)</t>
  </si>
  <si>
    <t>89/436</t>
  </si>
  <si>
    <t>179/1179</t>
  </si>
  <si>
    <t>(0.53, 0.93)</t>
  </si>
  <si>
    <t>230/368</t>
  </si>
  <si>
    <t>450/798</t>
  </si>
  <si>
    <t>(0.63, 0.96)</t>
  </si>
  <si>
    <t>76/368</t>
  </si>
  <si>
    <t>114/798</t>
  </si>
  <si>
    <t>(0.46, 0.88)</t>
  </si>
  <si>
    <t>214/331</t>
  </si>
  <si>
    <t>366/631</t>
  </si>
  <si>
    <t>71/331</t>
  </si>
  <si>
    <t>96/631</t>
  </si>
  <si>
    <t>(0.49, 0.87)</t>
  </si>
  <si>
    <t>399/686</t>
  </si>
  <si>
    <t>931/1728</t>
  </si>
  <si>
    <t>(0.72, 0.98)</t>
  </si>
  <si>
    <t>120/686</t>
  </si>
  <si>
    <t>262/1728</t>
  </si>
  <si>
    <t>(0.67, 1.07)</t>
  </si>
  <si>
    <t>341/570</t>
  </si>
  <si>
    <t>671/1243</t>
  </si>
  <si>
    <t>(0.67, 0.93)</t>
  </si>
  <si>
    <t>105/570</t>
  </si>
  <si>
    <t>190/1243</t>
  </si>
  <si>
    <t>(0.61, 1.04)</t>
  </si>
  <si>
    <t>296/489</t>
  </si>
  <si>
    <t>485/864</t>
  </si>
  <si>
    <t>(0.69, 1.01)</t>
  </si>
  <si>
    <t>89/489</t>
  </si>
  <si>
    <t>126/864</t>
  </si>
  <si>
    <t>274/443</t>
  </si>
  <si>
    <t>396/688</t>
  </si>
  <si>
    <t>(0.68, 1.03)</t>
  </si>
  <si>
    <t>82/443</t>
  </si>
  <si>
    <t>105/688</t>
  </si>
  <si>
    <t>(0.58, 1.09)</t>
  </si>
  <si>
    <t>462/800</t>
  </si>
  <si>
    <t>947/1760</t>
  </si>
  <si>
    <t>(0.74, 0.98)</t>
  </si>
  <si>
    <t>140/800</t>
  </si>
  <si>
    <t>274/1760</t>
  </si>
  <si>
    <t>(0.7, 1.09)</t>
  </si>
  <si>
    <t>396/672</t>
  </si>
  <si>
    <t>693/1288</t>
  </si>
  <si>
    <t>(0.69, 0.95)</t>
  </si>
  <si>
    <t>123/672</t>
  </si>
  <si>
    <t>202/1288</t>
  </si>
  <si>
    <t>(0.65, 1.06)</t>
  </si>
  <si>
    <t>353/593</t>
  </si>
  <si>
    <t>511/918</t>
  </si>
  <si>
    <t>(0.72, 1.02)</t>
  </si>
  <si>
    <t>106/593</t>
  </si>
  <si>
    <t>138/918</t>
  </si>
  <si>
    <t>(0.62, 1.07)</t>
  </si>
  <si>
    <t>332/548</t>
  </si>
  <si>
    <t>419/731</t>
  </si>
  <si>
    <t>99/548</t>
  </si>
  <si>
    <t>117/731</t>
  </si>
  <si>
    <t>(0.64, 1.16)</t>
  </si>
  <si>
    <t>517/916</t>
  </si>
  <si>
    <t>978/1834</t>
  </si>
  <si>
    <t>(0.77, 1.01)</t>
  </si>
  <si>
    <t>157/916</t>
  </si>
  <si>
    <t>288/1834</t>
  </si>
  <si>
    <t>447/778</t>
  </si>
  <si>
    <t>722/1357</t>
  </si>
  <si>
    <t>(0.73, 0.98)</t>
  </si>
  <si>
    <t>138/778</t>
  </si>
  <si>
    <t>215/1357</t>
  </si>
  <si>
    <t>(0.69, 1.1)</t>
  </si>
  <si>
    <t>399/693</t>
  </si>
  <si>
    <t>533/974</t>
  </si>
  <si>
    <t>(0.76, 1.05)</t>
  </si>
  <si>
    <t>118/693</t>
  </si>
  <si>
    <t>146/974</t>
  </si>
  <si>
    <t>379/650</t>
  </si>
  <si>
    <t>435/777</t>
  </si>
  <si>
    <t>(0.76, 1.09)</t>
  </si>
  <si>
    <t>112/650</t>
  </si>
  <si>
    <t>121/777</t>
  </si>
  <si>
    <t>(0.67, 1.17)</t>
  </si>
  <si>
    <t>575/1014</t>
  </si>
  <si>
    <t>986/1846</t>
  </si>
  <si>
    <t>(0.77, 1.0)</t>
  </si>
  <si>
    <t>178/1014</t>
  </si>
  <si>
    <t>294/1846</t>
  </si>
  <si>
    <t>(0.73, 1.09)</t>
  </si>
  <si>
    <t>494/864</t>
  </si>
  <si>
    <t>727/1374</t>
  </si>
  <si>
    <t>(0.73, 0.97)</t>
  </si>
  <si>
    <t>149/864</t>
  </si>
  <si>
    <t>215/1374</t>
  </si>
  <si>
    <t>(0.71, 1.12)</t>
  </si>
  <si>
    <t>444/777</t>
  </si>
  <si>
    <t>545/1000</t>
  </si>
  <si>
    <t>(0.77, 1.05)</t>
  </si>
  <si>
    <t>128/777</t>
  </si>
  <si>
    <t>150/1000</t>
  </si>
  <si>
    <t>(0.69, 1.16)</t>
  </si>
  <si>
    <t>421/728</t>
  </si>
  <si>
    <t>445/798</t>
  </si>
  <si>
    <t>(0.78, 1.09)</t>
  </si>
  <si>
    <t>121/728</t>
  </si>
  <si>
    <t>125/798</t>
  </si>
  <si>
    <t>96/216</t>
  </si>
  <si>
    <t>194/391</t>
  </si>
  <si>
    <t>(0.93, 1.63)</t>
  </si>
  <si>
    <t>33/216</t>
  </si>
  <si>
    <t>46/391</t>
  </si>
  <si>
    <t>80/186</t>
  </si>
  <si>
    <t>125/253</t>
  </si>
  <si>
    <t>(0.94, 1.78)</t>
  </si>
  <si>
    <t>26/186</t>
  </si>
  <si>
    <t>25/253</t>
  </si>
  <si>
    <t>(0.41, 1.1)</t>
  </si>
  <si>
    <t>58/139</t>
  </si>
  <si>
    <t>60/124</t>
  </si>
  <si>
    <t>(0.87, 1.97)</t>
  </si>
  <si>
    <t>17/139</t>
  </si>
  <si>
    <t>12/124</t>
  </si>
  <si>
    <t>(0.4, 1.47)</t>
  </si>
  <si>
    <t>56/132</t>
  </si>
  <si>
    <t>44/88</t>
  </si>
  <si>
    <t>(0.86, 2.14)</t>
  </si>
  <si>
    <t>16/132</t>
  </si>
  <si>
    <t>11/88</t>
  </si>
  <si>
    <t>(0.52, 2.05)</t>
  </si>
  <si>
    <t>178/372</t>
  </si>
  <si>
    <t>225/447</t>
  </si>
  <si>
    <t>(0.88, 1.39)</t>
  </si>
  <si>
    <t>62/372</t>
  </si>
  <si>
    <t>57/447</t>
  </si>
  <si>
    <t>(0.53, 1.01)</t>
  </si>
  <si>
    <t>155/334</t>
  </si>
  <si>
    <t>146/295</t>
  </si>
  <si>
    <t>(0.87, 1.47)</t>
  </si>
  <si>
    <t>51/334</t>
  </si>
  <si>
    <t>33/295</t>
  </si>
  <si>
    <t>(0.47, 1.04)</t>
  </si>
  <si>
    <t>125/263</t>
  </si>
  <si>
    <t>76/152</t>
  </si>
  <si>
    <t>41/263</t>
  </si>
  <si>
    <t>18/152</t>
  </si>
  <si>
    <t>(0.44, 1.19)</t>
  </si>
  <si>
    <t>119/251</t>
  </si>
  <si>
    <t>57/106</t>
  </si>
  <si>
    <t>(0.88, 1.89)</t>
  </si>
  <si>
    <t>40/251</t>
  </si>
  <si>
    <t>16/106</t>
  </si>
  <si>
    <t>(0.55, 1.59)</t>
  </si>
  <si>
    <t>291/610</t>
  </si>
  <si>
    <t>257/544</t>
  </si>
  <si>
    <t>104/610</t>
  </si>
  <si>
    <t>66/544</t>
  </si>
  <si>
    <t>(0.48, 0.94)</t>
  </si>
  <si>
    <t>266/576</t>
  </si>
  <si>
    <t>177/366</t>
  </si>
  <si>
    <t>(0.88, 1.36)</t>
  </si>
  <si>
    <t>91/576</t>
  </si>
  <si>
    <t>40/366</t>
  </si>
  <si>
    <t>(0.47, 0.91)</t>
  </si>
  <si>
    <t>103/215</t>
  </si>
  <si>
    <t>77/478</t>
  </si>
  <si>
    <t>27/215</t>
  </si>
  <si>
    <t>(0.5, 1.11)</t>
  </si>
  <si>
    <t>216/468</t>
  </si>
  <si>
    <t>79/157</t>
  </si>
  <si>
    <t>(0.87, 1.6)</t>
  </si>
  <si>
    <t>77/468</t>
  </si>
  <si>
    <t>22/157</t>
  </si>
  <si>
    <t>(0.54, 1.27)</t>
  </si>
  <si>
    <t>339/711</t>
  </si>
  <si>
    <t>262/557</t>
  </si>
  <si>
    <t>(0.81, 1.17)</t>
  </si>
  <si>
    <t>119/711</t>
  </si>
  <si>
    <t>72/557</t>
  </si>
  <si>
    <t>(0.54, 1.01)</t>
  </si>
  <si>
    <t>309/674</t>
  </si>
  <si>
    <t>181/379</t>
  </si>
  <si>
    <t>100/674</t>
  </si>
  <si>
    <t>44/379</t>
  </si>
  <si>
    <t>(0.52, 1.1)</t>
  </si>
  <si>
    <t>267/582</t>
  </si>
  <si>
    <t>112/236</t>
  </si>
  <si>
    <t>(0.83, 1.38)</t>
  </si>
  <si>
    <t>90/582</t>
  </si>
  <si>
    <t>29/236</t>
  </si>
  <si>
    <t>(0.53, 1.12)</t>
  </si>
  <si>
    <t>262/572</t>
  </si>
  <si>
    <t>87/175</t>
  </si>
  <si>
    <t>(0.88, 1.55)</t>
  </si>
  <si>
    <t>89/572</t>
  </si>
  <si>
    <t>24/175</t>
  </si>
  <si>
    <t>(0.57, 1.3)</t>
  </si>
  <si>
    <t>425/889</t>
  </si>
  <si>
    <t>299/620</t>
  </si>
  <si>
    <t>156/889</t>
  </si>
  <si>
    <t>81/620</t>
  </si>
  <si>
    <t>(0.53, 0.94)</t>
  </si>
  <si>
    <t>395/856</t>
  </si>
  <si>
    <t>211/431</t>
  </si>
  <si>
    <t>(0.92, 1.36)</t>
  </si>
  <si>
    <t>136/856</t>
  </si>
  <si>
    <t>51/431</t>
  </si>
  <si>
    <t>(0.5, 1.0)</t>
  </si>
  <si>
    <t>346/753</t>
  </si>
  <si>
    <t>136/277</t>
  </si>
  <si>
    <t>124/753</t>
  </si>
  <si>
    <t>36/277</t>
  </si>
  <si>
    <t>(0.51, 1.13)</t>
  </si>
  <si>
    <t>338/740</t>
  </si>
  <si>
    <t>109/214</t>
  </si>
  <si>
    <t>(0.96, 1.6)</t>
  </si>
  <si>
    <t>122/740</t>
  </si>
  <si>
    <t>32/214</t>
  </si>
  <si>
    <t>(0.63, 1.27)</t>
  </si>
  <si>
    <t>248/576</t>
  </si>
  <si>
    <t>(0.67, 1.19)</t>
  </si>
  <si>
    <t>66/576</t>
  </si>
  <si>
    <t>(0.53, 1.25)</t>
  </si>
  <si>
    <t>(0.68, 1.27)</t>
  </si>
  <si>
    <t>64/479</t>
  </si>
  <si>
    <t>(0.54, 1.29)</t>
  </si>
  <si>
    <t>190/382</t>
  </si>
  <si>
    <t>55/382</t>
  </si>
  <si>
    <t>(0.64, 1.66)</t>
  </si>
  <si>
    <t>163/329</t>
  </si>
  <si>
    <t>(0.8, 1.63)</t>
  </si>
  <si>
    <t>50/329</t>
  </si>
  <si>
    <t>(0.73, 2.04)</t>
  </si>
  <si>
    <t>323/781</t>
  </si>
  <si>
    <t>(0.79, 1.22)</t>
  </si>
  <si>
    <t>47/349</t>
  </si>
  <si>
    <t>92/781</t>
  </si>
  <si>
    <t>290/671</t>
  </si>
  <si>
    <t>(0.81, 1.26)</t>
  </si>
  <si>
    <t>46/330</t>
  </si>
  <si>
    <t>88/671</t>
  </si>
  <si>
    <t>(0.63, 1.37)</t>
  </si>
  <si>
    <t>258/559</t>
  </si>
  <si>
    <t>(0.87, 1.4)</t>
  </si>
  <si>
    <t>40/300</t>
  </si>
  <si>
    <t>76/559</t>
  </si>
  <si>
    <t>(0.72, 1.44)</t>
  </si>
  <si>
    <t>210/484</t>
  </si>
  <si>
    <t>(0.79, 1.3)</t>
  </si>
  <si>
    <t>39/286</t>
  </si>
  <si>
    <t>57/484</t>
  </si>
  <si>
    <t>(0.59, 1.22)</t>
  </si>
  <si>
    <t>234/552</t>
  </si>
  <si>
    <t>401/930</t>
  </si>
  <si>
    <t>(0.86, 1.23)</t>
  </si>
  <si>
    <t>63/552</t>
  </si>
  <si>
    <t>115/930</t>
  </si>
  <si>
    <t>(0.79, 1.52)</t>
  </si>
  <si>
    <t>226/535</t>
  </si>
  <si>
    <t>362/821</t>
  </si>
  <si>
    <t>(0.9, 1.3)</t>
  </si>
  <si>
    <t>61/535</t>
  </si>
  <si>
    <t>111/821</t>
  </si>
  <si>
    <t>(0.87, 1.7)</t>
  </si>
  <si>
    <t>208/482</t>
  </si>
  <si>
    <t>318/692</t>
  </si>
  <si>
    <t>52/482</t>
  </si>
  <si>
    <t>96/692</t>
  </si>
  <si>
    <t>(0.93, 1.91)</t>
  </si>
  <si>
    <t>200/472</t>
  </si>
  <si>
    <t>264/614</t>
  </si>
  <si>
    <t>(0.84, 1.26)</t>
  </si>
  <si>
    <t>51/472</t>
  </si>
  <si>
    <t>69/614</t>
  </si>
  <si>
    <t>(0.71, 1.53)</t>
  </si>
  <si>
    <t>304/703</t>
  </si>
  <si>
    <t>420/983</t>
  </si>
  <si>
    <t>(0.83, 1.15)</t>
  </si>
  <si>
    <t>85/703</t>
  </si>
  <si>
    <t>126/983</t>
  </si>
  <si>
    <t>(0.8, 1.43)</t>
  </si>
  <si>
    <t>295/690</t>
  </si>
  <si>
    <t>385/881</t>
  </si>
  <si>
    <t>(0.88, 1.23)</t>
  </si>
  <si>
    <t>83/690</t>
  </si>
  <si>
    <t>123/881</t>
  </si>
  <si>
    <t>(0.88, 1.6)</t>
  </si>
  <si>
    <t>273/628</t>
  </si>
  <si>
    <t>338/747</t>
  </si>
  <si>
    <t>(0.9, 1.29)</t>
  </si>
  <si>
    <t>74/628</t>
  </si>
  <si>
    <t>107/747</t>
  </si>
  <si>
    <t>(0.91, 1.72)</t>
  </si>
  <si>
    <t>266/633</t>
  </si>
  <si>
    <t>290/679</t>
  </si>
  <si>
    <t>(0.86, 1.24)</t>
  </si>
  <si>
    <t>69/633</t>
  </si>
  <si>
    <t>82/679</t>
  </si>
  <si>
    <t>(0.8, 1.58)</t>
  </si>
  <si>
    <t>338/785</t>
  </si>
  <si>
    <t>446/1021</t>
  </si>
  <si>
    <t>98/785</t>
  </si>
  <si>
    <t>142/1021</t>
  </si>
  <si>
    <t>(0.86, 1.49)</t>
  </si>
  <si>
    <t>331/777</t>
  </si>
  <si>
    <t>415/926</t>
  </si>
  <si>
    <t>(0.93, 1.29)</t>
  </si>
  <si>
    <t>96/777</t>
  </si>
  <si>
    <t>139/926</t>
  </si>
  <si>
    <t>(0.95, 1.66)</t>
  </si>
  <si>
    <t>330/762</t>
  </si>
  <si>
    <t>379/820</t>
  </si>
  <si>
    <t>94/762</t>
  </si>
  <si>
    <t>126/820</t>
  </si>
  <si>
    <t>(0.97, 1.72)</t>
  </si>
  <si>
    <t>321/767</t>
  </si>
  <si>
    <t>326/747</t>
  </si>
  <si>
    <t>89/767</t>
  </si>
  <si>
    <t>98/747</t>
  </si>
  <si>
    <t>(0.85, 1.56)</t>
  </si>
  <si>
    <t>(0.07, 0.78)</t>
  </si>
  <si>
    <t>(0.01, 0.58)</t>
  </si>
  <si>
    <t>(0.01, 0.82)</t>
  </si>
  <si>
    <t>I512T</t>
  </si>
  <si>
    <t>I512V</t>
  </si>
  <si>
    <t>AC:3, CC:1</t>
  </si>
  <si>
    <t>(0.06, 0.59)</t>
  </si>
  <si>
    <t>(0.05, 0.73)</t>
  </si>
  <si>
    <t>AA:1, CC:1, AC:4</t>
  </si>
  <si>
    <t>S91Y</t>
  </si>
  <si>
    <t>(0.04, 0.58)</t>
  </si>
  <si>
    <t>(0.03, 0.76)</t>
  </si>
  <si>
    <t>(0.06, 0.44)</t>
  </si>
  <si>
    <t>(0.05, 0.53)</t>
  </si>
  <si>
    <t>CC:3, AA:2, AC:4</t>
  </si>
  <si>
    <t>(1.42, 5.41)</t>
  </si>
  <si>
    <t>(1.25, 6.15)</t>
  </si>
  <si>
    <t>AC:1, CA:3, AA:23, CC:1</t>
  </si>
  <si>
    <t>AC:3, AA:12, CC:1</t>
  </si>
  <si>
    <t>CA:1, AA:8, CC:1</t>
  </si>
  <si>
    <t>(0.22, 0.83)</t>
  </si>
  <si>
    <t>(0.20, 0.94)</t>
  </si>
  <si>
    <t>CC:3, AC:2</t>
  </si>
  <si>
    <t>AC:2, CA:1, AA:1, CC:11</t>
  </si>
  <si>
    <t>AC:1, AA:2, CC:2</t>
  </si>
  <si>
    <t>CA:2, CC:1</t>
  </si>
  <si>
    <t>(0.00, 0.23)</t>
  </si>
  <si>
    <t>(0.00, 0.33)</t>
  </si>
  <si>
    <t>743/789</t>
  </si>
  <si>
    <t>552/567</t>
  </si>
  <si>
    <t>1425/1512</t>
  </si>
  <si>
    <t>1282/1321</t>
  </si>
  <si>
    <t>602/615</t>
  </si>
  <si>
    <t>1896/1910</t>
  </si>
  <si>
    <t>1216/1234</t>
  </si>
  <si>
    <t>2253/2276</t>
  </si>
  <si>
    <t>Lineage</t>
  </si>
  <si>
    <t>n_children (Yes/Total)</t>
  </si>
  <si>
    <t>n_children (%)</t>
  </si>
  <si>
    <t>n_adults (Yes/Total)</t>
  </si>
  <si>
    <t>n_adults (%)</t>
  </si>
  <si>
    <t>Gain N-X-(S/T)</t>
  </si>
  <si>
    <t>Lose N-X-(S/T)</t>
  </si>
  <si>
    <t>End-in-child pairs</t>
  </si>
  <si>
    <t>End-in-adult pairs</t>
  </si>
  <si>
    <t>No. of sequences with N-X-(S/T) motif in B/Victoria-212</t>
  </si>
  <si>
    <t>OR</t>
  </si>
  <si>
    <t>BYam</t>
  </si>
  <si>
    <t>(1.03, 1.51)</t>
  </si>
  <si>
    <t>(0.73, 1.17)</t>
  </si>
  <si>
    <t>(0.37, 1.15)</t>
  </si>
  <si>
    <t>(0.78, 1.67)</t>
  </si>
  <si>
    <t>(1.02, 1.51)</t>
  </si>
  <si>
    <t>(0.81, 1.64)</t>
  </si>
  <si>
    <t>(0.29, 1.09)</t>
  </si>
  <si>
    <t>(0.43, 1.28)</t>
  </si>
  <si>
    <t>(0.70, 1.37)</t>
  </si>
  <si>
    <t>(0.47, 2.49)</t>
  </si>
  <si>
    <t>(0.15, 1.20)</t>
  </si>
  <si>
    <t>(0.31, 1.14)</t>
  </si>
  <si>
    <t>ET (1)</t>
  </si>
  <si>
    <t>n (2)</t>
  </si>
  <si>
    <t>Charge changes</t>
  </si>
  <si>
    <t>Stability changes</t>
  </si>
  <si>
    <t>Glycosylation changes</t>
  </si>
  <si>
    <t xml:space="preserve">(1) Equivalence testing (ET) with equivalence margin assumed at 0.55-1.82. Eq = equivalence; Sp-C = Superior towards end-in-child pairs; IC = Inconclusive. </t>
  </si>
  <si>
    <t>(2) Sample size (n). For charge and stability changes, n = total number of substitutions in all closely-related pairs. For glycosylation changes, n = total number of closely-related pairs with at least 1 amino acid substitution.</t>
  </si>
  <si>
    <t>213/344</t>
  </si>
  <si>
    <t>767/1305</t>
  </si>
  <si>
    <t>(0.69, 1.12)</t>
  </si>
  <si>
    <t>89/344</t>
  </si>
  <si>
    <t>298/1305</t>
  </si>
  <si>
    <t>181/305</t>
  </si>
  <si>
    <t>601/998</t>
  </si>
  <si>
    <t>(0.8, 1.35)</t>
  </si>
  <si>
    <t>80/305</t>
  </si>
  <si>
    <t>235/998</t>
  </si>
  <si>
    <t>(0.65, 1.16)</t>
  </si>
  <si>
    <t>424/691</t>
  </si>
  <si>
    <t>176/691</t>
  </si>
  <si>
    <t>(0.65, 1.13)</t>
  </si>
  <si>
    <t>292/471</t>
  </si>
  <si>
    <t>(0.68, 1.23)</t>
  </si>
  <si>
    <t>120/471</t>
  </si>
  <si>
    <t>(0.61, 1.14)</t>
  </si>
  <si>
    <t>294/476</t>
  </si>
  <si>
    <t>814/1363</t>
  </si>
  <si>
    <t>122/476</t>
  </si>
  <si>
    <t>326/1363</t>
  </si>
  <si>
    <t>256/437</t>
  </si>
  <si>
    <t>651/1076</t>
  </si>
  <si>
    <t>(0.86, 1.36)</t>
  </si>
  <si>
    <t>110/437</t>
  </si>
  <si>
    <t>251/1076</t>
  </si>
  <si>
    <t>214/357</t>
  </si>
  <si>
    <t>465/758</t>
  </si>
  <si>
    <t>(0.82, 1.37)</t>
  </si>
  <si>
    <t>97/357</t>
  </si>
  <si>
    <t>188/758</t>
  </si>
  <si>
    <t>(0.66, 1.18)</t>
  </si>
  <si>
    <t>189/296</t>
  </si>
  <si>
    <t>331/535</t>
  </si>
  <si>
    <t>(0.72, 1.18)</t>
  </si>
  <si>
    <t>83/296</t>
  </si>
  <si>
    <t>134/535</t>
  </si>
  <si>
    <t>855/1415</t>
  </si>
  <si>
    <t>(0.83, 1.22)</t>
  </si>
  <si>
    <t>143/589</t>
  </si>
  <si>
    <t>348/1415</t>
  </si>
  <si>
    <t>(0.81, 1.27)</t>
  </si>
  <si>
    <t>691/1133</t>
  </si>
  <si>
    <t>(0.95, 1.44)</t>
  </si>
  <si>
    <t>132/560</t>
  </si>
  <si>
    <t>272/1133</t>
  </si>
  <si>
    <t>(0.81, 1.3)</t>
  </si>
  <si>
    <t>273/472</t>
  </si>
  <si>
    <t>504/818</t>
  </si>
  <si>
    <t>(0.93, 1.47)</t>
  </si>
  <si>
    <t>117/472</t>
  </si>
  <si>
    <t>207/818</t>
  </si>
  <si>
    <t>(0.79, 1.34)</t>
  </si>
  <si>
    <t>245/403</t>
  </si>
  <si>
    <t>363/589</t>
  </si>
  <si>
    <t>101/403</t>
  </si>
  <si>
    <t>150/589</t>
  </si>
  <si>
    <t>393/661</t>
  </si>
  <si>
    <t>874/1439</t>
  </si>
  <si>
    <t>(0.87, 1.27)</t>
  </si>
  <si>
    <t>163/661</t>
  </si>
  <si>
    <t>362/1439</t>
  </si>
  <si>
    <t>(0.83, 1.27)</t>
  </si>
  <si>
    <t>357/633</t>
  </si>
  <si>
    <t>708/1154</t>
  </si>
  <si>
    <t>(1.01, 1.49)</t>
  </si>
  <si>
    <t>149/633</t>
  </si>
  <si>
    <t>284/1154</t>
  </si>
  <si>
    <t>(0.84, 1.33)</t>
  </si>
  <si>
    <t>310/544</t>
  </si>
  <si>
    <t>521/842</t>
  </si>
  <si>
    <t>(0.98, 1.53)</t>
  </si>
  <si>
    <t>135/544</t>
  </si>
  <si>
    <t>218/842</t>
  </si>
  <si>
    <t>(0.83, 1.36)</t>
  </si>
  <si>
    <t>281/473</t>
  </si>
  <si>
    <t>385/617</t>
  </si>
  <si>
    <t>(0.89, 1.45)</t>
  </si>
  <si>
    <t>116/473</t>
  </si>
  <si>
    <t>161/617</t>
  </si>
  <si>
    <t>490/783</t>
  </si>
  <si>
    <t>888/1444</t>
  </si>
  <si>
    <t>(0.8, 1.14)</t>
  </si>
  <si>
    <t>206/783</t>
  </si>
  <si>
    <t>367/1444</t>
  </si>
  <si>
    <t>(0.78, 1.16)</t>
  </si>
  <si>
    <t>452/765</t>
  </si>
  <si>
    <t>735/1190</t>
  </si>
  <si>
    <t>(0.93, 1.35)</t>
  </si>
  <si>
    <t>194/765</t>
  </si>
  <si>
    <t>304/1190</t>
  </si>
  <si>
    <t>(0.82, 1.24)</t>
  </si>
  <si>
    <t>394/670</t>
  </si>
  <si>
    <t>544/879</t>
  </si>
  <si>
    <t>172/670</t>
  </si>
  <si>
    <t>231/879</t>
  </si>
  <si>
    <t>(0.82, 1.3)</t>
  </si>
  <si>
    <t>355/590</t>
  </si>
  <si>
    <t>407/661</t>
  </si>
  <si>
    <t>148/590</t>
  </si>
  <si>
    <t>168/661</t>
  </si>
  <si>
    <t>212/341</t>
  </si>
  <si>
    <t>590/1108</t>
  </si>
  <si>
    <t>(0.54, 0.89)</t>
  </si>
  <si>
    <t>71/341</t>
  </si>
  <si>
    <t>165/1108</t>
  </si>
  <si>
    <t>(0.49, 0.91)</t>
  </si>
  <si>
    <t>181/280</t>
  </si>
  <si>
    <t>416/784</t>
  </si>
  <si>
    <t>(0.47, 0.82)</t>
  </si>
  <si>
    <t>60/280</t>
  </si>
  <si>
    <t>121/784</t>
  </si>
  <si>
    <t>(0.47, 0.94)</t>
  </si>
  <si>
    <t>156/241</t>
  </si>
  <si>
    <t>294/521</t>
  </si>
  <si>
    <t>(0.54, 0.92)</t>
  </si>
  <si>
    <t>52/241</t>
  </si>
  <si>
    <t>76/521</t>
  </si>
  <si>
    <t>(0.45, 0.86)</t>
  </si>
  <si>
    <t>145/212</t>
  </si>
  <si>
    <t>239/420</t>
  </si>
  <si>
    <t>(0.46, 0.82)</t>
  </si>
  <si>
    <t>47/212</t>
  </si>
  <si>
    <t>68/420</t>
  </si>
  <si>
    <t>266/442</t>
  </si>
  <si>
    <t>619/1164</t>
  </si>
  <si>
    <t>84/442</t>
  </si>
  <si>
    <t>176/1164</t>
  </si>
  <si>
    <t>(0.57, 1.01)</t>
  </si>
  <si>
    <t>227/368</t>
  </si>
  <si>
    <t>441/836</t>
  </si>
  <si>
    <t>71/368</t>
  </si>
  <si>
    <t>131/836</t>
  </si>
  <si>
    <t>(0.56, 1.07)</t>
  </si>
  <si>
    <t>200/320</t>
  </si>
  <si>
    <t>316/566</t>
  </si>
  <si>
    <t>62/320</t>
  </si>
  <si>
    <t>85/566</t>
  </si>
  <si>
    <t>(0.54, 0.99)</t>
  </si>
  <si>
    <t>184/283</t>
  </si>
  <si>
    <t>255/455</t>
  </si>
  <si>
    <t>(0.53, 0.89)</t>
  </si>
  <si>
    <t>55/283</t>
  </si>
  <si>
    <t>74/455</t>
  </si>
  <si>
    <t>(0.58, 1.11)</t>
  </si>
  <si>
    <t>305/515</t>
  </si>
  <si>
    <t>628/1182</t>
  </si>
  <si>
    <t>95/515</t>
  </si>
  <si>
    <t>180/1182</t>
  </si>
  <si>
    <t>(0.6, 1.04)</t>
  </si>
  <si>
    <t>262/435</t>
  </si>
  <si>
    <t>458/866</t>
  </si>
  <si>
    <t>(0.59, 0.94)</t>
  </si>
  <si>
    <t>82/435</t>
  </si>
  <si>
    <t>136/866</t>
  </si>
  <si>
    <t>(0.59, 1.08)</t>
  </si>
  <si>
    <t>234/383</t>
  </si>
  <si>
    <t>331/596</t>
  </si>
  <si>
    <t>(0.64, 0.99)</t>
  </si>
  <si>
    <t>72/383</t>
  </si>
  <si>
    <t>91/596</t>
  </si>
  <si>
    <t>(0.59, 1.04)</t>
  </si>
  <si>
    <t>219/347</t>
  </si>
  <si>
    <t>268/477</t>
  </si>
  <si>
    <t>65/347</t>
  </si>
  <si>
    <t>80/477</t>
  </si>
  <si>
    <t>(0.65, 1.18)</t>
  </si>
  <si>
    <t>349/606</t>
  </si>
  <si>
    <t>649/1240</t>
  </si>
  <si>
    <t>(0.66, 0.98)</t>
  </si>
  <si>
    <t>107/606</t>
  </si>
  <si>
    <t>188/1240</t>
  </si>
  <si>
    <t>304/520</t>
  </si>
  <si>
    <t>479/921</t>
  </si>
  <si>
    <t>(0.62, 0.96)</t>
  </si>
  <si>
    <t>93/520</t>
  </si>
  <si>
    <t>144/921</t>
  </si>
  <si>
    <t>(0.64, 1.13)</t>
  </si>
  <si>
    <t>271/462</t>
  </si>
  <si>
    <t>348/642</t>
  </si>
  <si>
    <t>80/462</t>
  </si>
  <si>
    <t>97/642</t>
  </si>
  <si>
    <t>257/429</t>
  </si>
  <si>
    <t>281/515</t>
  </si>
  <si>
    <t>74/429</t>
  </si>
  <si>
    <t>83/515</t>
  </si>
  <si>
    <t>385/666</t>
  </si>
  <si>
    <t>657/1245</t>
  </si>
  <si>
    <t>(0.67, 0.99)</t>
  </si>
  <si>
    <t>124/666</t>
  </si>
  <si>
    <t>195/1245</t>
  </si>
  <si>
    <t>(0.63, 1.04)</t>
  </si>
  <si>
    <t>334/573</t>
  </si>
  <si>
    <t>483/930</t>
  </si>
  <si>
    <t>101/573</t>
  </si>
  <si>
    <t>144/930</t>
  </si>
  <si>
    <t>297/511</t>
  </si>
  <si>
    <t>357/659</t>
  </si>
  <si>
    <t>86/511</t>
  </si>
  <si>
    <t>100/659</t>
  </si>
  <si>
    <t>(0.65, 1.21)</t>
  </si>
  <si>
    <t>283/477</t>
  </si>
  <si>
    <t>288/528</t>
  </si>
  <si>
    <t>(0.64, 1.06)</t>
  </si>
  <si>
    <t>86/528</t>
  </si>
  <si>
    <t>(0.69, 1.35)</t>
  </si>
  <si>
    <t>72/157</t>
  </si>
  <si>
    <t>137/271</t>
  </si>
  <si>
    <t>(0.87, 1.68)</t>
  </si>
  <si>
    <t>29/271</t>
  </si>
  <si>
    <t>(0.45, 1.21)</t>
  </si>
  <si>
    <t>61/135</t>
  </si>
  <si>
    <t>85/172</t>
  </si>
  <si>
    <t>(0.81, 1.73)</t>
  </si>
  <si>
    <t>18/135</t>
  </si>
  <si>
    <t>14/172</t>
  </si>
  <si>
    <t>(0.31, 1.06)</t>
  </si>
  <si>
    <t>43/99</t>
  </si>
  <si>
    <t>39/81</t>
  </si>
  <si>
    <t>(0.74, 1.98)</t>
  </si>
  <si>
    <t>11/99</t>
  </si>
  <si>
    <t>5/81</t>
  </si>
  <si>
    <t>(0.21, 1.3)</t>
  </si>
  <si>
    <t>42/93</t>
  </si>
  <si>
    <t>30/58</t>
  </si>
  <si>
    <t>(0.75, 2.26)</t>
  </si>
  <si>
    <t>11/93</t>
  </si>
  <si>
    <t>5/58</t>
  </si>
  <si>
    <t>(0.28, 1.75)</t>
  </si>
  <si>
    <t>129/271</t>
  </si>
  <si>
    <t>162/314</t>
  </si>
  <si>
    <t>(0.89, 1.54)</t>
  </si>
  <si>
    <t>40/271</t>
  </si>
  <si>
    <t>37/314</t>
  </si>
  <si>
    <t>(0.52, 1.15)</t>
  </si>
  <si>
    <t>113/243</t>
  </si>
  <si>
    <t>103/206</t>
  </si>
  <si>
    <t>(0.84, 1.57)</t>
  </si>
  <si>
    <t>32/243</t>
  </si>
  <si>
    <t>20/206</t>
  </si>
  <si>
    <t>(0.43, 1.16)</t>
  </si>
  <si>
    <t>89/187</t>
  </si>
  <si>
    <t>53/104</t>
  </si>
  <si>
    <t>(0.76, 1.71)</t>
  </si>
  <si>
    <t>24/187</t>
  </si>
  <si>
    <t>10/104</t>
  </si>
  <si>
    <t>(0.38, 1.38)</t>
  </si>
  <si>
    <t>88/181</t>
  </si>
  <si>
    <t>42/75</t>
  </si>
  <si>
    <t>(0.85, 2.12)</t>
  </si>
  <si>
    <t>24/181</t>
  </si>
  <si>
    <t>10/75</t>
  </si>
  <si>
    <t>(0.52, 1.95)</t>
  </si>
  <si>
    <t>200/414</t>
  </si>
  <si>
    <t>186/373</t>
  </si>
  <si>
    <t>(0.84, 1.35)</t>
  </si>
  <si>
    <t>61/414</t>
  </si>
  <si>
    <t>41/373</t>
  </si>
  <si>
    <t>(0.5, 1.02)</t>
  </si>
  <si>
    <t>185/391</t>
  </si>
  <si>
    <t>126/257</t>
  </si>
  <si>
    <t>(0.82, 1.4)</t>
  </si>
  <si>
    <t>54/391</t>
  </si>
  <si>
    <t>24/257</t>
  </si>
  <si>
    <t>(0.42, 0.98)</t>
  </si>
  <si>
    <t>150/315</t>
  </si>
  <si>
    <t>73/149</t>
  </si>
  <si>
    <t>(0.76, 1.47)</t>
  </si>
  <si>
    <t>44/315</t>
  </si>
  <si>
    <t>16/149</t>
  </si>
  <si>
    <t>(0.45, 1.23)</t>
  </si>
  <si>
    <t>151/310</t>
  </si>
  <si>
    <t>58/112</t>
  </si>
  <si>
    <t>(0.79, 1.63)</t>
  </si>
  <si>
    <t>45/310</t>
  </si>
  <si>
    <t>14/112</t>
  </si>
  <si>
    <t>(0.49, 1.44)</t>
  </si>
  <si>
    <t>235/485</t>
  </si>
  <si>
    <t>193/388</t>
  </si>
  <si>
    <t>73/485</t>
  </si>
  <si>
    <t>48/388</t>
  </si>
  <si>
    <t>(0.57, 1.11)</t>
  </si>
  <si>
    <t>214/452</t>
  </si>
  <si>
    <t>132/270</t>
  </si>
  <si>
    <t>(0.83, 1.37)</t>
  </si>
  <si>
    <t>61/452</t>
  </si>
  <si>
    <t>29/270</t>
  </si>
  <si>
    <t>(0.52, 1.14)</t>
  </si>
  <si>
    <t>183/383</t>
  </si>
  <si>
    <t>77/160</t>
  </si>
  <si>
    <t>(0.74, 1.38)</t>
  </si>
  <si>
    <t>52/383</t>
  </si>
  <si>
    <t>18/160</t>
  </si>
  <si>
    <t>(0.5, 1.3)</t>
  </si>
  <si>
    <t>182/376</t>
  </si>
  <si>
    <t>62/123</t>
  </si>
  <si>
    <t>(0.77, 1.53)</t>
  </si>
  <si>
    <t>52/376</t>
  </si>
  <si>
    <t>16/123</t>
  </si>
  <si>
    <t>(0.56, 1.54)</t>
  </si>
  <si>
    <t>292/618</t>
  </si>
  <si>
    <t>230/445</t>
  </si>
  <si>
    <t>(0.94, 1.52)</t>
  </si>
  <si>
    <t>95/618</t>
  </si>
  <si>
    <t>56/445</t>
  </si>
  <si>
    <t>(0.56, 1.13)</t>
  </si>
  <si>
    <t>274/589</t>
  </si>
  <si>
    <t>162/316</t>
  </si>
  <si>
    <t>(0.96, 1.52)</t>
  </si>
  <si>
    <t>83/589</t>
  </si>
  <si>
    <t>36/316</t>
  </si>
  <si>
    <t>(0.55, 1.11)</t>
  </si>
  <si>
    <t>238/512</t>
  </si>
  <si>
    <t>99/194</t>
  </si>
  <si>
    <t>(0.91, 1.58)</t>
  </si>
  <si>
    <t>73/512</t>
  </si>
  <si>
    <t>24/194</t>
  </si>
  <si>
    <t>(0.56, 1.28)</t>
  </si>
  <si>
    <t>234/502</t>
  </si>
  <si>
    <t>81/153</t>
  </si>
  <si>
    <t>(0.95, 1.75)</t>
  </si>
  <si>
    <t>72/502</t>
  </si>
  <si>
    <t>22/153</t>
  </si>
  <si>
    <t>(0.65, 1.54)</t>
  </si>
  <si>
    <t>172/389</t>
  </si>
  <si>
    <t>(0.64, 1.28)</t>
  </si>
  <si>
    <t>43/389</t>
  </si>
  <si>
    <t>(0.51, 1.44)</t>
  </si>
  <si>
    <t>149/321</t>
  </si>
  <si>
    <t>(0.61, 1.28)</t>
  </si>
  <si>
    <t>41/321</t>
  </si>
  <si>
    <t>(0.5, 1.46)</t>
  </si>
  <si>
    <t>134/271</t>
  </si>
  <si>
    <t>(0.66, 1.45)</t>
  </si>
  <si>
    <t>36/271</t>
  </si>
  <si>
    <t>(0.54, 1.68)</t>
  </si>
  <si>
    <t>114/233</t>
  </si>
  <si>
    <t>(0.73, 1.68)</t>
  </si>
  <si>
    <t>32/233</t>
  </si>
  <si>
    <t>(0.63, 2.21)</t>
  </si>
  <si>
    <t>222/535</t>
  </si>
  <si>
    <t>(0.76, 1.26)</t>
  </si>
  <si>
    <t>35/260</t>
  </si>
  <si>
    <t>57/535</t>
  </si>
  <si>
    <t>197/459</t>
  </si>
  <si>
    <t>(0.75, 1.27)</t>
  </si>
  <si>
    <t>34/246</t>
  </si>
  <si>
    <t>53/459</t>
  </si>
  <si>
    <t>(0.55, 1.2)</t>
  </si>
  <si>
    <t>180/402</t>
  </si>
  <si>
    <t>(0.79, 1.37)</t>
  </si>
  <si>
    <t>31/231</t>
  </si>
  <si>
    <t>47/402</t>
  </si>
  <si>
    <t>(0.57, 1.28)</t>
  </si>
  <si>
    <t>148/351</t>
  </si>
  <si>
    <t>(0.75, 1.33)</t>
  </si>
  <si>
    <t>28/218</t>
  </si>
  <si>
    <t>37/351</t>
  </si>
  <si>
    <t>(0.52, 1.24)</t>
  </si>
  <si>
    <t>164/386</t>
  </si>
  <si>
    <t>273/617</t>
  </si>
  <si>
    <t>47/386</t>
  </si>
  <si>
    <t>68/617</t>
  </si>
  <si>
    <t>(0.6, 1.33)</t>
  </si>
  <si>
    <t>157/374</t>
  </si>
  <si>
    <t>242/544</t>
  </si>
  <si>
    <t>(0.89, 1.38)</t>
  </si>
  <si>
    <t>45/374</t>
  </si>
  <si>
    <t>64/544</t>
  </si>
  <si>
    <t>(0.69, 1.37)</t>
  </si>
  <si>
    <t>149/353</t>
  </si>
  <si>
    <t>218/482</t>
  </si>
  <si>
    <t>39/353</t>
  </si>
  <si>
    <t>56/482</t>
  </si>
  <si>
    <t>(0.74, 1.52)</t>
  </si>
  <si>
    <t>140/343</t>
  </si>
  <si>
    <t>181/434</t>
  </si>
  <si>
    <t>(0.81, 1.32)</t>
  </si>
  <si>
    <t>36/343</t>
  </si>
  <si>
    <t>41/434</t>
  </si>
  <si>
    <t>(0.6, 1.32)</t>
  </si>
  <si>
    <t>202/475</t>
  </si>
  <si>
    <t>283/647</t>
  </si>
  <si>
    <t>60/475</t>
  </si>
  <si>
    <t>75/647</t>
  </si>
  <si>
    <t>(0.63, 1.3)</t>
  </si>
  <si>
    <t>194/465</t>
  </si>
  <si>
    <t>253/576</t>
  </si>
  <si>
    <t>(0.85, 1.4)</t>
  </si>
  <si>
    <t>58/465</t>
  </si>
  <si>
    <t>71/576</t>
  </si>
  <si>
    <t>(0.68, 1.43)</t>
  </si>
  <si>
    <t>186/443</t>
  </si>
  <si>
    <t>227/514</t>
  </si>
  <si>
    <t>52/443</t>
  </si>
  <si>
    <t>62/514</t>
  </si>
  <si>
    <t>(0.74, 1.43)</t>
  </si>
  <si>
    <t>178/449</t>
  </si>
  <si>
    <t>197/476</t>
  </si>
  <si>
    <t>(0.86, 1.34)</t>
  </si>
  <si>
    <t>45/449</t>
  </si>
  <si>
    <t>49/476</t>
  </si>
  <si>
    <t>(0.72, 1.47)</t>
  </si>
  <si>
    <t>223/519</t>
  </si>
  <si>
    <t>291/648</t>
  </si>
  <si>
    <t>69/519</t>
  </si>
  <si>
    <t>82/648</t>
  </si>
  <si>
    <t>(0.67, 1.33)</t>
  </si>
  <si>
    <t>221/519</t>
  </si>
  <si>
    <t>275/606</t>
  </si>
  <si>
    <t>(0.88, 1.42)</t>
  </si>
  <si>
    <t>66/519</t>
  </si>
  <si>
    <t>82/606</t>
  </si>
  <si>
    <t>(0.76, 1.52)</t>
  </si>
  <si>
    <t>226/536</t>
  </si>
  <si>
    <t>258/569</t>
  </si>
  <si>
    <t>64/536</t>
  </si>
  <si>
    <t>74/569</t>
  </si>
  <si>
    <t>(0.77, 1.58)</t>
  </si>
  <si>
    <t>217/544</t>
  </si>
  <si>
    <t>227/530</t>
  </si>
  <si>
    <t>58/544</t>
  </si>
  <si>
    <t>61/530</t>
  </si>
  <si>
    <t>(0.74, 1.6)</t>
  </si>
  <si>
    <t xml:space="preserve">Statistics of N-glycosylation motif in B/Victoria-212 for influenza B lineages. </t>
  </si>
  <si>
    <t>p-values from Wilcoxon signed-rank test performed for pairs with similar passage histories under the null hypothesis that the distributions of all combinations of pair types were drawn from the same population.</t>
  </si>
  <si>
    <t xml:space="preserve">Association analyses between changes in physicochemical properties and pair types for pairs with similar passage histories. </t>
  </si>
  <si>
    <t>Results of association analyses detecting for significant differences in amino acid changes between end-in-adult and end-in-child pairs for different maxima of children age range (&lt;5 years).</t>
  </si>
  <si>
    <t>Results of association analyses detecting for significant differences in amino acid changes between end-in-adult and end-in-child pairs for children of at least 1 year of age and different maxima of children age range (≤ 5 years).</t>
  </si>
  <si>
    <t>1209/2129</t>
  </si>
  <si>
    <t>910/1602</t>
  </si>
  <si>
    <t>(0.48, 1.84)</t>
  </si>
  <si>
    <t>597/1046</t>
  </si>
  <si>
    <t>(0.33, 1.71)</t>
  </si>
  <si>
    <t>376/630</t>
  </si>
  <si>
    <t>(0.24, 1.34)</t>
  </si>
  <si>
    <t>1256/2185</t>
  </si>
  <si>
    <t>(0.74, 1.33)</t>
  </si>
  <si>
    <t>960/1661</t>
  </si>
  <si>
    <t>(0.79, 1.49)</t>
  </si>
  <si>
    <t>645/1105</t>
  </si>
  <si>
    <t>(0.71, 1.47)</t>
  </si>
  <si>
    <t>418/683</t>
  </si>
  <si>
    <t>(0.57, 1.2)</t>
  </si>
  <si>
    <t>1274/2198</t>
  </si>
  <si>
    <t>(0.67, 1.09)</t>
  </si>
  <si>
    <t>982/1682</t>
  </si>
  <si>
    <t>666/1130</t>
  </si>
  <si>
    <t>435/700</t>
  </si>
  <si>
    <t>(0.58, 1.08)</t>
  </si>
  <si>
    <t>254/420</t>
  </si>
  <si>
    <t>1299/2233</t>
  </si>
  <si>
    <t>216/364</t>
  </si>
  <si>
    <t>1007/1718</t>
  </si>
  <si>
    <t>(0.77, 1.22)</t>
  </si>
  <si>
    <t>688/1163</t>
  </si>
  <si>
    <t>(0.71, 1.2)</t>
  </si>
  <si>
    <t>457/735</t>
  </si>
  <si>
    <t>(0.64, 1.1)</t>
  </si>
  <si>
    <t>314/521</t>
  </si>
  <si>
    <t>1325/2266</t>
  </si>
  <si>
    <t>(0.76, 1.13)</t>
  </si>
  <si>
    <t>258/449</t>
  </si>
  <si>
    <t>1032/1758</t>
  </si>
  <si>
    <t>(0.85, 1.3)</t>
  </si>
  <si>
    <t>710/1197</t>
  </si>
  <si>
    <t>476/768</t>
  </si>
  <si>
    <t>(0.7, 1.26)</t>
  </si>
  <si>
    <t>15/20</t>
  </si>
  <si>
    <t>779/1536</t>
  </si>
  <si>
    <t>(0.12, 0.95)</t>
  </si>
  <si>
    <t>535/1036</t>
  </si>
  <si>
    <t>(0.07, 0.95)</t>
  </si>
  <si>
    <t>354/642</t>
  </si>
  <si>
    <t>(0.18, 1.57)</t>
  </si>
  <si>
    <t>266/467</t>
  </si>
  <si>
    <t>(0.22, 2.03)</t>
  </si>
  <si>
    <t>80/144</t>
  </si>
  <si>
    <t>810/1579</t>
  </si>
  <si>
    <t>(0.6, 1.19)</t>
  </si>
  <si>
    <t>65/109</t>
  </si>
  <si>
    <t>565/1088</t>
  </si>
  <si>
    <t>51/81</t>
  </si>
  <si>
    <t>379/690</t>
  </si>
  <si>
    <t>(0.48, 1.07)</t>
  </si>
  <si>
    <t>42/64</t>
  </si>
  <si>
    <t>289/511</t>
  </si>
  <si>
    <t>(0.43, 1.07)</t>
  </si>
  <si>
    <t>153/248</t>
  </si>
  <si>
    <t>845/1611</t>
  </si>
  <si>
    <t>(0.52, 0.9)</t>
  </si>
  <si>
    <t>120/190</t>
  </si>
  <si>
    <t>598/1131</t>
  </si>
  <si>
    <t>(0.48, 0.9)</t>
  </si>
  <si>
    <t>97/144</t>
  </si>
  <si>
    <t>408/730</t>
  </si>
  <si>
    <t>(0.45, 0.84)</t>
  </si>
  <si>
    <t>83/120</t>
  </si>
  <si>
    <t>319/551</t>
  </si>
  <si>
    <t>(0.43, 0.87)</t>
  </si>
  <si>
    <t>206/345</t>
  </si>
  <si>
    <t>853/1615</t>
  </si>
  <si>
    <t>170/275</t>
  </si>
  <si>
    <t>609/1144</t>
  </si>
  <si>
    <t>144/224</t>
  </si>
  <si>
    <t>421/754</t>
  </si>
  <si>
    <t>(0.54, 0.91)</t>
  </si>
  <si>
    <t>335/580</t>
  </si>
  <si>
    <t>(0.54, 0.95)</t>
  </si>
  <si>
    <t>277/452</t>
  </si>
  <si>
    <t>873/1636</t>
  </si>
  <si>
    <t>(0.58, 0.89)</t>
  </si>
  <si>
    <t>237/369</t>
  </si>
  <si>
    <t>627/1166</t>
  </si>
  <si>
    <t>(0.51, 0.83)</t>
  </si>
  <si>
    <t>199/301</t>
  </si>
  <si>
    <t>435/771</t>
  </si>
  <si>
    <t>181/268</t>
  </si>
  <si>
    <t>348/596</t>
  </si>
  <si>
    <t>142/292</t>
  </si>
  <si>
    <t>(0.21, 4.31)</t>
  </si>
  <si>
    <t>89/178</t>
  </si>
  <si>
    <t>(0.22, 4.59)</t>
  </si>
  <si>
    <t>37/69</t>
  </si>
  <si>
    <t>(0.37, 14.26)</t>
  </si>
  <si>
    <t>149/302</t>
  </si>
  <si>
    <t>(0.73, 2.62)</t>
  </si>
  <si>
    <t>94/186</t>
  </si>
  <si>
    <t>(0.82, 3.51)</t>
  </si>
  <si>
    <t>40/75</t>
  </si>
  <si>
    <t>(0.67, 4.34)</t>
  </si>
  <si>
    <t>157/310</t>
  </si>
  <si>
    <t>(0.79, 2.05)</t>
  </si>
  <si>
    <t>100/193</t>
  </si>
  <si>
    <t>(0.93, 2.8)</t>
  </si>
  <si>
    <t>42/79</t>
  </si>
  <si>
    <t>(0.88, 3.65)</t>
  </si>
  <si>
    <t>161/324</t>
  </si>
  <si>
    <t>(0.87, 1.88)</t>
  </si>
  <si>
    <t>102/202</t>
  </si>
  <si>
    <t>(0.94, 2.28)</t>
  </si>
  <si>
    <t>(0.79, 2.46)</t>
  </si>
  <si>
    <t>59/134</t>
  </si>
  <si>
    <t>168/333</t>
  </si>
  <si>
    <t>(0.92, 1.82)</t>
  </si>
  <si>
    <t>105/207</t>
  </si>
  <si>
    <t>(0.96, 2.08)</t>
  </si>
  <si>
    <t>47/92</t>
  </si>
  <si>
    <t>(0.92, 2.52)</t>
  </si>
  <si>
    <t>235/570</t>
  </si>
  <si>
    <t>201/464</t>
  </si>
  <si>
    <t>174/372</t>
  </si>
  <si>
    <t>147/317</t>
  </si>
  <si>
    <t>244/576</t>
  </si>
  <si>
    <t>(0.65, 2.05)</t>
  </si>
  <si>
    <t>209/469</t>
  </si>
  <si>
    <t>(0.57, 2.03)</t>
  </si>
  <si>
    <t>180/375</t>
  </si>
  <si>
    <t>(0.5, 2.02)</t>
  </si>
  <si>
    <t>152/321</t>
  </si>
  <si>
    <t>(0.49, 1.98)</t>
  </si>
  <si>
    <t>243/573</t>
  </si>
  <si>
    <t>(0.85, 2.11)</t>
  </si>
  <si>
    <t>(0.86, 2.37)</t>
  </si>
  <si>
    <t>182/377</t>
  </si>
  <si>
    <t>(0.83, 2.44)</t>
  </si>
  <si>
    <t>154/323</t>
  </si>
  <si>
    <t>(0.78, 2.31)</t>
  </si>
  <si>
    <t>248/573</t>
  </si>
  <si>
    <t>(0.69, 1.39)</t>
  </si>
  <si>
    <t>214/470</t>
  </si>
  <si>
    <t>(0.73, 1.57)</t>
  </si>
  <si>
    <t>185/378</t>
  </si>
  <si>
    <t>157/324</t>
  </si>
  <si>
    <t>(0.79, 1.85)</t>
  </si>
  <si>
    <t>249/573</t>
  </si>
  <si>
    <t>(0.63, 1.21)</t>
  </si>
  <si>
    <t>216/472</t>
  </si>
  <si>
    <t>(0.66, 1.35)</t>
  </si>
  <si>
    <t>(0.66, 1.41)</t>
  </si>
  <si>
    <t>161/325</t>
  </si>
  <si>
    <t>(0.74, 1.65)</t>
  </si>
  <si>
    <t>1234/2149</t>
  </si>
  <si>
    <t>(0.75, 1.45)</t>
  </si>
  <si>
    <t>946/1641</t>
  </si>
  <si>
    <t>(0.79, 1.62)</t>
  </si>
  <si>
    <t>637/1094</t>
  </si>
  <si>
    <t>(0.74, 1.66)</t>
  </si>
  <si>
    <t>409/679</t>
  </si>
  <si>
    <t>159/259</t>
  </si>
  <si>
    <t>1242/2138</t>
  </si>
  <si>
    <t>(0.67, 1.14)</t>
  </si>
  <si>
    <t>133/225</t>
  </si>
  <si>
    <t>968/1662</t>
  </si>
  <si>
    <t>(0.73, 1.28)</t>
  </si>
  <si>
    <t>108/179</t>
  </si>
  <si>
    <t>658/1119</t>
  </si>
  <si>
    <t>(0.68, 1.3)</t>
  </si>
  <si>
    <t>(0.82, 1.73)</t>
  </si>
  <si>
    <t>86/128</t>
  </si>
  <si>
    <t>426/696</t>
  </si>
  <si>
    <t>(0.55, 1.08)</t>
  </si>
  <si>
    <t>218/361</t>
  </si>
  <si>
    <t>1267/2173</t>
  </si>
  <si>
    <t>(0.73, 1.15)</t>
  </si>
  <si>
    <t>187/317</t>
  </si>
  <si>
    <t>993/1698</t>
  </si>
  <si>
    <t>(0.77, 1.25)</t>
  </si>
  <si>
    <t>152/251</t>
  </si>
  <si>
    <t>680/1152</t>
  </si>
  <si>
    <t>(0.71, 1.24)</t>
  </si>
  <si>
    <t>125/191</t>
  </si>
  <si>
    <t>448/731</t>
  </si>
  <si>
    <t>275/458</t>
  </si>
  <si>
    <t>1292/2204</t>
  </si>
  <si>
    <t>229/401</t>
  </si>
  <si>
    <t>1017/1737</t>
  </si>
  <si>
    <t>(0.85, 1.32)</t>
  </si>
  <si>
    <t>183/313</t>
  </si>
  <si>
    <t>701/1185</t>
  </si>
  <si>
    <t>150/239</t>
  </si>
  <si>
    <t>467/764</t>
  </si>
  <si>
    <t>(0.69, 1.26)</t>
  </si>
  <si>
    <t>336/559</t>
  </si>
  <si>
    <t>1309/2230</t>
  </si>
  <si>
    <t>(0.78, 1.14)</t>
  </si>
  <si>
    <t>286/496</t>
  </si>
  <si>
    <t>1032/1759</t>
  </si>
  <si>
    <t>(0.85, 1.28)</t>
  </si>
  <si>
    <t>223/377</t>
  </si>
  <si>
    <t>714/1201</t>
  </si>
  <si>
    <t>182/290</t>
  </si>
  <si>
    <t>477/781</t>
  </si>
  <si>
    <t>(0.71, 1.23)</t>
  </si>
  <si>
    <t>59/116</t>
  </si>
  <si>
    <t>790/1541</t>
  </si>
  <si>
    <t>(0.7, 1.48)</t>
  </si>
  <si>
    <t>47/88</t>
  </si>
  <si>
    <t>558/1080</t>
  </si>
  <si>
    <t>(0.6, 1.44)</t>
  </si>
  <si>
    <t>39/66</t>
  </si>
  <si>
    <t>375/690</t>
  </si>
  <si>
    <t>31/50</t>
  </si>
  <si>
    <t>285/510</t>
  </si>
  <si>
    <t>(0.47, 1.28)</t>
  </si>
  <si>
    <t>130/218</t>
  </si>
  <si>
    <t>825/1574</t>
  </si>
  <si>
    <t>(0.56, 0.99)</t>
  </si>
  <si>
    <t>100/167</t>
  </si>
  <si>
    <t>591/1124</t>
  </si>
  <si>
    <t>(0.53, 1.03)</t>
  </si>
  <si>
    <t>83/127</t>
  </si>
  <si>
    <t>404/730</t>
  </si>
  <si>
    <t>70/104</t>
  </si>
  <si>
    <t>315/550</t>
  </si>
  <si>
    <t>(0.45, 0.94)</t>
  </si>
  <si>
    <t>180/310</t>
  </si>
  <si>
    <t>833/1578</t>
  </si>
  <si>
    <t>148/249</t>
  </si>
  <si>
    <t>602/1137</t>
  </si>
  <si>
    <t>(0.58, 1.01)</t>
  </si>
  <si>
    <t>127/203</t>
  </si>
  <si>
    <t>417/754</t>
  </si>
  <si>
    <t>(0.57, 0.97)</t>
  </si>
  <si>
    <t>110/172</t>
  </si>
  <si>
    <t>331/579</t>
  </si>
  <si>
    <t>(0.56, 1.01)</t>
  </si>
  <si>
    <t>251/416</t>
  </si>
  <si>
    <t>853/1599</t>
  </si>
  <si>
    <t>620/1159</t>
  </si>
  <si>
    <t>(0.53, 0.87)</t>
  </si>
  <si>
    <t>184/282</t>
  </si>
  <si>
    <t>431/771</t>
  </si>
  <si>
    <t>(0.51, 0.9)</t>
  </si>
  <si>
    <t>166/249</t>
  </si>
  <si>
    <t>344/595</t>
  </si>
  <si>
    <t>295/502</t>
  </si>
  <si>
    <t>873/1628</t>
  </si>
  <si>
    <t>(0.66, 0.99)</t>
  </si>
  <si>
    <t>632/1176</t>
  </si>
  <si>
    <t>(0.61, 0.95)</t>
  </si>
  <si>
    <t>217/355</t>
  </si>
  <si>
    <t>446/802</t>
  </si>
  <si>
    <t>(0.62, 1.03)</t>
  </si>
  <si>
    <t>201/318</t>
  </si>
  <si>
    <t>361/633</t>
  </si>
  <si>
    <t>159/350</t>
  </si>
  <si>
    <t>(0.77, 2.91)</t>
  </si>
  <si>
    <t>(0.94, 4.05)</t>
  </si>
  <si>
    <t>(0.5, 4.02)</t>
  </si>
  <si>
    <t>167/358</t>
  </si>
  <si>
    <t>(0.63, 1.62)</t>
  </si>
  <si>
    <t>109/222</t>
  </si>
  <si>
    <t>(0.77, 2.21)</t>
  </si>
  <si>
    <t>11/24</t>
  </si>
  <si>
    <t>(0.64, 2.98)</t>
  </si>
  <si>
    <t>172/373</t>
  </si>
  <si>
    <t>112/232</t>
  </si>
  <si>
    <t>(0.94, 2.21)</t>
  </si>
  <si>
    <t>44/86</t>
  </si>
  <si>
    <t>(0.74, 2.44)</t>
  </si>
  <si>
    <t>60/140</t>
  </si>
  <si>
    <t>179/381</t>
  </si>
  <si>
    <t>(0.85, 1.64)</t>
  </si>
  <si>
    <t>115/236</t>
  </si>
  <si>
    <t>(0.94, 1.98)</t>
  </si>
  <si>
    <t>(0.96, 2.74)</t>
  </si>
  <si>
    <t>94/220</t>
  </si>
  <si>
    <t>201/432</t>
  </si>
  <si>
    <t>80/193</t>
  </si>
  <si>
    <t>132/277</t>
  </si>
  <si>
    <t>(0.94, 1.76)</t>
  </si>
  <si>
    <t>51/125</t>
  </si>
  <si>
    <t>(0.92, 2.14)</t>
  </si>
  <si>
    <t>48/116</t>
  </si>
  <si>
    <t>(0.92, 2.39)</t>
  </si>
  <si>
    <t>252/584</t>
  </si>
  <si>
    <t>(0.54, 1.77)</t>
  </si>
  <si>
    <t>217/481</t>
  </si>
  <si>
    <t>(0.46, 1.73)</t>
  </si>
  <si>
    <t>187/385</t>
  </si>
  <si>
    <t>(0.42, 1.77)</t>
  </si>
  <si>
    <t>158/330</t>
  </si>
  <si>
    <t>(0.4, 1.73)</t>
  </si>
  <si>
    <t>250/580</t>
  </si>
  <si>
    <t>(0.7, 1.78)</t>
  </si>
  <si>
    <t>216/480</t>
  </si>
  <si>
    <t>(0.73, 2.0)</t>
  </si>
  <si>
    <t>188/386</t>
  </si>
  <si>
    <t>(0.71, 2.08)</t>
  </si>
  <si>
    <t>159/331</t>
  </si>
  <si>
    <t>(0.65, 1.96)</t>
  </si>
  <si>
    <t>254/579</t>
  </si>
  <si>
    <t>(0.6, 1.23)</t>
  </si>
  <si>
    <t>221/481</t>
  </si>
  <si>
    <t>(0.64, 1.36)</t>
  </si>
  <si>
    <t>191/387</t>
  </si>
  <si>
    <t>(0.68, 1.55)</t>
  </si>
  <si>
    <t>162/332</t>
  </si>
  <si>
    <t>(0.71, 1.69)</t>
  </si>
  <si>
    <t>255/579</t>
  </si>
  <si>
    <t>223/483</t>
  </si>
  <si>
    <t>(0.58, 1.18)</t>
  </si>
  <si>
    <t>(0.62, 1.34)</t>
  </si>
  <si>
    <t>166/333</t>
  </si>
  <si>
    <t>(0.7, 1.56)</t>
  </si>
  <si>
    <t>(0.59, 1.06)</t>
  </si>
  <si>
    <t>225/490</t>
  </si>
  <si>
    <t>(0.62, 1.16)</t>
  </si>
  <si>
    <t>196/391</t>
  </si>
  <si>
    <t>(0.73, 1.43)</t>
  </si>
  <si>
    <t>168/337</t>
  </si>
  <si>
    <t>(0.77, 1.57)</t>
  </si>
  <si>
    <t>B</t>
  </si>
  <si>
    <t>(0.01, 0.45)</t>
  </si>
  <si>
    <t>(0.01, 0.63)</t>
  </si>
  <si>
    <t>I246N</t>
  </si>
  <si>
    <t>N246H</t>
  </si>
  <si>
    <t>N246S</t>
  </si>
  <si>
    <t>AC:4</t>
  </si>
  <si>
    <t>K292R</t>
  </si>
  <si>
    <t>K468T</t>
  </si>
  <si>
    <t>K468R</t>
  </si>
  <si>
    <t>A476D</t>
  </si>
  <si>
    <t>A476T</t>
  </si>
  <si>
    <t>T476A</t>
  </si>
  <si>
    <t>A476V</t>
  </si>
  <si>
    <t>(1.40, 7.90)</t>
  </si>
  <si>
    <t>(0.05, 0.61)</t>
  </si>
  <si>
    <t>(1.18, 9.32)</t>
  </si>
  <si>
    <t>(0.04, 0.77)</t>
  </si>
  <si>
    <t>AA:19, CA:3</t>
  </si>
  <si>
    <t>AA:2,CC:1,AC:4</t>
  </si>
  <si>
    <t>(1.55, 46.58)</t>
  </si>
  <si>
    <t>(1.20, 59.98)</t>
  </si>
  <si>
    <t>D225T</t>
  </si>
  <si>
    <t xml:space="preserve">AA:1, CA:1 </t>
  </si>
  <si>
    <t>A ≤ X years</t>
  </si>
  <si>
    <t>157/228</t>
  </si>
  <si>
    <t>104/144</t>
  </si>
  <si>
    <t>(0.8, 1.73)</t>
  </si>
  <si>
    <t>165/248</t>
  </si>
  <si>
    <t>139/199</t>
  </si>
  <si>
    <t>(0.83, 1.63)</t>
  </si>
  <si>
    <t>193/284</t>
  </si>
  <si>
    <t>205/284</t>
  </si>
  <si>
    <t>(0.9, 1.66)</t>
  </si>
  <si>
    <t>209/307</t>
  </si>
  <si>
    <t>251/366</t>
  </si>
  <si>
    <t>(0.78, 1.35)</t>
  </si>
  <si>
    <t>240/387</t>
  </si>
  <si>
    <t>302/548</t>
  </si>
  <si>
    <t>247/399</t>
  </si>
  <si>
    <t>416/737</t>
  </si>
  <si>
    <t>(0.62, 1.02)</t>
  </si>
  <si>
    <t>268/428</t>
  </si>
  <si>
    <t>502/882</t>
  </si>
  <si>
    <t>(0.62, 1.0)</t>
  </si>
  <si>
    <t>266/436</t>
  </si>
  <si>
    <t>562/1013</t>
  </si>
  <si>
    <t>(0.63, 1.0)</t>
  </si>
  <si>
    <t>261/515</t>
  </si>
  <si>
    <t>167/327</t>
  </si>
  <si>
    <t>262/520</t>
  </si>
  <si>
    <t>182/354</t>
  </si>
  <si>
    <t>270/542</t>
  </si>
  <si>
    <t>211/396</t>
  </si>
  <si>
    <t>(0.92, 1.43)</t>
  </si>
  <si>
    <t>270/544</t>
  </si>
  <si>
    <t>217/412</t>
  </si>
  <si>
    <t>(0.91, 1.4)</t>
  </si>
  <si>
    <t>45/82</t>
  </si>
  <si>
    <t>33/75</t>
  </si>
  <si>
    <t>(0.38, 1.1)</t>
  </si>
  <si>
    <t>44/96</t>
  </si>
  <si>
    <t>(0.45, 1.2)</t>
  </si>
  <si>
    <t>47/93</t>
  </si>
  <si>
    <t>66/138</t>
  </si>
  <si>
    <t>(0.58, 1.4)</t>
  </si>
  <si>
    <t>55/105</t>
  </si>
  <si>
    <t>95/209</t>
  </si>
  <si>
    <t>(0.51, 1.12)</t>
  </si>
  <si>
    <t>Results of association analyses detecting for significant differences in amino acid changes between end-in-adult and end-in-child pairs for different maxima of adult age range (≤65 years).</t>
  </si>
  <si>
    <t>Age</t>
  </si>
  <si>
    <t>Frequency</t>
  </si>
  <si>
    <t>6-7</t>
  </si>
  <si>
    <t>8-10</t>
  </si>
  <si>
    <t>11-12</t>
  </si>
  <si>
    <t>13-15</t>
  </si>
  <si>
    <t>Distritbution of sequences collected from children ≤ 15 years of age.</t>
  </si>
  <si>
    <t>G-test of independence for n &gt;= 1000; Barnard's test if otherwise (Sample size n highlighted in yellow).</t>
  </si>
  <si>
    <r>
      <rPr>
        <b/>
        <sz val="14"/>
        <color theme="1"/>
        <rFont val="Arial"/>
      </rPr>
      <t>Supplementary Table 1</t>
    </r>
    <r>
      <rPr>
        <sz val="14"/>
        <color theme="1"/>
        <rFont val="Arial"/>
      </rPr>
      <t>. Reasons for recoverable NA-275Y mutants that were not paired at CL3.</t>
    </r>
  </si>
  <si>
    <r>
      <rPr>
        <b/>
        <sz val="14"/>
        <color theme="1"/>
        <rFont val="Arial"/>
      </rPr>
      <t>Supplementary Table 2</t>
    </r>
    <r>
      <rPr>
        <sz val="14"/>
        <color theme="1"/>
        <rFont val="Arial"/>
      </rPr>
      <t xml:space="preserve">. Detailed results from association analyses of end-in-age pair types and observation of amino acid substitution(s) among closely-related pairs for different age limits. Significant p-values are highlighted in </t>
    </r>
    <r>
      <rPr>
        <b/>
        <sz val="14"/>
        <color rgb="FFC00000"/>
        <rFont val="Arial"/>
      </rPr>
      <t>red</t>
    </r>
    <r>
      <rPr>
        <sz val="14"/>
        <color theme="1"/>
        <rFont val="Arial"/>
      </rPr>
      <t>.</t>
    </r>
  </si>
  <si>
    <r>
      <rPr>
        <b/>
        <sz val="14"/>
        <color theme="1"/>
        <rFont val="Arial"/>
      </rPr>
      <t>Supplementary Table 3</t>
    </r>
    <r>
      <rPr>
        <sz val="14"/>
        <color theme="1"/>
        <rFont val="Arial"/>
      </rPr>
      <t>. p-values from Wilcoxon signed-rank test under the null hypothesis that the distributions of all combinations of pair types were drawn from the same population.</t>
    </r>
  </si>
  <si>
    <r>
      <rPr>
        <b/>
        <sz val="14"/>
        <color theme="1"/>
        <rFont val="Arial"/>
      </rPr>
      <t>Supplementary Table 4</t>
    </r>
    <r>
      <rPr>
        <sz val="14"/>
        <color theme="1"/>
        <rFont val="Arial"/>
      </rPr>
      <t>. Bayesian estimation of the probability a HA sequence at the nucleotide level is collected from both children and adults.</t>
    </r>
  </si>
  <si>
    <r>
      <rPr>
        <b/>
        <sz val="14"/>
        <color theme="1"/>
        <rFont val="Arial"/>
      </rPr>
      <t>Supplementary Table 5</t>
    </r>
    <r>
      <rPr>
        <sz val="14"/>
        <color theme="1"/>
        <rFont val="Arial"/>
      </rPr>
      <t xml:space="preserve">. Charge and stability changes from substitutions inferred to have the largest antigenic effect between 2005-2016 on Vic11 HA (PDB: 4WEA) and those responsible for historical A/H3N2 antigenic cluster transitions (marked by *) on HK68 HA (PDB: 4FNK). Significant changes in charge and stability are highlighted in </t>
    </r>
    <r>
      <rPr>
        <b/>
        <sz val="14"/>
        <color theme="1"/>
        <rFont val="Arial"/>
      </rPr>
      <t xml:space="preserve">bold </t>
    </r>
    <r>
      <rPr>
        <sz val="14"/>
        <color theme="1"/>
        <rFont val="Arial"/>
      </rPr>
      <t>(</t>
    </r>
    <r>
      <rPr>
        <b/>
        <sz val="14"/>
        <color rgb="FFC00000"/>
        <rFont val="Arial"/>
      </rPr>
      <t>Red</t>
    </r>
    <r>
      <rPr>
        <sz val="14"/>
        <color theme="1"/>
        <rFont val="Arial"/>
      </rPr>
      <t xml:space="preserve"> for destabilising, </t>
    </r>
    <r>
      <rPr>
        <b/>
        <sz val="14"/>
        <color theme="9" tint="-0.249977111117893"/>
        <rFont val="Arial"/>
      </rPr>
      <t>green</t>
    </r>
    <r>
      <rPr>
        <sz val="14"/>
        <color theme="1"/>
        <rFont val="Arial"/>
      </rPr>
      <t xml:space="preserve"> for stabilising).</t>
    </r>
  </si>
  <si>
    <r>
      <rPr>
        <b/>
        <sz val="14"/>
        <color theme="1"/>
        <rFont val="Arial"/>
      </rPr>
      <t>Supplementary Table 6</t>
    </r>
    <r>
      <rPr>
        <sz val="14"/>
        <color theme="1"/>
        <rFont val="Arial"/>
      </rPr>
      <t xml:space="preserve">. Statistics of N-glycosylation motif in B/Victoria-212 for influenza B lineages. Classification of evolutionarily closely-related pairs used in the study were based on the age limits in </t>
    </r>
    <r>
      <rPr>
        <b/>
        <sz val="14"/>
        <color theme="1"/>
        <rFont val="Arial"/>
      </rPr>
      <t>bold</t>
    </r>
    <r>
      <rPr>
        <sz val="14"/>
        <color theme="1"/>
        <rFont val="Arial"/>
      </rPr>
      <t>.</t>
    </r>
  </si>
  <si>
    <r>
      <rPr>
        <b/>
        <sz val="14"/>
        <color theme="1"/>
        <rFont val="Arial"/>
      </rPr>
      <t>Supplementary Table 7</t>
    </r>
    <r>
      <rPr>
        <sz val="14"/>
        <color theme="1"/>
        <rFont val="Arial"/>
      </rPr>
      <t>. Positions with amino acid substitutions in ≥ 2 closely-related pairs and p-value &lt; 0.05 for pair-type association analyses.</t>
    </r>
  </si>
  <si>
    <t>Supplementary Table 8. Distritbution of sequences collected from children ≤ 15 years of age.</t>
  </si>
  <si>
    <r>
      <rPr>
        <b/>
        <sz val="14"/>
        <color theme="1"/>
        <rFont val="Arial"/>
      </rPr>
      <t>Supplementary Table 9</t>
    </r>
    <r>
      <rPr>
        <sz val="14"/>
        <color theme="1"/>
        <rFont val="Arial"/>
      </rPr>
      <t xml:space="preserve">. Results of association analyses detecting for significant differences in amino acid changes between end-in-adult and end-in-child pairs for different maxima of children age range (&lt;5 years). Significant p-values are highlighted in </t>
    </r>
    <r>
      <rPr>
        <b/>
        <sz val="14"/>
        <color rgb="FFC00000"/>
        <rFont val="Arial"/>
      </rPr>
      <t>red</t>
    </r>
    <r>
      <rPr>
        <sz val="14"/>
        <color theme="1"/>
        <rFont val="Arial"/>
      </rPr>
      <t>.</t>
    </r>
  </si>
  <si>
    <r>
      <rPr>
        <b/>
        <sz val="14"/>
        <color theme="1"/>
        <rFont val="Arial"/>
      </rPr>
      <t>Supplementary Table 10</t>
    </r>
    <r>
      <rPr>
        <sz val="14"/>
        <color theme="1"/>
        <rFont val="Arial"/>
      </rPr>
      <t xml:space="preserve">. Results of association analyses detecting for significant differences in amino acid changes between end-in-adult and end-in-child pairs for children of at least 1 year of age and different maxima of children age range (≤ 5 years). Significant p-values are highlighted in </t>
    </r>
    <r>
      <rPr>
        <b/>
        <sz val="14"/>
        <color rgb="FFC00000"/>
        <rFont val="Arial"/>
      </rPr>
      <t>red</t>
    </r>
    <r>
      <rPr>
        <sz val="14"/>
        <color theme="1"/>
        <rFont val="Arial"/>
      </rPr>
      <t>.</t>
    </r>
  </si>
  <si>
    <r>
      <rPr>
        <b/>
        <sz val="14"/>
        <color theme="1"/>
        <rFont val="Arial"/>
      </rPr>
      <t>Supplementary Table 11</t>
    </r>
    <r>
      <rPr>
        <sz val="14"/>
        <color theme="1"/>
        <rFont val="Arial"/>
      </rPr>
      <t xml:space="preserve">. Results of association analyses detecting for significant differences in amino acid changes between end-in-adult and end-in-child pairs for different maxima of adult age range (≤65 years). Significant p-values are highlighted in </t>
    </r>
    <r>
      <rPr>
        <b/>
        <sz val="14"/>
        <color rgb="FFC00000"/>
        <rFont val="Arial"/>
      </rPr>
      <t>red</t>
    </r>
    <r>
      <rPr>
        <sz val="14"/>
        <color theme="1"/>
        <rFont val="Arial"/>
      </rPr>
      <t>.</t>
    </r>
  </si>
  <si>
    <r>
      <rPr>
        <b/>
        <sz val="14"/>
        <color theme="1"/>
        <rFont val="Arial"/>
      </rPr>
      <t>Supplementary Table 12</t>
    </r>
    <r>
      <rPr>
        <sz val="14"/>
        <color theme="1"/>
        <rFont val="Arial"/>
      </rPr>
      <t>. Distribution of passage histories for viruses analysed.</t>
    </r>
  </si>
  <si>
    <r>
      <rPr>
        <b/>
        <sz val="14"/>
        <color theme="1"/>
        <rFont val="Arial"/>
      </rPr>
      <t>Supplementary Table 13</t>
    </r>
    <r>
      <rPr>
        <sz val="14"/>
        <color theme="1"/>
        <rFont val="Arial"/>
      </rPr>
      <t xml:space="preserve">. Detailed results from association analyses of end-in-age pair types and observation of amino acid substitution(s) among closely-related pairs with similar passage histories for different age limits. Significant p-values are highlighted in </t>
    </r>
    <r>
      <rPr>
        <b/>
        <sz val="14"/>
        <color rgb="FFC00000"/>
        <rFont val="Arial"/>
      </rPr>
      <t>red</t>
    </r>
    <r>
      <rPr>
        <sz val="14"/>
        <color theme="1"/>
        <rFont val="Arial"/>
      </rPr>
      <t>.</t>
    </r>
  </si>
  <si>
    <r>
      <rPr>
        <b/>
        <sz val="14"/>
        <color theme="1"/>
        <rFont val="Arial"/>
      </rPr>
      <t>Supplementary Table 14</t>
    </r>
    <r>
      <rPr>
        <sz val="14"/>
        <color theme="1"/>
        <rFont val="Arial"/>
      </rPr>
      <t>. p-values from Wilcoxon signed-rank test performed for pairs with similar passage histories under the null hypothesis that the distributions of all combinations of pair types were drawn from the same population.</t>
    </r>
  </si>
  <si>
    <r>
      <rPr>
        <b/>
        <sz val="14"/>
        <color theme="1"/>
        <rFont val="Arial"/>
      </rPr>
      <t>Supplementary Table 15</t>
    </r>
    <r>
      <rPr>
        <sz val="14"/>
        <color theme="1"/>
        <rFont val="Arial"/>
      </rPr>
      <t>. Positions with amino acid substitutions in ≥ 2 closely-related pairs and p-value &lt; 0.05 for pairs with similar passage histories.</t>
    </r>
  </si>
  <si>
    <r>
      <rPr>
        <b/>
        <sz val="14"/>
        <color theme="1"/>
        <rFont val="Arial"/>
      </rPr>
      <t>Supplementary Table 16</t>
    </r>
    <r>
      <rPr>
        <sz val="14"/>
        <color theme="1"/>
        <rFont val="Arial"/>
      </rPr>
      <t xml:space="preserve">. Association analyses between changes in physicochemical properties and pair types for pairs with similar passage histories. p-values were calculated using G-test of independence if sample size n &lt;1000 and Barnard's exact test otherwise. Significance is assumed when p &lt; 0:05 (p-values in </t>
    </r>
    <r>
      <rPr>
        <b/>
        <sz val="14"/>
        <color theme="1"/>
        <rFont val="Arial"/>
      </rPr>
      <t>bold</t>
    </r>
    <r>
      <rPr>
        <sz val="14"/>
        <color theme="1"/>
        <rFont val="Arial"/>
      </rPr>
      <t xml:space="preserve">). Odds ratios (OR, end-in-adult v. end-in-child). Min-Agresti unconditional 90% confidence interval (CI) of OR reported for small samples (i.e. n &lt; 1000).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</si>
</sst>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0.000"/>
    <numFmt numFmtId="166" formatCode="0.0%"/>
    <numFmt numFmtId="167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b/>
      <sz val="14"/>
      <color rgb="FFC00000"/>
      <name val="Arial"/>
    </font>
    <font>
      <b/>
      <sz val="14"/>
      <color theme="9" tint="-0.24997711111789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thin">
        <color theme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65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2" fontId="3" fillId="0" borderId="2" xfId="0" applyNumberFormat="1" applyFont="1" applyBorder="1" applyAlignment="1">
      <alignment horizontal="left"/>
    </xf>
    <xf numFmtId="2" fontId="2" fillId="0" borderId="2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2" fontId="3" fillId="0" borderId="0" xfId="0" applyNumberFormat="1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4" fillId="0" borderId="0" xfId="0" applyFont="1"/>
    <xf numFmtId="0" fontId="5" fillId="0" borderId="0" xfId="0" applyFont="1"/>
    <xf numFmtId="0" fontId="2" fillId="0" borderId="3" xfId="0" applyFont="1" applyBorder="1" applyAlignment="1">
      <alignment horizontal="left"/>
    </xf>
    <xf numFmtId="0" fontId="3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left"/>
    </xf>
    <xf numFmtId="0" fontId="2" fillId="0" borderId="3" xfId="0" applyFont="1" applyBorder="1"/>
    <xf numFmtId="0" fontId="2" fillId="0" borderId="0" xfId="0" applyFont="1" applyAlignment="1">
      <alignment vertical="top"/>
    </xf>
    <xf numFmtId="166" fontId="2" fillId="0" borderId="0" xfId="2" applyNumberFormat="1" applyFont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166" fontId="2" fillId="0" borderId="5" xfId="2" applyNumberFormat="1" applyFont="1" applyBorder="1" applyAlignment="1">
      <alignment vertical="top"/>
    </xf>
    <xf numFmtId="167" fontId="2" fillId="0" borderId="0" xfId="1" applyNumberFormat="1" applyFont="1" applyAlignment="1">
      <alignment vertical="top"/>
    </xf>
    <xf numFmtId="167" fontId="2" fillId="0" borderId="5" xfId="1" applyNumberFormat="1" applyFont="1" applyBorder="1" applyAlignment="1">
      <alignment vertical="top"/>
    </xf>
    <xf numFmtId="0" fontId="2" fillId="0" borderId="0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0" xfId="0" applyFont="1" applyBorder="1"/>
    <xf numFmtId="165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NumberFormat="1" applyFont="1" applyBorder="1"/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 vertical="top"/>
    </xf>
    <xf numFmtId="165" fontId="2" fillId="0" borderId="3" xfId="0" applyNumberFormat="1" applyFont="1" applyBorder="1"/>
    <xf numFmtId="2" fontId="2" fillId="0" borderId="3" xfId="0" applyNumberFormat="1" applyFont="1" applyBorder="1" applyAlignment="1">
      <alignment horizontal="right"/>
    </xf>
    <xf numFmtId="0" fontId="2" fillId="0" borderId="3" xfId="0" applyNumberFormat="1" applyFont="1" applyBorder="1"/>
    <xf numFmtId="0" fontId="2" fillId="0" borderId="5" xfId="0" applyFont="1" applyBorder="1" applyAlignment="1">
      <alignment horizontal="left" vertical="top"/>
    </xf>
    <xf numFmtId="165" fontId="2" fillId="0" borderId="5" xfId="0" applyNumberFormat="1" applyFont="1" applyBorder="1"/>
    <xf numFmtId="2" fontId="2" fillId="0" borderId="5" xfId="0" applyNumberFormat="1" applyFont="1" applyBorder="1" applyAlignment="1">
      <alignment horizontal="right"/>
    </xf>
    <xf numFmtId="0" fontId="2" fillId="0" borderId="5" xfId="0" applyNumberFormat="1" applyFont="1" applyBorder="1"/>
    <xf numFmtId="0" fontId="4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65" fontId="2" fillId="0" borderId="0" xfId="0" applyNumberFormat="1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left" vertical="top"/>
    </xf>
    <xf numFmtId="165" fontId="2" fillId="0" borderId="2" xfId="0" applyNumberFormat="1" applyFont="1" applyBorder="1" applyAlignment="1">
      <alignment horizontal="left" vertical="top"/>
    </xf>
    <xf numFmtId="2" fontId="2" fillId="0" borderId="0" xfId="0" applyNumberFormat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1" xfId="0" applyFont="1" applyBorder="1"/>
    <xf numFmtId="165" fontId="2" fillId="0" borderId="1" xfId="0" applyNumberFormat="1" applyFont="1" applyBorder="1"/>
    <xf numFmtId="2" fontId="2" fillId="0" borderId="1" xfId="0" applyNumberFormat="1" applyFont="1" applyBorder="1" applyAlignment="1">
      <alignment horizontal="right"/>
    </xf>
    <xf numFmtId="0" fontId="2" fillId="0" borderId="1" xfId="0" applyNumberFormat="1" applyFont="1" applyBorder="1"/>
    <xf numFmtId="0" fontId="2" fillId="0" borderId="2" xfId="0" applyFont="1" applyBorder="1"/>
    <xf numFmtId="165" fontId="2" fillId="0" borderId="2" xfId="0" applyNumberFormat="1" applyFont="1" applyBorder="1"/>
    <xf numFmtId="2" fontId="2" fillId="0" borderId="2" xfId="0" applyNumberFormat="1" applyFont="1" applyBorder="1" applyAlignment="1">
      <alignment horizontal="right"/>
    </xf>
    <xf numFmtId="0" fontId="2" fillId="0" borderId="2" xfId="0" applyNumberFormat="1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2" fillId="0" borderId="6" xfId="0" applyFont="1" applyBorder="1" applyAlignment="1">
      <alignment horizontal="left" wrapText="1"/>
    </xf>
    <xf numFmtId="0" fontId="2" fillId="0" borderId="0" xfId="0" quotePrefix="1" applyFont="1" applyBorder="1"/>
    <xf numFmtId="0" fontId="2" fillId="0" borderId="1" xfId="0" quotePrefix="1" applyFont="1" applyBorder="1"/>
    <xf numFmtId="0" fontId="2" fillId="0" borderId="2" xfId="0" quotePrefix="1" applyFont="1" applyBorder="1"/>
    <xf numFmtId="0" fontId="2" fillId="0" borderId="5" xfId="0" quotePrefix="1" applyFont="1" applyBorder="1"/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6" xfId="0" applyFont="1" applyBorder="1" applyAlignment="1">
      <alignment horizontal="left" wrapText="1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18" xfId="0" quotePrefix="1" applyFont="1" applyBorder="1"/>
    <xf numFmtId="0" fontId="2" fillId="0" borderId="20" xfId="0" quotePrefix="1" applyFont="1" applyBorder="1"/>
    <xf numFmtId="0" fontId="2" fillId="0" borderId="21" xfId="0" applyFont="1" applyBorder="1"/>
    <xf numFmtId="0" fontId="2" fillId="0" borderId="20" xfId="0" applyFont="1" applyBorder="1"/>
    <xf numFmtId="0" fontId="2" fillId="0" borderId="21" xfId="0" quotePrefix="1" applyFont="1" applyBorder="1"/>
    <xf numFmtId="0" fontId="4" fillId="0" borderId="0" xfId="0" applyFont="1" applyAlignment="1"/>
    <xf numFmtId="165" fontId="2" fillId="0" borderId="0" xfId="0" applyNumberFormat="1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165" fontId="2" fillId="0" borderId="0" xfId="0" applyNumberFormat="1" applyFont="1" applyAlignment="1">
      <alignment horizontal="left" vertical="top"/>
    </xf>
    <xf numFmtId="2" fontId="3" fillId="0" borderId="0" xfId="0" applyNumberFormat="1" applyFont="1" applyBorder="1" applyAlignment="1">
      <alignment horizontal="left" vertical="top"/>
    </xf>
    <xf numFmtId="2" fontId="2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2" fontId="2" fillId="0" borderId="0" xfId="0" applyNumberFormat="1" applyFont="1" applyAlignment="1">
      <alignment horizontal="center" vertical="top"/>
    </xf>
    <xf numFmtId="0" fontId="2" fillId="0" borderId="7" xfId="0" applyFont="1" applyBorder="1" applyAlignment="1">
      <alignment horizontal="left" vertical="top"/>
    </xf>
    <xf numFmtId="167" fontId="2" fillId="0" borderId="1" xfId="1" applyNumberFormat="1" applyFont="1" applyBorder="1" applyAlignment="1">
      <alignment horizontal="left" vertical="top"/>
    </xf>
    <xf numFmtId="167" fontId="2" fillId="0" borderId="0" xfId="1" applyNumberFormat="1" applyFont="1" applyAlignment="1">
      <alignment horizontal="left" vertical="top"/>
    </xf>
    <xf numFmtId="167" fontId="2" fillId="0" borderId="0" xfId="1" applyNumberFormat="1" applyFont="1" applyAlignment="1">
      <alignment horizontal="right" vertical="top"/>
    </xf>
    <xf numFmtId="0" fontId="2" fillId="0" borderId="3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2" fontId="3" fillId="0" borderId="5" xfId="0" applyNumberFormat="1" applyFont="1" applyBorder="1" applyAlignment="1">
      <alignment horizontal="center" vertical="top"/>
    </xf>
    <xf numFmtId="2" fontId="3" fillId="0" borderId="2" xfId="0" applyNumberFormat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2" fontId="3" fillId="0" borderId="1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9" fontId="2" fillId="0" borderId="0" xfId="0" applyNumberFormat="1" applyFont="1"/>
    <xf numFmtId="9" fontId="2" fillId="0" borderId="1" xfId="0" applyNumberFormat="1" applyFont="1" applyBorder="1"/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9" fontId="2" fillId="0" borderId="1" xfId="0" applyNumberFormat="1" applyFont="1" applyBorder="1" applyAlignment="1">
      <alignment horizontal="left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0" borderId="0" xfId="0" applyFont="1" applyAlignment="1">
      <alignment horizontal="left" vertical="top"/>
    </xf>
    <xf numFmtId="166" fontId="2" fillId="0" borderId="2" xfId="2" applyNumberFormat="1" applyFont="1" applyBorder="1" applyAlignment="1">
      <alignment horizontal="left"/>
    </xf>
    <xf numFmtId="166" fontId="2" fillId="0" borderId="0" xfId="2" applyNumberFormat="1" applyFont="1" applyBorder="1" applyAlignment="1">
      <alignment horizontal="left"/>
    </xf>
    <xf numFmtId="16" fontId="2" fillId="0" borderId="0" xfId="0" quotePrefix="1" applyNumberFormat="1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166" fontId="2" fillId="0" borderId="1" xfId="2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2" fontId="2" fillId="0" borderId="2" xfId="0" applyNumberFormat="1" applyFont="1" applyBorder="1" applyAlignment="1">
      <alignment horizontal="left" vertical="top"/>
    </xf>
    <xf numFmtId="2" fontId="2" fillId="0" borderId="0" xfId="0" applyNumberFormat="1" applyFont="1" applyBorder="1" applyAlignment="1">
      <alignment horizontal="left" vertical="top"/>
    </xf>
    <xf numFmtId="2" fontId="3" fillId="0" borderId="0" xfId="0" applyNumberFormat="1" applyFont="1" applyBorder="1" applyAlignment="1">
      <alignment horizontal="left" vertical="top"/>
    </xf>
    <xf numFmtId="2" fontId="3" fillId="0" borderId="1" xfId="0" applyNumberFormat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165" fontId="2" fillId="0" borderId="2" xfId="0" applyNumberFormat="1" applyFont="1" applyBorder="1" applyAlignment="1">
      <alignment horizontal="left" vertical="top"/>
    </xf>
    <xf numFmtId="165" fontId="2" fillId="0" borderId="0" xfId="0" applyNumberFormat="1" applyFont="1" applyBorder="1" applyAlignment="1">
      <alignment horizontal="left" vertical="top"/>
    </xf>
    <xf numFmtId="164" fontId="2" fillId="0" borderId="0" xfId="0" applyNumberFormat="1" applyFont="1" applyBorder="1" applyAlignment="1">
      <alignment horizontal="left" vertical="top"/>
    </xf>
    <xf numFmtId="164" fontId="2" fillId="0" borderId="2" xfId="0" applyNumberFormat="1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2" fontId="3" fillId="0" borderId="2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7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2" fontId="2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left" vertical="top"/>
    </xf>
    <xf numFmtId="2" fontId="2" fillId="0" borderId="0" xfId="0" applyNumberFormat="1" applyFont="1" applyAlignment="1">
      <alignment horizontal="left" vertical="top"/>
    </xf>
    <xf numFmtId="2" fontId="2" fillId="0" borderId="0" xfId="0" applyNumberFormat="1" applyFont="1" applyBorder="1" applyAlignment="1">
      <alignment horizontal="left"/>
    </xf>
    <xf numFmtId="2" fontId="3" fillId="0" borderId="0" xfId="0" applyNumberFormat="1" applyFont="1" applyAlignment="1">
      <alignment horizontal="left" vertical="top"/>
    </xf>
    <xf numFmtId="0" fontId="5" fillId="0" borderId="0" xfId="0" applyFont="1" applyAlignment="1"/>
  </cellXfs>
  <cellStyles count="5">
    <cellStyle name="Comma" xfId="1" builtinId="3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36">
    <dxf>
      <font>
        <b/>
        <i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D883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baseColWidth="10" defaultRowHeight="16" x14ac:dyDescent="0.2"/>
  <cols>
    <col min="1" max="1" width="10.83203125" style="1"/>
    <col min="2" max="2" width="201" style="1" bestFit="1" customWidth="1"/>
    <col min="3" max="16384" width="10.83203125" style="1"/>
  </cols>
  <sheetData>
    <row r="1" spans="1:2" ht="18" x14ac:dyDescent="0.2">
      <c r="A1" s="19" t="s">
        <v>125</v>
      </c>
    </row>
    <row r="2" spans="1:2" ht="18" x14ac:dyDescent="0.2">
      <c r="A2" s="19"/>
    </row>
    <row r="3" spans="1:2" ht="18" x14ac:dyDescent="0.2">
      <c r="A3" s="19" t="s">
        <v>126</v>
      </c>
    </row>
    <row r="5" spans="1:2" ht="23" customHeight="1" x14ac:dyDescent="0.2">
      <c r="A5" s="21" t="s">
        <v>90</v>
      </c>
      <c r="B5" s="21" t="s">
        <v>91</v>
      </c>
    </row>
    <row r="6" spans="1:2" ht="23" customHeight="1" x14ac:dyDescent="0.2">
      <c r="A6" s="2">
        <v>1</v>
      </c>
      <c r="B6" s="1" t="s">
        <v>110</v>
      </c>
    </row>
    <row r="7" spans="1:2" ht="23" customHeight="1" x14ac:dyDescent="0.2">
      <c r="A7" s="2">
        <v>2</v>
      </c>
      <c r="B7" s="1" t="s">
        <v>124</v>
      </c>
    </row>
    <row r="8" spans="1:2" ht="23" customHeight="1" x14ac:dyDescent="0.2">
      <c r="A8" s="2">
        <v>3</v>
      </c>
      <c r="B8" s="66" t="s">
        <v>358</v>
      </c>
    </row>
    <row r="9" spans="1:2" ht="23" customHeight="1" x14ac:dyDescent="0.2">
      <c r="A9" s="2">
        <v>4</v>
      </c>
      <c r="B9" s="66" t="s">
        <v>418</v>
      </c>
    </row>
    <row r="10" spans="1:2" ht="23" customHeight="1" x14ac:dyDescent="0.2">
      <c r="A10" s="2">
        <v>5</v>
      </c>
      <c r="B10" s="1" t="s">
        <v>359</v>
      </c>
    </row>
    <row r="11" spans="1:2" ht="23" customHeight="1" x14ac:dyDescent="0.2">
      <c r="A11" s="2">
        <v>6</v>
      </c>
      <c r="B11" s="1" t="s">
        <v>1379</v>
      </c>
    </row>
    <row r="12" spans="1:2" ht="23" customHeight="1" x14ac:dyDescent="0.2">
      <c r="A12" s="2">
        <v>7</v>
      </c>
      <c r="B12" s="1" t="s">
        <v>92</v>
      </c>
    </row>
    <row r="13" spans="1:2" ht="23" customHeight="1" x14ac:dyDescent="0.2">
      <c r="A13" s="2">
        <v>8</v>
      </c>
      <c r="B13" s="1" t="s">
        <v>1784</v>
      </c>
    </row>
    <row r="14" spans="1:2" ht="23" customHeight="1" x14ac:dyDescent="0.2">
      <c r="A14" s="2">
        <v>9</v>
      </c>
      <c r="B14" s="1" t="s">
        <v>1382</v>
      </c>
    </row>
    <row r="15" spans="1:2" ht="23" customHeight="1" x14ac:dyDescent="0.2">
      <c r="A15" s="2">
        <v>10</v>
      </c>
      <c r="B15" s="1" t="s">
        <v>1383</v>
      </c>
    </row>
    <row r="16" spans="1:2" ht="23" customHeight="1" x14ac:dyDescent="0.2">
      <c r="A16" s="2">
        <v>11</v>
      </c>
      <c r="B16" s="1" t="s">
        <v>1777</v>
      </c>
    </row>
    <row r="17" spans="1:2" ht="23" customHeight="1" x14ac:dyDescent="0.2">
      <c r="A17" s="2">
        <v>12</v>
      </c>
      <c r="B17" s="1" t="s">
        <v>163</v>
      </c>
    </row>
    <row r="18" spans="1:2" ht="23" customHeight="1" x14ac:dyDescent="0.2">
      <c r="A18" s="2">
        <v>13</v>
      </c>
      <c r="B18" s="66" t="s">
        <v>360</v>
      </c>
    </row>
    <row r="19" spans="1:2" ht="23" customHeight="1" x14ac:dyDescent="0.2">
      <c r="A19" s="2">
        <v>14</v>
      </c>
      <c r="B19" s="1" t="s">
        <v>1380</v>
      </c>
    </row>
    <row r="20" spans="1:2" ht="23" customHeight="1" x14ac:dyDescent="0.2">
      <c r="A20" s="2">
        <v>15</v>
      </c>
      <c r="B20" s="1" t="s">
        <v>408</v>
      </c>
    </row>
    <row r="21" spans="1:2" ht="23" customHeight="1" x14ac:dyDescent="0.2">
      <c r="A21" s="23">
        <v>16</v>
      </c>
      <c r="B21" s="58" t="s">
        <v>1381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workbookViewId="0">
      <selection activeCell="D6" sqref="D6"/>
    </sheetView>
  </sheetViews>
  <sheetFormatPr baseColWidth="10" defaultRowHeight="16" x14ac:dyDescent="0.2"/>
  <cols>
    <col min="1" max="1" width="14.1640625" style="1" bestFit="1" customWidth="1"/>
    <col min="2" max="3" width="11.5" style="1" bestFit="1" customWidth="1"/>
    <col min="4" max="5" width="21.33203125" style="1" customWidth="1"/>
    <col min="6" max="6" width="23" style="1" bestFit="1" customWidth="1"/>
    <col min="7" max="7" width="7.6640625" style="1" bestFit="1" customWidth="1"/>
    <col min="8" max="8" width="10.33203125" style="1" bestFit="1" customWidth="1"/>
    <col min="9" max="9" width="12.5" style="2" bestFit="1" customWidth="1"/>
    <col min="10" max="10" width="19.1640625" style="1" bestFit="1" customWidth="1"/>
    <col min="11" max="16384" width="10.83203125" style="1"/>
  </cols>
  <sheetData>
    <row r="1" spans="1:10" ht="16" customHeight="1" x14ac:dyDescent="0.2">
      <c r="A1" s="139" t="s">
        <v>1794</v>
      </c>
      <c r="B1" s="139"/>
      <c r="C1" s="139"/>
      <c r="D1" s="139"/>
      <c r="E1" s="139"/>
      <c r="F1" s="139"/>
      <c r="G1" s="139"/>
      <c r="H1" s="139"/>
      <c r="I1" s="139"/>
      <c r="J1" s="139"/>
    </row>
    <row r="2" spans="1:10" ht="16" customHeight="1" x14ac:dyDescent="0.2">
      <c r="A2" s="139"/>
      <c r="B2" s="139"/>
      <c r="C2" s="139"/>
      <c r="D2" s="139"/>
      <c r="E2" s="139"/>
      <c r="F2" s="139"/>
      <c r="G2" s="139"/>
      <c r="H2" s="139"/>
      <c r="I2" s="139"/>
      <c r="J2" s="139"/>
    </row>
    <row r="3" spans="1:10" ht="18" customHeight="1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</row>
    <row r="4" spans="1:10" x14ac:dyDescent="0.2">
      <c r="A4" s="143" t="s">
        <v>194</v>
      </c>
      <c r="B4" s="143"/>
      <c r="C4" s="143"/>
      <c r="D4" s="143"/>
      <c r="E4" s="143"/>
      <c r="F4" s="143"/>
      <c r="G4" s="143"/>
      <c r="H4" s="143"/>
      <c r="I4" s="143"/>
      <c r="J4" s="143"/>
    </row>
    <row r="5" spans="1:10" x14ac:dyDescent="0.2">
      <c r="A5" s="67"/>
      <c r="B5" s="67"/>
      <c r="C5" s="67"/>
      <c r="D5" s="67"/>
      <c r="E5" s="67"/>
      <c r="F5" s="67"/>
      <c r="G5" s="67"/>
      <c r="H5" s="67"/>
      <c r="I5" s="67"/>
      <c r="J5" s="67"/>
    </row>
    <row r="6" spans="1:10" ht="32" x14ac:dyDescent="0.2">
      <c r="A6" s="39" t="s">
        <v>5</v>
      </c>
      <c r="B6" s="39" t="s">
        <v>195</v>
      </c>
      <c r="C6" s="74" t="s">
        <v>196</v>
      </c>
      <c r="D6" s="69" t="s">
        <v>246</v>
      </c>
      <c r="E6" s="69" t="s">
        <v>247</v>
      </c>
      <c r="F6" s="39" t="s">
        <v>173</v>
      </c>
      <c r="G6" s="39" t="s">
        <v>17</v>
      </c>
      <c r="H6" s="39" t="s">
        <v>174</v>
      </c>
      <c r="I6" s="39" t="s">
        <v>14</v>
      </c>
      <c r="J6" s="39" t="s">
        <v>193</v>
      </c>
    </row>
    <row r="7" spans="1:10" ht="20" customHeight="1" x14ac:dyDescent="0.2">
      <c r="A7" s="137" t="s">
        <v>6</v>
      </c>
      <c r="B7" s="137">
        <v>0</v>
      </c>
      <c r="C7" s="119">
        <v>20</v>
      </c>
      <c r="D7" s="24" t="s">
        <v>197</v>
      </c>
      <c r="E7" s="24" t="s">
        <v>1384</v>
      </c>
      <c r="F7" s="24">
        <v>2168</v>
      </c>
      <c r="G7" s="41">
        <v>0.66568260000000001</v>
      </c>
      <c r="H7" s="42">
        <v>0.82133152173900004</v>
      </c>
      <c r="I7" s="20" t="s">
        <v>175</v>
      </c>
      <c r="J7" s="43" t="s">
        <v>176</v>
      </c>
    </row>
    <row r="8" spans="1:10" ht="20" customHeight="1" x14ac:dyDescent="0.2">
      <c r="A8" s="135"/>
      <c r="B8" s="135"/>
      <c r="C8" s="120">
        <v>25</v>
      </c>
      <c r="D8" s="35" t="s">
        <v>198</v>
      </c>
      <c r="E8" s="35" t="s">
        <v>1385</v>
      </c>
      <c r="F8" s="35">
        <v>1638</v>
      </c>
      <c r="G8" s="36">
        <v>0.98955760000000004</v>
      </c>
      <c r="H8" s="37">
        <v>0.93930635838200005</v>
      </c>
      <c r="I8" s="10" t="s">
        <v>1386</v>
      </c>
      <c r="J8" s="38" t="s">
        <v>176</v>
      </c>
    </row>
    <row r="9" spans="1:10" ht="20" customHeight="1" x14ac:dyDescent="0.2">
      <c r="A9" s="135"/>
      <c r="B9" s="135"/>
      <c r="C9" s="120">
        <v>30</v>
      </c>
      <c r="D9" s="35" t="s">
        <v>199</v>
      </c>
      <c r="E9" s="35" t="s">
        <v>1387</v>
      </c>
      <c r="F9" s="35">
        <v>1071</v>
      </c>
      <c r="G9" s="36">
        <v>0.6242723</v>
      </c>
      <c r="H9" s="37">
        <v>0.74791202672599999</v>
      </c>
      <c r="I9" s="10" t="s">
        <v>1388</v>
      </c>
      <c r="J9" s="38" t="s">
        <v>176</v>
      </c>
    </row>
    <row r="10" spans="1:10" ht="20" customHeight="1" x14ac:dyDescent="0.2">
      <c r="A10" s="135"/>
      <c r="B10" s="138"/>
      <c r="C10" s="121">
        <v>35</v>
      </c>
      <c r="D10" s="22" t="s">
        <v>200</v>
      </c>
      <c r="E10" s="22" t="s">
        <v>1389</v>
      </c>
      <c r="F10" s="22">
        <v>648</v>
      </c>
      <c r="G10" s="45">
        <v>0.3748959</v>
      </c>
      <c r="H10" s="46">
        <v>0.56935190793500001</v>
      </c>
      <c r="I10" s="23" t="s">
        <v>1390</v>
      </c>
      <c r="J10" s="47" t="s">
        <v>176</v>
      </c>
    </row>
    <row r="11" spans="1:10" ht="20" customHeight="1" x14ac:dyDescent="0.2">
      <c r="A11" s="135"/>
      <c r="B11" s="137">
        <v>1</v>
      </c>
      <c r="C11" s="119">
        <v>20</v>
      </c>
      <c r="D11" s="24" t="s">
        <v>201</v>
      </c>
      <c r="E11" s="24" t="s">
        <v>1391</v>
      </c>
      <c r="F11" s="24">
        <v>2386</v>
      </c>
      <c r="G11" s="41">
        <v>0.99057700000000004</v>
      </c>
      <c r="H11" s="42">
        <v>0.99068334508699996</v>
      </c>
      <c r="I11" s="20" t="s">
        <v>1392</v>
      </c>
      <c r="J11" s="43" t="s">
        <v>177</v>
      </c>
    </row>
    <row r="12" spans="1:10" ht="20" customHeight="1" x14ac:dyDescent="0.2">
      <c r="A12" s="135"/>
      <c r="B12" s="135"/>
      <c r="C12" s="120">
        <v>25</v>
      </c>
      <c r="D12" s="35" t="s">
        <v>202</v>
      </c>
      <c r="E12" s="35" t="s">
        <v>1393</v>
      </c>
      <c r="F12" s="35">
        <v>1833</v>
      </c>
      <c r="G12" s="36">
        <v>0.67503000000000002</v>
      </c>
      <c r="H12" s="37">
        <v>1.0841654778900001</v>
      </c>
      <c r="I12" s="10" t="s">
        <v>1394</v>
      </c>
      <c r="J12" s="38" t="s">
        <v>177</v>
      </c>
    </row>
    <row r="13" spans="1:10" ht="20" customHeight="1" x14ac:dyDescent="0.2">
      <c r="A13" s="135"/>
      <c r="B13" s="135"/>
      <c r="C13" s="120">
        <v>30</v>
      </c>
      <c r="D13" s="35" t="s">
        <v>203</v>
      </c>
      <c r="E13" s="35" t="s">
        <v>1395</v>
      </c>
      <c r="F13" s="35">
        <v>1238</v>
      </c>
      <c r="G13" s="36">
        <v>0.99028249999999995</v>
      </c>
      <c r="H13" s="37">
        <v>1.0197628458500001</v>
      </c>
      <c r="I13" s="10" t="s">
        <v>1396</v>
      </c>
      <c r="J13" s="35" t="s">
        <v>177</v>
      </c>
    </row>
    <row r="14" spans="1:10" ht="20" customHeight="1" x14ac:dyDescent="0.2">
      <c r="A14" s="135"/>
      <c r="B14" s="138"/>
      <c r="C14" s="121">
        <v>35</v>
      </c>
      <c r="D14" s="22" t="s">
        <v>204</v>
      </c>
      <c r="E14" s="22" t="s">
        <v>1397</v>
      </c>
      <c r="F14" s="22">
        <v>779</v>
      </c>
      <c r="G14" s="45">
        <v>0.50357799999999997</v>
      </c>
      <c r="H14" s="46">
        <v>0.82623539982000005</v>
      </c>
      <c r="I14" s="23" t="s">
        <v>1398</v>
      </c>
      <c r="J14" s="47" t="s">
        <v>177</v>
      </c>
    </row>
    <row r="15" spans="1:10" ht="20" customHeight="1" x14ac:dyDescent="0.2">
      <c r="A15" s="135"/>
      <c r="B15" s="137">
        <v>2</v>
      </c>
      <c r="C15" s="119">
        <v>20</v>
      </c>
      <c r="D15" s="24" t="s">
        <v>205</v>
      </c>
      <c r="E15" s="24" t="s">
        <v>1399</v>
      </c>
      <c r="F15" s="24">
        <v>2509</v>
      </c>
      <c r="G15" s="41">
        <v>0.22748840000000001</v>
      </c>
      <c r="H15" s="42">
        <v>0.85456123737400003</v>
      </c>
      <c r="I15" s="20" t="s">
        <v>1400</v>
      </c>
      <c r="J15" s="43" t="s">
        <v>177</v>
      </c>
    </row>
    <row r="16" spans="1:10" ht="20" customHeight="1" x14ac:dyDescent="0.2">
      <c r="A16" s="135"/>
      <c r="B16" s="135"/>
      <c r="C16" s="120">
        <v>25</v>
      </c>
      <c r="D16" s="35" t="s">
        <v>206</v>
      </c>
      <c r="E16" s="35" t="s">
        <v>1401</v>
      </c>
      <c r="F16" s="35">
        <v>1952</v>
      </c>
      <c r="G16" s="36">
        <v>0.74914029999999998</v>
      </c>
      <c r="H16" s="37">
        <v>0.94976042590900001</v>
      </c>
      <c r="I16" s="10" t="s">
        <v>179</v>
      </c>
      <c r="J16" s="38" t="s">
        <v>177</v>
      </c>
    </row>
    <row r="17" spans="1:10" ht="20" customHeight="1" x14ac:dyDescent="0.2">
      <c r="A17" s="135"/>
      <c r="B17" s="135"/>
      <c r="C17" s="120">
        <v>30</v>
      </c>
      <c r="D17" s="35" t="s">
        <v>207</v>
      </c>
      <c r="E17" s="35" t="s">
        <v>1402</v>
      </c>
      <c r="F17" s="35">
        <v>1342</v>
      </c>
      <c r="G17" s="36">
        <v>0.56666090000000002</v>
      </c>
      <c r="H17" s="37">
        <v>0.90537135278500003</v>
      </c>
      <c r="I17" s="10" t="s">
        <v>329</v>
      </c>
      <c r="J17" s="38" t="s">
        <v>177</v>
      </c>
    </row>
    <row r="18" spans="1:10" ht="20" customHeight="1" x14ac:dyDescent="0.2">
      <c r="A18" s="135"/>
      <c r="B18" s="138"/>
      <c r="C18" s="121">
        <v>35</v>
      </c>
      <c r="D18" s="22" t="s">
        <v>208</v>
      </c>
      <c r="E18" s="22" t="s">
        <v>1403</v>
      </c>
      <c r="F18" s="22">
        <v>854</v>
      </c>
      <c r="G18" s="45">
        <v>0.21350420000000001</v>
      </c>
      <c r="H18" s="46">
        <v>0.78918722786600004</v>
      </c>
      <c r="I18" s="23" t="s">
        <v>1404</v>
      </c>
      <c r="J18" s="47" t="s">
        <v>177</v>
      </c>
    </row>
    <row r="19" spans="1:10" ht="20" customHeight="1" x14ac:dyDescent="0.2">
      <c r="A19" s="135"/>
      <c r="B19" s="137">
        <v>3</v>
      </c>
      <c r="C19" s="119">
        <v>20</v>
      </c>
      <c r="D19" s="24" t="s">
        <v>1405</v>
      </c>
      <c r="E19" s="24" t="s">
        <v>1406</v>
      </c>
      <c r="F19" s="24">
        <v>2653</v>
      </c>
      <c r="G19" s="41">
        <v>0.40847230000000001</v>
      </c>
      <c r="H19" s="42">
        <v>0.90894299347499996</v>
      </c>
      <c r="I19" s="20" t="s">
        <v>363</v>
      </c>
      <c r="J19" s="43" t="s">
        <v>177</v>
      </c>
    </row>
    <row r="20" spans="1:10" ht="20" customHeight="1" x14ac:dyDescent="0.2">
      <c r="A20" s="135"/>
      <c r="B20" s="135"/>
      <c r="C20" s="120">
        <v>25</v>
      </c>
      <c r="D20" s="35" t="s">
        <v>1407</v>
      </c>
      <c r="E20" s="35" t="s">
        <v>1408</v>
      </c>
      <c r="F20" s="35">
        <v>2082</v>
      </c>
      <c r="G20" s="36">
        <v>0.84377820000000003</v>
      </c>
      <c r="H20" s="37">
        <v>0.97043808928499997</v>
      </c>
      <c r="I20" s="10" t="s">
        <v>1409</v>
      </c>
      <c r="J20" s="38" t="s">
        <v>177</v>
      </c>
    </row>
    <row r="21" spans="1:10" ht="20" customHeight="1" x14ac:dyDescent="0.2">
      <c r="A21" s="135"/>
      <c r="B21" s="135"/>
      <c r="C21" s="120">
        <v>30</v>
      </c>
      <c r="D21" s="35" t="s">
        <v>209</v>
      </c>
      <c r="E21" s="35" t="s">
        <v>1410</v>
      </c>
      <c r="F21" s="35">
        <v>1448</v>
      </c>
      <c r="G21" s="36">
        <v>0.60473650000000001</v>
      </c>
      <c r="H21" s="37">
        <v>0.92399274047199997</v>
      </c>
      <c r="I21" s="10" t="s">
        <v>1411</v>
      </c>
      <c r="J21" s="35" t="s">
        <v>177</v>
      </c>
    </row>
    <row r="22" spans="1:10" ht="20" customHeight="1" x14ac:dyDescent="0.2">
      <c r="A22" s="135"/>
      <c r="B22" s="138"/>
      <c r="C22" s="121">
        <v>35</v>
      </c>
      <c r="D22" s="22" t="s">
        <v>210</v>
      </c>
      <c r="E22" s="22" t="s">
        <v>1412</v>
      </c>
      <c r="F22" s="22">
        <v>951</v>
      </c>
      <c r="G22" s="45">
        <v>0.32108979999999998</v>
      </c>
      <c r="H22" s="46">
        <v>0.83918599386199999</v>
      </c>
      <c r="I22" s="23" t="s">
        <v>1413</v>
      </c>
      <c r="J22" s="47" t="s">
        <v>177</v>
      </c>
    </row>
    <row r="23" spans="1:10" ht="20" customHeight="1" x14ac:dyDescent="0.2">
      <c r="A23" s="135"/>
      <c r="B23" s="135">
        <v>4</v>
      </c>
      <c r="C23" s="120">
        <v>20</v>
      </c>
      <c r="D23" s="35" t="s">
        <v>1414</v>
      </c>
      <c r="E23" s="35" t="s">
        <v>1415</v>
      </c>
      <c r="F23" s="35">
        <v>2787</v>
      </c>
      <c r="G23" s="36">
        <v>0.4823906</v>
      </c>
      <c r="H23" s="37">
        <v>0.92825426264199995</v>
      </c>
      <c r="I23" s="10" t="s">
        <v>1416</v>
      </c>
      <c r="J23" s="38" t="s">
        <v>177</v>
      </c>
    </row>
    <row r="24" spans="1:10" ht="20" customHeight="1" x14ac:dyDescent="0.2">
      <c r="A24" s="135"/>
      <c r="B24" s="135"/>
      <c r="C24" s="120">
        <v>25</v>
      </c>
      <c r="D24" s="35" t="s">
        <v>1417</v>
      </c>
      <c r="E24" s="35" t="s">
        <v>1418</v>
      </c>
      <c r="F24" s="35">
        <v>2207</v>
      </c>
      <c r="G24" s="36">
        <v>0.67252710000000004</v>
      </c>
      <c r="H24" s="37">
        <v>1.0523415977999999</v>
      </c>
      <c r="I24" s="10" t="s">
        <v>1419</v>
      </c>
      <c r="J24" s="38" t="s">
        <v>177</v>
      </c>
    </row>
    <row r="25" spans="1:10" ht="20" customHeight="1" x14ac:dyDescent="0.2">
      <c r="A25" s="135"/>
      <c r="B25" s="135"/>
      <c r="C25" s="120">
        <v>30</v>
      </c>
      <c r="D25" s="35" t="s">
        <v>211</v>
      </c>
      <c r="E25" s="35" t="s">
        <v>1420</v>
      </c>
      <c r="F25" s="35">
        <v>1545</v>
      </c>
      <c r="G25" s="36">
        <v>0.94102200000000003</v>
      </c>
      <c r="H25" s="37">
        <v>1.01697801372</v>
      </c>
      <c r="I25" s="10" t="s">
        <v>395</v>
      </c>
      <c r="J25" s="38" t="s">
        <v>177</v>
      </c>
    </row>
    <row r="26" spans="1:10" ht="20" customHeight="1" x14ac:dyDescent="0.2">
      <c r="A26" s="138"/>
      <c r="B26" s="138"/>
      <c r="C26" s="121">
        <v>35</v>
      </c>
      <c r="D26" s="22" t="s">
        <v>212</v>
      </c>
      <c r="E26" s="22" t="s">
        <v>1421</v>
      </c>
      <c r="F26" s="22">
        <v>1033</v>
      </c>
      <c r="G26" s="45">
        <v>0.73586470000000004</v>
      </c>
      <c r="H26" s="46">
        <v>0.94121004566199995</v>
      </c>
      <c r="I26" s="23" t="s">
        <v>1422</v>
      </c>
      <c r="J26" s="22" t="s">
        <v>177</v>
      </c>
    </row>
    <row r="27" spans="1:10" ht="20" customHeight="1" x14ac:dyDescent="0.2">
      <c r="A27" s="137" t="s">
        <v>7</v>
      </c>
      <c r="B27" s="137">
        <v>0</v>
      </c>
      <c r="C27" s="119">
        <v>20</v>
      </c>
      <c r="D27" s="24" t="s">
        <v>1423</v>
      </c>
      <c r="E27" s="24" t="s">
        <v>1424</v>
      </c>
      <c r="F27" s="24">
        <v>1556</v>
      </c>
      <c r="G27" s="41">
        <v>4.8707489999999999E-2</v>
      </c>
      <c r="H27" s="42">
        <v>0.34302069572900001</v>
      </c>
      <c r="I27" s="20" t="s">
        <v>1425</v>
      </c>
      <c r="J27" s="43" t="s">
        <v>181</v>
      </c>
    </row>
    <row r="28" spans="1:10" ht="20" customHeight="1" x14ac:dyDescent="0.2">
      <c r="A28" s="135"/>
      <c r="B28" s="135"/>
      <c r="C28" s="120">
        <v>25</v>
      </c>
      <c r="D28" s="70" t="s">
        <v>248</v>
      </c>
      <c r="E28" s="35" t="s">
        <v>1426</v>
      </c>
      <c r="F28" s="35">
        <v>1051</v>
      </c>
      <c r="G28" s="36">
        <v>4.7739820000000002E-2</v>
      </c>
      <c r="H28" s="37">
        <v>0.26696606786400001</v>
      </c>
      <c r="I28" s="10" t="s">
        <v>1427</v>
      </c>
      <c r="J28" s="38" t="s">
        <v>181</v>
      </c>
    </row>
    <row r="29" spans="1:10" ht="20" customHeight="1" x14ac:dyDescent="0.2">
      <c r="A29" s="135"/>
      <c r="B29" s="135"/>
      <c r="C29" s="120">
        <v>30</v>
      </c>
      <c r="D29" s="70" t="s">
        <v>249</v>
      </c>
      <c r="E29" s="35" t="s">
        <v>1428</v>
      </c>
      <c r="F29" s="35">
        <v>652</v>
      </c>
      <c r="G29" s="36">
        <v>0.5491646</v>
      </c>
      <c r="H29" s="37">
        <v>0.52678571428599996</v>
      </c>
      <c r="I29" s="10" t="s">
        <v>1429</v>
      </c>
      <c r="J29" s="38" t="s">
        <v>176</v>
      </c>
    </row>
    <row r="30" spans="1:10" ht="20" customHeight="1" x14ac:dyDescent="0.2">
      <c r="A30" s="135"/>
      <c r="B30" s="138"/>
      <c r="C30" s="121">
        <v>35</v>
      </c>
      <c r="D30" s="71" t="s">
        <v>250</v>
      </c>
      <c r="E30" s="58" t="s">
        <v>1430</v>
      </c>
      <c r="F30" s="58">
        <v>476</v>
      </c>
      <c r="G30" s="59">
        <v>0.92954990000000004</v>
      </c>
      <c r="H30" s="60">
        <v>0.66169154228899996</v>
      </c>
      <c r="I30" s="3" t="s">
        <v>1431</v>
      </c>
      <c r="J30" s="61" t="s">
        <v>176</v>
      </c>
    </row>
    <row r="31" spans="1:10" ht="20" customHeight="1" x14ac:dyDescent="0.2">
      <c r="A31" s="135"/>
      <c r="B31" s="137">
        <v>1</v>
      </c>
      <c r="C31" s="119">
        <v>20</v>
      </c>
      <c r="D31" s="62" t="s">
        <v>1432</v>
      </c>
      <c r="E31" s="62" t="s">
        <v>1433</v>
      </c>
      <c r="F31" s="62">
        <v>1723</v>
      </c>
      <c r="G31" s="63">
        <v>0.37210470000000001</v>
      </c>
      <c r="H31" s="64">
        <v>0.84265279583899999</v>
      </c>
      <c r="I31" s="7" t="s">
        <v>1434</v>
      </c>
      <c r="J31" s="65" t="s">
        <v>177</v>
      </c>
    </row>
    <row r="32" spans="1:10" ht="20" customHeight="1" x14ac:dyDescent="0.2">
      <c r="A32" s="135"/>
      <c r="B32" s="135"/>
      <c r="C32" s="120">
        <v>25</v>
      </c>
      <c r="D32" s="35" t="s">
        <v>1435</v>
      </c>
      <c r="E32" s="35" t="s">
        <v>1436</v>
      </c>
      <c r="F32" s="35">
        <v>1197</v>
      </c>
      <c r="G32" s="36">
        <v>0.14990980000000001</v>
      </c>
      <c r="H32" s="37">
        <v>0.73128401235499996</v>
      </c>
      <c r="I32" s="10" t="s">
        <v>183</v>
      </c>
      <c r="J32" s="38" t="s">
        <v>176</v>
      </c>
    </row>
    <row r="33" spans="1:10" ht="20" customHeight="1" x14ac:dyDescent="0.2">
      <c r="A33" s="135"/>
      <c r="B33" s="135"/>
      <c r="C33" s="120">
        <v>30</v>
      </c>
      <c r="D33" s="35" t="s">
        <v>1437</v>
      </c>
      <c r="E33" s="35" t="s">
        <v>1438</v>
      </c>
      <c r="F33" s="35">
        <v>771</v>
      </c>
      <c r="G33" s="36">
        <v>0.18296787</v>
      </c>
      <c r="H33" s="37">
        <v>0.716852657462</v>
      </c>
      <c r="I33" s="10" t="s">
        <v>1439</v>
      </c>
      <c r="J33" s="38" t="s">
        <v>176</v>
      </c>
    </row>
    <row r="34" spans="1:10" ht="20" customHeight="1" x14ac:dyDescent="0.2">
      <c r="A34" s="135"/>
      <c r="B34" s="138"/>
      <c r="C34" s="121">
        <v>35</v>
      </c>
      <c r="D34" s="58" t="s">
        <v>1440</v>
      </c>
      <c r="E34" s="58" t="s">
        <v>1441</v>
      </c>
      <c r="F34" s="58">
        <v>575</v>
      </c>
      <c r="G34" s="59">
        <v>0.18519430000000001</v>
      </c>
      <c r="H34" s="60">
        <v>0.68189618189599999</v>
      </c>
      <c r="I34" s="3" t="s">
        <v>1442</v>
      </c>
      <c r="J34" s="61" t="s">
        <v>176</v>
      </c>
    </row>
    <row r="35" spans="1:10" ht="20" customHeight="1" x14ac:dyDescent="0.2">
      <c r="A35" s="135"/>
      <c r="B35" s="137">
        <v>2</v>
      </c>
      <c r="C35" s="119">
        <v>20</v>
      </c>
      <c r="D35" s="62" t="s">
        <v>1443</v>
      </c>
      <c r="E35" s="62" t="s">
        <v>1444</v>
      </c>
      <c r="F35" s="62">
        <v>1859</v>
      </c>
      <c r="G35" s="63">
        <v>7.7622000000000003E-3</v>
      </c>
      <c r="H35" s="64">
        <v>0.68495196163799998</v>
      </c>
      <c r="I35" s="7" t="s">
        <v>1445</v>
      </c>
      <c r="J35" s="65" t="s">
        <v>181</v>
      </c>
    </row>
    <row r="36" spans="1:10" ht="20" customHeight="1" x14ac:dyDescent="0.2">
      <c r="A36" s="135"/>
      <c r="B36" s="135"/>
      <c r="C36" s="120">
        <v>25</v>
      </c>
      <c r="D36" s="35" t="s">
        <v>1446</v>
      </c>
      <c r="E36" s="35" t="s">
        <v>1447</v>
      </c>
      <c r="F36" s="35">
        <v>1321</v>
      </c>
      <c r="G36" s="36">
        <v>1.013852E-2</v>
      </c>
      <c r="H36" s="37">
        <v>0.65447154471500002</v>
      </c>
      <c r="I36" s="10" t="s">
        <v>1448</v>
      </c>
      <c r="J36" s="38" t="s">
        <v>181</v>
      </c>
    </row>
    <row r="37" spans="1:10" ht="20" customHeight="1" x14ac:dyDescent="0.2">
      <c r="A37" s="135"/>
      <c r="B37" s="135"/>
      <c r="C37" s="120">
        <v>30</v>
      </c>
      <c r="D37" s="35" t="s">
        <v>1449</v>
      </c>
      <c r="E37" s="35" t="s">
        <v>1450</v>
      </c>
      <c r="F37" s="35">
        <v>874</v>
      </c>
      <c r="G37" s="36">
        <v>1.753364E-2</v>
      </c>
      <c r="H37" s="37">
        <v>0.61394634052599995</v>
      </c>
      <c r="I37" s="10" t="s">
        <v>1451</v>
      </c>
      <c r="J37" s="38" t="s">
        <v>181</v>
      </c>
    </row>
    <row r="38" spans="1:10" ht="20" customHeight="1" x14ac:dyDescent="0.2">
      <c r="A38" s="135"/>
      <c r="B38" s="138"/>
      <c r="C38" s="121">
        <v>35</v>
      </c>
      <c r="D38" s="58" t="s">
        <v>1452</v>
      </c>
      <c r="E38" s="58" t="s">
        <v>1453</v>
      </c>
      <c r="F38" s="58">
        <v>671</v>
      </c>
      <c r="G38" s="59">
        <v>2.2820389999999999E-2</v>
      </c>
      <c r="H38" s="60">
        <v>0.612951807229</v>
      </c>
      <c r="I38" s="3" t="s">
        <v>1454</v>
      </c>
      <c r="J38" s="61" t="s">
        <v>181</v>
      </c>
    </row>
    <row r="39" spans="1:10" ht="20" customHeight="1" x14ac:dyDescent="0.2">
      <c r="A39" s="135"/>
      <c r="B39" s="137">
        <v>3</v>
      </c>
      <c r="C39" s="119">
        <v>20</v>
      </c>
      <c r="D39" s="62" t="s">
        <v>1455</v>
      </c>
      <c r="E39" s="62" t="s">
        <v>1456</v>
      </c>
      <c r="F39" s="62">
        <v>1960</v>
      </c>
      <c r="G39" s="63">
        <v>2.262082E-2</v>
      </c>
      <c r="H39" s="64">
        <v>0.75533853171300003</v>
      </c>
      <c r="I39" s="7" t="s">
        <v>371</v>
      </c>
      <c r="J39" s="65" t="s">
        <v>177</v>
      </c>
    </row>
    <row r="40" spans="1:10" ht="20" customHeight="1" x14ac:dyDescent="0.2">
      <c r="A40" s="135"/>
      <c r="B40" s="135"/>
      <c r="C40" s="120">
        <v>25</v>
      </c>
      <c r="D40" s="35" t="s">
        <v>1457</v>
      </c>
      <c r="E40" s="35" t="s">
        <v>1458</v>
      </c>
      <c r="F40" s="35">
        <v>1419</v>
      </c>
      <c r="G40" s="36">
        <v>1.19741E-2</v>
      </c>
      <c r="H40" s="37">
        <v>0.70307861462300003</v>
      </c>
      <c r="I40" s="10" t="s">
        <v>1070</v>
      </c>
      <c r="J40" s="38" t="s">
        <v>181</v>
      </c>
    </row>
    <row r="41" spans="1:10" ht="20" customHeight="1" x14ac:dyDescent="0.2">
      <c r="A41" s="135"/>
      <c r="B41" s="135"/>
      <c r="C41" s="120">
        <v>30</v>
      </c>
      <c r="D41" s="35" t="s">
        <v>1459</v>
      </c>
      <c r="E41" s="35" t="s">
        <v>1460</v>
      </c>
      <c r="F41" s="35">
        <v>978</v>
      </c>
      <c r="G41" s="36">
        <v>2.5145890000000001E-2</v>
      </c>
      <c r="H41" s="37">
        <v>0.70236903570200004</v>
      </c>
      <c r="I41" s="10" t="s">
        <v>1461</v>
      </c>
      <c r="J41" s="38" t="s">
        <v>181</v>
      </c>
    </row>
    <row r="42" spans="1:10" ht="20" customHeight="1" x14ac:dyDescent="0.2">
      <c r="A42" s="135"/>
      <c r="B42" s="138"/>
      <c r="C42" s="121">
        <v>35</v>
      </c>
      <c r="D42" s="58" t="s">
        <v>266</v>
      </c>
      <c r="E42" s="58" t="s">
        <v>1462</v>
      </c>
      <c r="F42" s="58">
        <v>772</v>
      </c>
      <c r="G42" s="59">
        <v>5.5141030000000001E-2</v>
      </c>
      <c r="H42" s="60">
        <v>0.71622934888199996</v>
      </c>
      <c r="I42" s="3" t="s">
        <v>1463</v>
      </c>
      <c r="J42" s="61" t="s">
        <v>181</v>
      </c>
    </row>
    <row r="43" spans="1:10" ht="20" customHeight="1" x14ac:dyDescent="0.2">
      <c r="A43" s="135"/>
      <c r="B43" s="135">
        <v>4</v>
      </c>
      <c r="C43" s="120">
        <v>20</v>
      </c>
      <c r="D43" s="62" t="s">
        <v>1464</v>
      </c>
      <c r="E43" s="62" t="s">
        <v>1465</v>
      </c>
      <c r="F43" s="62">
        <v>2088</v>
      </c>
      <c r="G43" s="63">
        <v>3.1213009999999999E-3</v>
      </c>
      <c r="H43" s="64">
        <v>0.72284966714099996</v>
      </c>
      <c r="I43" s="7" t="s">
        <v>1466</v>
      </c>
      <c r="J43" s="65" t="s">
        <v>177</v>
      </c>
    </row>
    <row r="44" spans="1:10" ht="20" customHeight="1" x14ac:dyDescent="0.2">
      <c r="A44" s="135"/>
      <c r="B44" s="135"/>
      <c r="C44" s="120">
        <v>25</v>
      </c>
      <c r="D44" s="35" t="s">
        <v>1467</v>
      </c>
      <c r="E44" s="35" t="s">
        <v>1468</v>
      </c>
      <c r="F44" s="35">
        <v>1535</v>
      </c>
      <c r="G44" s="36">
        <v>4.825993E-4</v>
      </c>
      <c r="H44" s="37">
        <v>0.64789460087799999</v>
      </c>
      <c r="I44" s="10" t="s">
        <v>1469</v>
      </c>
      <c r="J44" s="35" t="s">
        <v>181</v>
      </c>
    </row>
    <row r="45" spans="1:10" ht="20" customHeight="1" x14ac:dyDescent="0.2">
      <c r="A45" s="135"/>
      <c r="B45" s="135"/>
      <c r="C45" s="120">
        <v>30</v>
      </c>
      <c r="D45" s="35" t="s">
        <v>1470</v>
      </c>
      <c r="E45" s="35" t="s">
        <v>1471</v>
      </c>
      <c r="F45" s="35">
        <v>1072</v>
      </c>
      <c r="G45" s="36">
        <v>4.3587950000000004E-3</v>
      </c>
      <c r="H45" s="37">
        <v>0.66358578607300001</v>
      </c>
      <c r="I45" s="10" t="s">
        <v>184</v>
      </c>
      <c r="J45" s="35" t="s">
        <v>181</v>
      </c>
    </row>
    <row r="46" spans="1:10" ht="20" customHeight="1" x14ac:dyDescent="0.2">
      <c r="A46" s="136"/>
      <c r="B46" s="138"/>
      <c r="C46" s="121">
        <v>35</v>
      </c>
      <c r="D46" s="58" t="s">
        <v>1472</v>
      </c>
      <c r="E46" s="58" t="s">
        <v>1473</v>
      </c>
      <c r="F46" s="58">
        <v>864</v>
      </c>
      <c r="G46" s="59">
        <v>1.0810439999999999E-2</v>
      </c>
      <c r="H46" s="60">
        <v>0.674478702549</v>
      </c>
      <c r="I46" s="3" t="s">
        <v>185</v>
      </c>
      <c r="J46" s="61" t="s">
        <v>181</v>
      </c>
    </row>
    <row r="47" spans="1:10" ht="20" customHeight="1" x14ac:dyDescent="0.2">
      <c r="A47" s="134" t="s">
        <v>8</v>
      </c>
      <c r="B47" s="137">
        <v>0</v>
      </c>
      <c r="C47" s="119">
        <v>20</v>
      </c>
      <c r="D47" s="72" t="s">
        <v>251</v>
      </c>
      <c r="E47" s="62" t="s">
        <v>1474</v>
      </c>
      <c r="F47" s="62">
        <v>296</v>
      </c>
      <c r="G47" s="63">
        <v>1</v>
      </c>
      <c r="H47" s="64">
        <v>0.94666666666699995</v>
      </c>
      <c r="I47" s="7" t="s">
        <v>1475</v>
      </c>
      <c r="J47" s="65" t="s">
        <v>176</v>
      </c>
    </row>
    <row r="48" spans="1:10" ht="20" customHeight="1" x14ac:dyDescent="0.2">
      <c r="A48" s="135"/>
      <c r="B48" s="135"/>
      <c r="C48" s="120">
        <v>25</v>
      </c>
      <c r="D48" s="70" t="s">
        <v>251</v>
      </c>
      <c r="E48" s="35" t="s">
        <v>1476</v>
      </c>
      <c r="F48" s="35">
        <v>182</v>
      </c>
      <c r="G48" s="36">
        <v>1</v>
      </c>
      <c r="H48" s="37">
        <v>1</v>
      </c>
      <c r="I48" s="10" t="s">
        <v>1477</v>
      </c>
      <c r="J48" s="38" t="s">
        <v>176</v>
      </c>
    </row>
    <row r="49" spans="1:10" ht="20" customHeight="1" x14ac:dyDescent="0.2">
      <c r="A49" s="135"/>
      <c r="B49" s="135"/>
      <c r="C49" s="120">
        <v>30</v>
      </c>
      <c r="D49" s="70" t="s">
        <v>252</v>
      </c>
      <c r="E49" s="35" t="s">
        <v>1478</v>
      </c>
      <c r="F49" s="35">
        <v>72</v>
      </c>
      <c r="G49" s="36">
        <v>0.72728749999999998</v>
      </c>
      <c r="H49" s="37">
        <v>2.3125</v>
      </c>
      <c r="I49" s="10" t="s">
        <v>1479</v>
      </c>
      <c r="J49" s="38" t="s">
        <v>176</v>
      </c>
    </row>
    <row r="50" spans="1:10" ht="20" customHeight="1" x14ac:dyDescent="0.2">
      <c r="A50" s="135"/>
      <c r="B50" s="138"/>
      <c r="C50" s="121">
        <v>35</v>
      </c>
      <c r="D50" s="71" t="s">
        <v>252</v>
      </c>
      <c r="E50" s="58" t="s">
        <v>214</v>
      </c>
      <c r="F50" s="58">
        <v>47</v>
      </c>
      <c r="G50" s="59">
        <v>0.64065700000000003</v>
      </c>
      <c r="H50" s="60">
        <v>2.4</v>
      </c>
      <c r="I50" s="3" t="s">
        <v>186</v>
      </c>
      <c r="J50" s="61" t="s">
        <v>176</v>
      </c>
    </row>
    <row r="51" spans="1:10" ht="20" customHeight="1" x14ac:dyDescent="0.2">
      <c r="A51" s="135"/>
      <c r="B51" s="137">
        <v>1</v>
      </c>
      <c r="C51" s="119">
        <v>20</v>
      </c>
      <c r="D51" s="72" t="s">
        <v>253</v>
      </c>
      <c r="E51" s="62" t="s">
        <v>1480</v>
      </c>
      <c r="F51" s="62">
        <v>331</v>
      </c>
      <c r="G51" s="63">
        <v>0.53608900000000004</v>
      </c>
      <c r="H51" s="64">
        <v>1.3796296296299999</v>
      </c>
      <c r="I51" s="7" t="s">
        <v>1481</v>
      </c>
      <c r="J51" s="65" t="s">
        <v>176</v>
      </c>
    </row>
    <row r="52" spans="1:10" ht="20" customHeight="1" x14ac:dyDescent="0.2">
      <c r="A52" s="135"/>
      <c r="B52" s="135"/>
      <c r="C52" s="120">
        <v>25</v>
      </c>
      <c r="D52" s="70" t="s">
        <v>254</v>
      </c>
      <c r="E52" s="35" t="s">
        <v>1482</v>
      </c>
      <c r="F52" s="35">
        <v>210</v>
      </c>
      <c r="G52" s="36">
        <v>0.26684439999999998</v>
      </c>
      <c r="H52" s="37">
        <v>1.7028985507200001</v>
      </c>
      <c r="I52" s="10" t="s">
        <v>1483</v>
      </c>
      <c r="J52" s="38" t="s">
        <v>176</v>
      </c>
    </row>
    <row r="53" spans="1:10" ht="20" customHeight="1" x14ac:dyDescent="0.2">
      <c r="A53" s="135"/>
      <c r="B53" s="135"/>
      <c r="C53" s="120">
        <v>30</v>
      </c>
      <c r="D53" s="70" t="s">
        <v>255</v>
      </c>
      <c r="E53" s="35" t="s">
        <v>1484</v>
      </c>
      <c r="F53" s="35">
        <v>90</v>
      </c>
      <c r="G53" s="36">
        <v>0.3783762</v>
      </c>
      <c r="H53" s="37">
        <v>1.7142857142900001</v>
      </c>
      <c r="I53" s="10" t="s">
        <v>1485</v>
      </c>
      <c r="J53" s="38" t="s">
        <v>176</v>
      </c>
    </row>
    <row r="54" spans="1:10" ht="20" customHeight="1" x14ac:dyDescent="0.2">
      <c r="A54" s="135"/>
      <c r="B54" s="138"/>
      <c r="C54" s="121">
        <v>35</v>
      </c>
      <c r="D54" s="71" t="s">
        <v>256</v>
      </c>
      <c r="E54" s="58" t="s">
        <v>216</v>
      </c>
      <c r="F54" s="58">
        <v>64</v>
      </c>
      <c r="G54" s="59">
        <v>0.61956900000000004</v>
      </c>
      <c r="H54" s="60">
        <v>1.4025974026000001</v>
      </c>
      <c r="I54" s="3" t="s">
        <v>187</v>
      </c>
      <c r="J54" s="61" t="s">
        <v>176</v>
      </c>
    </row>
    <row r="55" spans="1:10" ht="20" customHeight="1" x14ac:dyDescent="0.2">
      <c r="A55" s="135"/>
      <c r="B55" s="137">
        <v>2</v>
      </c>
      <c r="C55" s="119">
        <v>20</v>
      </c>
      <c r="D55" s="62" t="s">
        <v>217</v>
      </c>
      <c r="E55" s="62" t="s">
        <v>1486</v>
      </c>
      <c r="F55" s="62">
        <v>366</v>
      </c>
      <c r="G55" s="63">
        <v>0.5057258</v>
      </c>
      <c r="H55" s="64">
        <v>1.2724183006500001</v>
      </c>
      <c r="I55" s="7" t="s">
        <v>1487</v>
      </c>
      <c r="J55" s="65" t="s">
        <v>176</v>
      </c>
    </row>
    <row r="56" spans="1:10" ht="20" customHeight="1" x14ac:dyDescent="0.2">
      <c r="A56" s="135"/>
      <c r="B56" s="135"/>
      <c r="C56" s="120">
        <v>25</v>
      </c>
      <c r="D56" s="35" t="s">
        <v>218</v>
      </c>
      <c r="E56" s="35" t="s">
        <v>1488</v>
      </c>
      <c r="F56" s="35">
        <v>238</v>
      </c>
      <c r="G56" s="36">
        <v>0.15892310000000001</v>
      </c>
      <c r="H56" s="37">
        <v>1.61290322581</v>
      </c>
      <c r="I56" s="10" t="s">
        <v>1489</v>
      </c>
      <c r="J56" s="38" t="s">
        <v>176</v>
      </c>
    </row>
    <row r="57" spans="1:10" ht="20" customHeight="1" x14ac:dyDescent="0.2">
      <c r="A57" s="135"/>
      <c r="B57" s="135"/>
      <c r="C57" s="120">
        <v>30</v>
      </c>
      <c r="D57" s="70" t="s">
        <v>257</v>
      </c>
      <c r="E57" s="35" t="s">
        <v>1490</v>
      </c>
      <c r="F57" s="35">
        <v>110</v>
      </c>
      <c r="G57" s="36">
        <v>0.1843535</v>
      </c>
      <c r="H57" s="37">
        <v>1.7972972973000001</v>
      </c>
      <c r="I57" s="10" t="s">
        <v>1491</v>
      </c>
      <c r="J57" s="38" t="s">
        <v>176</v>
      </c>
    </row>
    <row r="58" spans="1:10" ht="20" customHeight="1" x14ac:dyDescent="0.2">
      <c r="A58" s="135"/>
      <c r="B58" s="138"/>
      <c r="C58" s="121">
        <v>35</v>
      </c>
      <c r="D58" s="71" t="s">
        <v>253</v>
      </c>
      <c r="E58" s="58" t="s">
        <v>219</v>
      </c>
      <c r="F58" s="58">
        <v>81</v>
      </c>
      <c r="G58" s="59">
        <v>0.23252600000000001</v>
      </c>
      <c r="H58" s="60">
        <v>1.78623188406</v>
      </c>
      <c r="I58" s="3" t="s">
        <v>188</v>
      </c>
      <c r="J58" s="61" t="s">
        <v>176</v>
      </c>
    </row>
    <row r="59" spans="1:10" ht="20" customHeight="1" x14ac:dyDescent="0.2">
      <c r="A59" s="135"/>
      <c r="B59" s="137">
        <v>3</v>
      </c>
      <c r="C59" s="119">
        <v>20</v>
      </c>
      <c r="D59" s="62" t="s">
        <v>220</v>
      </c>
      <c r="E59" s="62" t="s">
        <v>1492</v>
      </c>
      <c r="F59" s="62">
        <v>418</v>
      </c>
      <c r="G59" s="63">
        <v>0.31982769999999999</v>
      </c>
      <c r="H59" s="64">
        <v>1.27682178662</v>
      </c>
      <c r="I59" s="7" t="s">
        <v>1493</v>
      </c>
      <c r="J59" s="65" t="s">
        <v>176</v>
      </c>
    </row>
    <row r="60" spans="1:10" ht="20" customHeight="1" x14ac:dyDescent="0.2">
      <c r="A60" s="135"/>
      <c r="B60" s="135"/>
      <c r="C60" s="120">
        <v>25</v>
      </c>
      <c r="D60" s="35" t="s">
        <v>221</v>
      </c>
      <c r="E60" s="35" t="s">
        <v>1494</v>
      </c>
      <c r="F60" s="35">
        <v>280</v>
      </c>
      <c r="G60" s="36">
        <v>0.16125919999999999</v>
      </c>
      <c r="H60" s="37">
        <v>1.4662500000000001</v>
      </c>
      <c r="I60" s="10" t="s">
        <v>1495</v>
      </c>
      <c r="J60" s="38" t="s">
        <v>176</v>
      </c>
    </row>
    <row r="61" spans="1:10" ht="20" customHeight="1" x14ac:dyDescent="0.2">
      <c r="A61" s="135"/>
      <c r="B61" s="135"/>
      <c r="C61" s="120">
        <v>30</v>
      </c>
      <c r="D61" s="35" t="s">
        <v>222</v>
      </c>
      <c r="E61" s="35" t="s">
        <v>692</v>
      </c>
      <c r="F61" s="35">
        <v>143</v>
      </c>
      <c r="G61" s="36">
        <v>0.42227959999999998</v>
      </c>
      <c r="H61" s="37">
        <v>1.39130434783</v>
      </c>
      <c r="I61" s="10" t="s">
        <v>1496</v>
      </c>
      <c r="J61" s="38" t="s">
        <v>176</v>
      </c>
    </row>
    <row r="62" spans="1:10" ht="20" customHeight="1" x14ac:dyDescent="0.2">
      <c r="A62" s="135"/>
      <c r="B62" s="138"/>
      <c r="C62" s="121">
        <v>35</v>
      </c>
      <c r="D62" s="58" t="s">
        <v>223</v>
      </c>
      <c r="E62" s="58" t="s">
        <v>224</v>
      </c>
      <c r="F62" s="58">
        <v>112</v>
      </c>
      <c r="G62" s="59">
        <v>0.53216589999999997</v>
      </c>
      <c r="H62" s="60">
        <v>1.3621212121199999</v>
      </c>
      <c r="I62" s="3" t="s">
        <v>189</v>
      </c>
      <c r="J62" s="61" t="s">
        <v>176</v>
      </c>
    </row>
    <row r="63" spans="1:10" ht="20" customHeight="1" x14ac:dyDescent="0.2">
      <c r="A63" s="135"/>
      <c r="B63" s="135">
        <v>4</v>
      </c>
      <c r="C63" s="120">
        <v>20</v>
      </c>
      <c r="D63" s="35" t="s">
        <v>1497</v>
      </c>
      <c r="E63" s="35" t="s">
        <v>1498</v>
      </c>
      <c r="F63" s="35">
        <v>467</v>
      </c>
      <c r="G63" s="36">
        <v>0.23677339999999999</v>
      </c>
      <c r="H63" s="37">
        <v>1.29429892142</v>
      </c>
      <c r="I63" s="10" t="s">
        <v>1499</v>
      </c>
      <c r="J63" s="38" t="s">
        <v>177</v>
      </c>
    </row>
    <row r="64" spans="1:10" ht="20" customHeight="1" x14ac:dyDescent="0.2">
      <c r="A64" s="135"/>
      <c r="B64" s="135"/>
      <c r="C64" s="120">
        <v>25</v>
      </c>
      <c r="D64" s="35" t="s">
        <v>225</v>
      </c>
      <c r="E64" s="35" t="s">
        <v>1500</v>
      </c>
      <c r="F64" s="35">
        <v>321</v>
      </c>
      <c r="G64" s="36">
        <v>0.15934307</v>
      </c>
      <c r="H64" s="37">
        <v>1.4154411764699999</v>
      </c>
      <c r="I64" s="10" t="s">
        <v>1501</v>
      </c>
      <c r="J64" s="38" t="s">
        <v>176</v>
      </c>
    </row>
    <row r="65" spans="1:10" ht="20" customHeight="1" x14ac:dyDescent="0.2">
      <c r="A65" s="135"/>
      <c r="B65" s="135"/>
      <c r="C65" s="120">
        <v>30</v>
      </c>
      <c r="D65" s="35" t="s">
        <v>226</v>
      </c>
      <c r="E65" s="35" t="s">
        <v>1502</v>
      </c>
      <c r="F65" s="35">
        <v>173</v>
      </c>
      <c r="G65" s="36">
        <v>0.18845329999999999</v>
      </c>
      <c r="H65" s="37">
        <v>1.5191919191900001</v>
      </c>
      <c r="I65" s="10" t="s">
        <v>1503</v>
      </c>
      <c r="J65" s="38" t="s">
        <v>176</v>
      </c>
    </row>
    <row r="66" spans="1:10" ht="20" customHeight="1" x14ac:dyDescent="0.2">
      <c r="A66" s="136"/>
      <c r="B66" s="138"/>
      <c r="C66" s="121">
        <v>35</v>
      </c>
      <c r="D66" s="58" t="s">
        <v>227</v>
      </c>
      <c r="E66" s="58" t="s">
        <v>228</v>
      </c>
      <c r="F66" s="58">
        <v>139</v>
      </c>
      <c r="G66" s="59">
        <v>0.23352000000000001</v>
      </c>
      <c r="H66" s="60">
        <v>1.5213319458900001</v>
      </c>
      <c r="I66" s="3" t="s">
        <v>190</v>
      </c>
      <c r="J66" s="61" t="s">
        <v>176</v>
      </c>
    </row>
    <row r="67" spans="1:10" ht="20" customHeight="1" x14ac:dyDescent="0.2">
      <c r="A67" s="134" t="s">
        <v>9</v>
      </c>
      <c r="B67" s="137">
        <v>0</v>
      </c>
      <c r="C67" s="119">
        <v>20</v>
      </c>
      <c r="D67" s="62" t="s">
        <v>229</v>
      </c>
      <c r="E67" s="62" t="s">
        <v>1504</v>
      </c>
      <c r="F67" s="62">
        <v>574</v>
      </c>
      <c r="G67" s="63">
        <v>0.14964089999999999</v>
      </c>
      <c r="H67" s="64" t="s">
        <v>191</v>
      </c>
      <c r="I67" s="7" t="s">
        <v>192</v>
      </c>
      <c r="J67" s="62" t="s">
        <v>176</v>
      </c>
    </row>
    <row r="68" spans="1:10" ht="20" customHeight="1" x14ac:dyDescent="0.2">
      <c r="A68" s="135"/>
      <c r="B68" s="135"/>
      <c r="C68" s="120">
        <v>25</v>
      </c>
      <c r="D68" s="35" t="s">
        <v>230</v>
      </c>
      <c r="E68" s="35" t="s">
        <v>1505</v>
      </c>
      <c r="F68" s="35">
        <v>467</v>
      </c>
      <c r="G68" s="36">
        <v>0.2495745</v>
      </c>
      <c r="H68" s="37" t="s">
        <v>191</v>
      </c>
      <c r="I68" s="10" t="s">
        <v>192</v>
      </c>
      <c r="J68" s="35" t="s">
        <v>176</v>
      </c>
    </row>
    <row r="69" spans="1:10" ht="20" customHeight="1" x14ac:dyDescent="0.2">
      <c r="A69" s="135"/>
      <c r="B69" s="135"/>
      <c r="C69" s="120">
        <v>30</v>
      </c>
      <c r="D69" s="35" t="s">
        <v>231</v>
      </c>
      <c r="E69" s="35" t="s">
        <v>1506</v>
      </c>
      <c r="F69" s="35">
        <v>374</v>
      </c>
      <c r="G69" s="36">
        <v>0.4466675</v>
      </c>
      <c r="H69" s="37" t="s">
        <v>191</v>
      </c>
      <c r="I69" s="10" t="s">
        <v>192</v>
      </c>
      <c r="J69" s="35" t="s">
        <v>176</v>
      </c>
    </row>
    <row r="70" spans="1:10" ht="20" customHeight="1" x14ac:dyDescent="0.2">
      <c r="A70" s="135"/>
      <c r="B70" s="138"/>
      <c r="C70" s="121">
        <v>35</v>
      </c>
      <c r="D70" s="58" t="s">
        <v>231</v>
      </c>
      <c r="E70" s="58" t="s">
        <v>1507</v>
      </c>
      <c r="F70" s="58">
        <v>319</v>
      </c>
      <c r="G70" s="59">
        <v>0.45560659999999997</v>
      </c>
      <c r="H70" s="60" t="s">
        <v>191</v>
      </c>
      <c r="I70" s="3" t="s">
        <v>192</v>
      </c>
      <c r="J70" s="58" t="s">
        <v>176</v>
      </c>
    </row>
    <row r="71" spans="1:10" ht="20" customHeight="1" x14ac:dyDescent="0.2">
      <c r="A71" s="135"/>
      <c r="B71" s="137">
        <v>1</v>
      </c>
      <c r="C71" s="119">
        <v>20</v>
      </c>
      <c r="D71" s="62" t="s">
        <v>232</v>
      </c>
      <c r="E71" s="62" t="s">
        <v>1508</v>
      </c>
      <c r="F71" s="62">
        <v>612</v>
      </c>
      <c r="G71" s="63">
        <v>0.95415130000000004</v>
      </c>
      <c r="H71" s="64">
        <v>1.1549053356300001</v>
      </c>
      <c r="I71" s="7" t="s">
        <v>1509</v>
      </c>
      <c r="J71" s="65" t="s">
        <v>176</v>
      </c>
    </row>
    <row r="72" spans="1:10" ht="20" customHeight="1" x14ac:dyDescent="0.2">
      <c r="A72" s="135"/>
      <c r="B72" s="135"/>
      <c r="C72" s="120">
        <v>25</v>
      </c>
      <c r="D72" s="70" t="s">
        <v>258</v>
      </c>
      <c r="E72" s="35" t="s">
        <v>1510</v>
      </c>
      <c r="F72" s="35">
        <v>497</v>
      </c>
      <c r="G72" s="36">
        <v>0.99750459999999996</v>
      </c>
      <c r="H72" s="37">
        <v>1.0717948717900001</v>
      </c>
      <c r="I72" s="10" t="s">
        <v>1511</v>
      </c>
      <c r="J72" s="38" t="s">
        <v>176</v>
      </c>
    </row>
    <row r="73" spans="1:10" ht="20" customHeight="1" x14ac:dyDescent="0.2">
      <c r="A73" s="135"/>
      <c r="B73" s="135"/>
      <c r="C73" s="120">
        <v>30</v>
      </c>
      <c r="D73" s="70" t="s">
        <v>259</v>
      </c>
      <c r="E73" s="35" t="s">
        <v>1512</v>
      </c>
      <c r="F73" s="35">
        <v>398</v>
      </c>
      <c r="G73" s="36">
        <v>1</v>
      </c>
      <c r="H73" s="37">
        <v>1.0069930069899999</v>
      </c>
      <c r="I73" s="10" t="s">
        <v>1513</v>
      </c>
      <c r="J73" s="38" t="s">
        <v>176</v>
      </c>
    </row>
    <row r="74" spans="1:10" ht="20" customHeight="1" x14ac:dyDescent="0.2">
      <c r="A74" s="135"/>
      <c r="B74" s="138"/>
      <c r="C74" s="121">
        <v>35</v>
      </c>
      <c r="D74" s="71" t="s">
        <v>259</v>
      </c>
      <c r="E74" s="58" t="s">
        <v>1514</v>
      </c>
      <c r="F74" s="58">
        <v>344</v>
      </c>
      <c r="G74" s="59">
        <v>0.99800279999999997</v>
      </c>
      <c r="H74" s="60">
        <v>0.98117267348000003</v>
      </c>
      <c r="I74" s="3" t="s">
        <v>1515</v>
      </c>
      <c r="J74" s="58" t="s">
        <v>176</v>
      </c>
    </row>
    <row r="75" spans="1:10" ht="20" customHeight="1" x14ac:dyDescent="0.2">
      <c r="A75" s="135"/>
      <c r="B75" s="137">
        <v>2</v>
      </c>
      <c r="C75" s="119">
        <v>20</v>
      </c>
      <c r="D75" s="62" t="s">
        <v>233</v>
      </c>
      <c r="E75" s="62" t="s">
        <v>1516</v>
      </c>
      <c r="F75" s="62">
        <v>635</v>
      </c>
      <c r="G75" s="63">
        <v>0.33427129999999999</v>
      </c>
      <c r="H75" s="64">
        <v>1.33884297521</v>
      </c>
      <c r="I75" s="7" t="s">
        <v>1517</v>
      </c>
      <c r="J75" s="65" t="s">
        <v>176</v>
      </c>
    </row>
    <row r="76" spans="1:10" ht="20" customHeight="1" x14ac:dyDescent="0.2">
      <c r="A76" s="135"/>
      <c r="B76" s="135"/>
      <c r="C76" s="120">
        <v>25</v>
      </c>
      <c r="D76" s="35" t="s">
        <v>234</v>
      </c>
      <c r="E76" s="35" t="s">
        <v>1510</v>
      </c>
      <c r="F76" s="35">
        <v>519</v>
      </c>
      <c r="G76" s="36">
        <v>0.27122679999999999</v>
      </c>
      <c r="H76" s="37">
        <v>1.4290598290600001</v>
      </c>
      <c r="I76" s="10" t="s">
        <v>1518</v>
      </c>
      <c r="J76" s="38" t="s">
        <v>176</v>
      </c>
    </row>
    <row r="77" spans="1:10" ht="20" customHeight="1" x14ac:dyDescent="0.2">
      <c r="A77" s="135"/>
      <c r="B77" s="135"/>
      <c r="C77" s="120">
        <v>30</v>
      </c>
      <c r="D77" s="35" t="s">
        <v>235</v>
      </c>
      <c r="E77" s="35" t="s">
        <v>1519</v>
      </c>
      <c r="F77" s="35">
        <v>420</v>
      </c>
      <c r="G77" s="36">
        <v>0.30974309999999999</v>
      </c>
      <c r="H77" s="37">
        <v>1.42745098039</v>
      </c>
      <c r="I77" s="10" t="s">
        <v>1520</v>
      </c>
      <c r="J77" s="38" t="s">
        <v>176</v>
      </c>
    </row>
    <row r="78" spans="1:10" ht="20" customHeight="1" x14ac:dyDescent="0.2">
      <c r="A78" s="135"/>
      <c r="B78" s="138"/>
      <c r="C78" s="121">
        <v>35</v>
      </c>
      <c r="D78" s="58" t="s">
        <v>236</v>
      </c>
      <c r="E78" s="58" t="s">
        <v>1521</v>
      </c>
      <c r="F78" s="58">
        <v>365</v>
      </c>
      <c r="G78" s="59">
        <v>0.4594897</v>
      </c>
      <c r="H78" s="60">
        <v>1.3400626522800001</v>
      </c>
      <c r="I78" s="3" t="s">
        <v>1522</v>
      </c>
      <c r="J78" s="61" t="s">
        <v>176</v>
      </c>
    </row>
    <row r="79" spans="1:10" ht="20" customHeight="1" x14ac:dyDescent="0.2">
      <c r="A79" s="135"/>
      <c r="B79" s="137">
        <v>3</v>
      </c>
      <c r="C79" s="119">
        <v>20</v>
      </c>
      <c r="D79" s="62" t="s">
        <v>237</v>
      </c>
      <c r="E79" s="62" t="s">
        <v>1523</v>
      </c>
      <c r="F79" s="62">
        <v>678</v>
      </c>
      <c r="G79" s="63">
        <v>0.94034839999999997</v>
      </c>
      <c r="H79" s="64">
        <v>0.97872909698999999</v>
      </c>
      <c r="I79" s="7" t="s">
        <v>1524</v>
      </c>
      <c r="J79" s="62" t="s">
        <v>177</v>
      </c>
    </row>
    <row r="80" spans="1:10" ht="20" customHeight="1" x14ac:dyDescent="0.2">
      <c r="A80" s="135"/>
      <c r="B80" s="135"/>
      <c r="C80" s="120">
        <v>25</v>
      </c>
      <c r="D80" s="35" t="s">
        <v>238</v>
      </c>
      <c r="E80" s="35" t="s">
        <v>1525</v>
      </c>
      <c r="F80" s="35">
        <v>559</v>
      </c>
      <c r="G80" s="36">
        <v>0.87980709999999995</v>
      </c>
      <c r="H80" s="37">
        <v>1.0717147435900001</v>
      </c>
      <c r="I80" s="10" t="s">
        <v>1526</v>
      </c>
      <c r="J80" s="38" t="s">
        <v>177</v>
      </c>
    </row>
    <row r="81" spans="1:10" ht="20" customHeight="1" x14ac:dyDescent="0.2">
      <c r="A81" s="135"/>
      <c r="B81" s="135"/>
      <c r="C81" s="120">
        <v>30</v>
      </c>
      <c r="D81" s="35" t="s">
        <v>239</v>
      </c>
      <c r="E81" s="35" t="s">
        <v>1527</v>
      </c>
      <c r="F81" s="35">
        <v>456</v>
      </c>
      <c r="G81" s="36">
        <v>0.82051300000000005</v>
      </c>
      <c r="H81" s="37">
        <v>1.1183074265999999</v>
      </c>
      <c r="I81" s="10" t="s">
        <v>376</v>
      </c>
      <c r="J81" s="38" t="s">
        <v>177</v>
      </c>
    </row>
    <row r="82" spans="1:10" ht="20" customHeight="1" x14ac:dyDescent="0.2">
      <c r="A82" s="135"/>
      <c r="B82" s="138"/>
      <c r="C82" s="121">
        <v>35</v>
      </c>
      <c r="D82" s="58" t="s">
        <v>241</v>
      </c>
      <c r="E82" s="58" t="s">
        <v>1528</v>
      </c>
      <c r="F82" s="58">
        <v>397</v>
      </c>
      <c r="G82" s="59">
        <v>0.50955609999999996</v>
      </c>
      <c r="H82" s="60">
        <v>1.2045284431100001</v>
      </c>
      <c r="I82" s="3" t="s">
        <v>1529</v>
      </c>
      <c r="J82" s="58" t="s">
        <v>176</v>
      </c>
    </row>
    <row r="83" spans="1:10" ht="20" customHeight="1" x14ac:dyDescent="0.2">
      <c r="A83" s="135"/>
      <c r="B83" s="135">
        <v>4</v>
      </c>
      <c r="C83" s="120">
        <v>20</v>
      </c>
      <c r="D83" s="35" t="s">
        <v>242</v>
      </c>
      <c r="E83" s="35" t="s">
        <v>1530</v>
      </c>
      <c r="F83" s="35">
        <v>699</v>
      </c>
      <c r="G83" s="36">
        <v>0.58965160000000005</v>
      </c>
      <c r="H83" s="37">
        <v>0.872724419335</v>
      </c>
      <c r="I83" s="10" t="s">
        <v>1531</v>
      </c>
      <c r="J83" s="38" t="s">
        <v>177</v>
      </c>
    </row>
    <row r="84" spans="1:10" ht="20" customHeight="1" x14ac:dyDescent="0.2">
      <c r="A84" s="135"/>
      <c r="B84" s="135"/>
      <c r="C84" s="120">
        <v>25</v>
      </c>
      <c r="D84" s="35" t="s">
        <v>243</v>
      </c>
      <c r="E84" s="35" t="s">
        <v>1532</v>
      </c>
      <c r="F84" s="35">
        <v>578</v>
      </c>
      <c r="G84" s="36">
        <v>0.88832250000000001</v>
      </c>
      <c r="H84" s="37">
        <v>0.94499999999999995</v>
      </c>
      <c r="I84" s="10" t="s">
        <v>1533</v>
      </c>
      <c r="J84" s="38" t="s">
        <v>177</v>
      </c>
    </row>
    <row r="85" spans="1:10" ht="20" customHeight="1" x14ac:dyDescent="0.2">
      <c r="A85" s="135"/>
      <c r="B85" s="135"/>
      <c r="C85" s="120">
        <v>30</v>
      </c>
      <c r="D85" s="35" t="s">
        <v>244</v>
      </c>
      <c r="E85" s="35" t="s">
        <v>240</v>
      </c>
      <c r="F85" s="35">
        <v>468</v>
      </c>
      <c r="G85" s="36">
        <v>0.91537840000000004</v>
      </c>
      <c r="H85" s="37">
        <v>0.96281464530899996</v>
      </c>
      <c r="I85" s="10" t="s">
        <v>1534</v>
      </c>
      <c r="J85" s="38" t="s">
        <v>177</v>
      </c>
    </row>
    <row r="86" spans="1:10" ht="20" customHeight="1" x14ac:dyDescent="0.2">
      <c r="A86" s="136"/>
      <c r="B86" s="138"/>
      <c r="C86" s="121">
        <v>35</v>
      </c>
      <c r="D86" s="58" t="s">
        <v>245</v>
      </c>
      <c r="E86" s="58" t="s">
        <v>1535</v>
      </c>
      <c r="F86" s="58">
        <v>410</v>
      </c>
      <c r="G86" s="59">
        <v>0.82323999999999997</v>
      </c>
      <c r="H86" s="60">
        <v>1.1044207317100001</v>
      </c>
      <c r="I86" s="3" t="s">
        <v>1536</v>
      </c>
      <c r="J86" s="61" t="s">
        <v>177</v>
      </c>
    </row>
  </sheetData>
  <mergeCells count="26">
    <mergeCell ref="A67:A86"/>
    <mergeCell ref="B67:B70"/>
    <mergeCell ref="B71:B74"/>
    <mergeCell ref="B75:B78"/>
    <mergeCell ref="B79:B82"/>
    <mergeCell ref="B83:B86"/>
    <mergeCell ref="A47:A66"/>
    <mergeCell ref="B47:B50"/>
    <mergeCell ref="B51:B54"/>
    <mergeCell ref="B55:B58"/>
    <mergeCell ref="B59:B62"/>
    <mergeCell ref="B63:B66"/>
    <mergeCell ref="A27:A46"/>
    <mergeCell ref="B27:B30"/>
    <mergeCell ref="B31:B34"/>
    <mergeCell ref="B35:B38"/>
    <mergeCell ref="B39:B42"/>
    <mergeCell ref="B43:B46"/>
    <mergeCell ref="A1:J3"/>
    <mergeCell ref="A4:J4"/>
    <mergeCell ref="A7:A26"/>
    <mergeCell ref="B7:B10"/>
    <mergeCell ref="B11:B14"/>
    <mergeCell ref="B15:B18"/>
    <mergeCell ref="B19:B22"/>
    <mergeCell ref="B23:B26"/>
  </mergeCells>
  <conditionalFormatting sqref="G7:G86">
    <cfRule type="cellIs" dxfId="19" priority="6" operator="lessThan">
      <formula>0.05</formula>
    </cfRule>
  </conditionalFormatting>
  <conditionalFormatting sqref="F7:F86">
    <cfRule type="cellIs" dxfId="18" priority="5" operator="lessThan">
      <formula>1000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workbookViewId="0">
      <selection activeCell="E5" sqref="E5"/>
    </sheetView>
  </sheetViews>
  <sheetFormatPr baseColWidth="10" defaultRowHeight="16" x14ac:dyDescent="0.2"/>
  <cols>
    <col min="1" max="1" width="14.1640625" style="1" bestFit="1" customWidth="1"/>
    <col min="2" max="2" width="14.83203125" style="1" bestFit="1" customWidth="1"/>
    <col min="3" max="3" width="11.5" style="1" bestFit="1" customWidth="1"/>
    <col min="4" max="5" width="21.33203125" style="1" customWidth="1"/>
    <col min="6" max="6" width="23" style="1" bestFit="1" customWidth="1"/>
    <col min="7" max="8" width="10.83203125" style="1" customWidth="1"/>
    <col min="9" max="9" width="12.5" style="2" bestFit="1" customWidth="1"/>
    <col min="10" max="10" width="19.1640625" style="1" bestFit="1" customWidth="1"/>
    <col min="11" max="16384" width="10.83203125" style="1"/>
  </cols>
  <sheetData>
    <row r="1" spans="1:10" ht="16" customHeight="1" x14ac:dyDescent="0.2">
      <c r="A1" s="139" t="s">
        <v>1795</v>
      </c>
      <c r="B1" s="139"/>
      <c r="C1" s="139"/>
      <c r="D1" s="139"/>
      <c r="E1" s="139"/>
      <c r="F1" s="139"/>
      <c r="G1" s="139"/>
      <c r="H1" s="139"/>
      <c r="I1" s="139"/>
      <c r="J1" s="139"/>
    </row>
    <row r="2" spans="1:10" ht="16" customHeight="1" x14ac:dyDescent="0.2">
      <c r="A2" s="139"/>
      <c r="B2" s="139"/>
      <c r="C2" s="139"/>
      <c r="D2" s="139"/>
      <c r="E2" s="139"/>
      <c r="F2" s="139"/>
      <c r="G2" s="139"/>
      <c r="H2" s="139"/>
      <c r="I2" s="139"/>
      <c r="J2" s="139"/>
    </row>
    <row r="3" spans="1:10" ht="18" customHeight="1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</row>
    <row r="4" spans="1:10" x14ac:dyDescent="0.2">
      <c r="A4" s="143" t="s">
        <v>194</v>
      </c>
      <c r="B4" s="143"/>
      <c r="C4" s="143"/>
      <c r="D4" s="143"/>
      <c r="E4" s="143"/>
      <c r="F4" s="143"/>
      <c r="G4" s="143"/>
      <c r="H4" s="143"/>
      <c r="I4" s="143"/>
      <c r="J4" s="143"/>
    </row>
    <row r="5" spans="1:10" x14ac:dyDescent="0.2">
      <c r="A5" s="67"/>
      <c r="B5" s="67"/>
      <c r="C5" s="67"/>
      <c r="D5" s="67"/>
      <c r="E5" s="67"/>
      <c r="F5" s="67"/>
      <c r="G5" s="67"/>
      <c r="H5" s="67"/>
      <c r="I5" s="67"/>
      <c r="J5" s="67"/>
    </row>
    <row r="6" spans="1:10" ht="32" x14ac:dyDescent="0.2">
      <c r="A6" s="124" t="s">
        <v>5</v>
      </c>
      <c r="B6" s="124" t="s">
        <v>310</v>
      </c>
      <c r="C6" s="125" t="s">
        <v>196</v>
      </c>
      <c r="D6" s="69" t="s">
        <v>246</v>
      </c>
      <c r="E6" s="69" t="s">
        <v>247</v>
      </c>
      <c r="F6" s="39" t="s">
        <v>173</v>
      </c>
      <c r="G6" s="39" t="s">
        <v>17</v>
      </c>
      <c r="H6" s="39" t="s">
        <v>174</v>
      </c>
      <c r="I6" s="39" t="s">
        <v>14</v>
      </c>
      <c r="J6" s="39" t="s">
        <v>193</v>
      </c>
    </row>
    <row r="7" spans="1:10" ht="20" customHeight="1" x14ac:dyDescent="0.2">
      <c r="A7" s="135" t="s">
        <v>6</v>
      </c>
      <c r="B7" s="135">
        <v>1</v>
      </c>
      <c r="C7" s="120">
        <v>20</v>
      </c>
      <c r="D7" s="24" t="s">
        <v>261</v>
      </c>
      <c r="E7" s="24" t="s">
        <v>1537</v>
      </c>
      <c r="F7" s="24">
        <v>2307</v>
      </c>
      <c r="G7" s="41">
        <v>0.85350680000000001</v>
      </c>
      <c r="H7" s="42">
        <v>1.0455700865699999</v>
      </c>
      <c r="I7" s="20" t="s">
        <v>1538</v>
      </c>
      <c r="J7" s="43" t="s">
        <v>177</v>
      </c>
    </row>
    <row r="8" spans="1:10" ht="20" customHeight="1" x14ac:dyDescent="0.2">
      <c r="A8" s="135"/>
      <c r="B8" s="135"/>
      <c r="C8" s="120">
        <v>25</v>
      </c>
      <c r="D8" s="35" t="s">
        <v>262</v>
      </c>
      <c r="E8" s="35" t="s">
        <v>1539</v>
      </c>
      <c r="F8" s="35">
        <v>1773</v>
      </c>
      <c r="G8" s="36">
        <v>0.54802119999999999</v>
      </c>
      <c r="H8" s="37">
        <v>1.1342925659500001</v>
      </c>
      <c r="I8" s="10" t="s">
        <v>1540</v>
      </c>
      <c r="J8" s="38" t="s">
        <v>177</v>
      </c>
    </row>
    <row r="9" spans="1:10" ht="20" customHeight="1" x14ac:dyDescent="0.2">
      <c r="A9" s="135"/>
      <c r="B9" s="135"/>
      <c r="C9" s="120">
        <v>30</v>
      </c>
      <c r="D9" s="35" t="s">
        <v>263</v>
      </c>
      <c r="E9" s="35" t="s">
        <v>1541</v>
      </c>
      <c r="F9" s="35">
        <v>1198</v>
      </c>
      <c r="G9" s="36">
        <v>0.70345270000000004</v>
      </c>
      <c r="H9" s="37">
        <v>1.1054855504400001</v>
      </c>
      <c r="I9" s="10" t="s">
        <v>1542</v>
      </c>
      <c r="J9" s="38" t="s">
        <v>177</v>
      </c>
    </row>
    <row r="10" spans="1:10" ht="20" customHeight="1" x14ac:dyDescent="0.2">
      <c r="A10" s="135"/>
      <c r="B10" s="138"/>
      <c r="C10" s="121">
        <v>35</v>
      </c>
      <c r="D10" s="22" t="s">
        <v>264</v>
      </c>
      <c r="E10" s="22" t="s">
        <v>1543</v>
      </c>
      <c r="F10" s="22">
        <v>751</v>
      </c>
      <c r="G10" s="45">
        <v>0.67618509999999998</v>
      </c>
      <c r="H10" s="46">
        <v>0.85619967793899998</v>
      </c>
      <c r="I10" s="23" t="s">
        <v>268</v>
      </c>
      <c r="J10" s="47" t="s">
        <v>177</v>
      </c>
    </row>
    <row r="11" spans="1:10" ht="20" customHeight="1" x14ac:dyDescent="0.2">
      <c r="A11" s="135"/>
      <c r="B11" s="137">
        <v>2</v>
      </c>
      <c r="C11" s="119">
        <v>20</v>
      </c>
      <c r="D11" s="24" t="s">
        <v>1544</v>
      </c>
      <c r="E11" s="24" t="s">
        <v>1545</v>
      </c>
      <c r="F11" s="24">
        <v>2397</v>
      </c>
      <c r="G11" s="41">
        <v>0.34038420000000003</v>
      </c>
      <c r="H11" s="42">
        <v>0.87179919137499995</v>
      </c>
      <c r="I11" s="20" t="s">
        <v>1546</v>
      </c>
      <c r="J11" s="43" t="s">
        <v>177</v>
      </c>
    </row>
    <row r="12" spans="1:10" ht="20" customHeight="1" x14ac:dyDescent="0.2">
      <c r="A12" s="135"/>
      <c r="B12" s="135"/>
      <c r="C12" s="120">
        <v>25</v>
      </c>
      <c r="D12" s="35" t="s">
        <v>1547</v>
      </c>
      <c r="E12" s="35" t="s">
        <v>1548</v>
      </c>
      <c r="F12" s="35">
        <v>1887</v>
      </c>
      <c r="G12" s="36">
        <v>0.86035810000000001</v>
      </c>
      <c r="H12" s="37">
        <v>0.96483283135800002</v>
      </c>
      <c r="I12" s="10" t="s">
        <v>1549</v>
      </c>
      <c r="J12" s="38" t="s">
        <v>177</v>
      </c>
    </row>
    <row r="13" spans="1:10" ht="20" customHeight="1" x14ac:dyDescent="0.2">
      <c r="A13" s="135"/>
      <c r="B13" s="135"/>
      <c r="C13" s="120">
        <v>30</v>
      </c>
      <c r="D13" s="35" t="s">
        <v>1550</v>
      </c>
      <c r="E13" s="35" t="s">
        <v>1551</v>
      </c>
      <c r="F13" s="35">
        <v>1298</v>
      </c>
      <c r="G13" s="36">
        <v>0.75987990000000005</v>
      </c>
      <c r="H13" s="37">
        <v>0.938338555475</v>
      </c>
      <c r="I13" s="10" t="s">
        <v>1552</v>
      </c>
      <c r="J13" s="35" t="s">
        <v>177</v>
      </c>
    </row>
    <row r="14" spans="1:10" ht="20" customHeight="1" x14ac:dyDescent="0.2">
      <c r="A14" s="135"/>
      <c r="B14" s="138"/>
      <c r="C14" s="121">
        <v>35</v>
      </c>
      <c r="D14" s="22" t="s">
        <v>1554</v>
      </c>
      <c r="E14" s="22" t="s">
        <v>1555</v>
      </c>
      <c r="F14" s="22">
        <v>824</v>
      </c>
      <c r="G14" s="45">
        <v>0.21113180000000001</v>
      </c>
      <c r="H14" s="46">
        <v>0.77054263565900005</v>
      </c>
      <c r="I14" s="23" t="s">
        <v>1556</v>
      </c>
      <c r="J14" s="47" t="s">
        <v>177</v>
      </c>
    </row>
    <row r="15" spans="1:10" ht="20" customHeight="1" x14ac:dyDescent="0.2">
      <c r="A15" s="135"/>
      <c r="B15" s="137">
        <v>3</v>
      </c>
      <c r="C15" s="119">
        <v>20</v>
      </c>
      <c r="D15" s="24" t="s">
        <v>1557</v>
      </c>
      <c r="E15" s="24" t="s">
        <v>1558</v>
      </c>
      <c r="F15" s="24">
        <v>2534</v>
      </c>
      <c r="G15" s="41">
        <v>0.4921025</v>
      </c>
      <c r="H15" s="42">
        <v>0.91733499402600005</v>
      </c>
      <c r="I15" s="20" t="s">
        <v>1559</v>
      </c>
      <c r="J15" s="43" t="s">
        <v>177</v>
      </c>
    </row>
    <row r="16" spans="1:10" ht="20" customHeight="1" x14ac:dyDescent="0.2">
      <c r="A16" s="135"/>
      <c r="B16" s="135"/>
      <c r="C16" s="120">
        <v>25</v>
      </c>
      <c r="D16" s="35" t="s">
        <v>1560</v>
      </c>
      <c r="E16" s="35" t="s">
        <v>1561</v>
      </c>
      <c r="F16" s="35">
        <v>2015</v>
      </c>
      <c r="G16" s="36">
        <v>0.91468930000000004</v>
      </c>
      <c r="H16" s="37">
        <v>0.97917851860299998</v>
      </c>
      <c r="I16" s="10" t="s">
        <v>1562</v>
      </c>
      <c r="J16" s="38" t="s">
        <v>177</v>
      </c>
    </row>
    <row r="17" spans="1:10" ht="20" customHeight="1" x14ac:dyDescent="0.2">
      <c r="A17" s="135"/>
      <c r="B17" s="135"/>
      <c r="C17" s="120">
        <v>30</v>
      </c>
      <c r="D17" s="35" t="s">
        <v>1563</v>
      </c>
      <c r="E17" s="35" t="s">
        <v>1564</v>
      </c>
      <c r="F17" s="35">
        <v>1403</v>
      </c>
      <c r="G17" s="36">
        <v>0.70645979999999997</v>
      </c>
      <c r="H17" s="37">
        <v>0.93833630686900005</v>
      </c>
      <c r="I17" s="10" t="s">
        <v>1565</v>
      </c>
      <c r="J17" s="38" t="s">
        <v>177</v>
      </c>
    </row>
    <row r="18" spans="1:10" ht="20" customHeight="1" x14ac:dyDescent="0.2">
      <c r="A18" s="135"/>
      <c r="B18" s="138"/>
      <c r="C18" s="121">
        <v>35</v>
      </c>
      <c r="D18" s="22" t="s">
        <v>1566</v>
      </c>
      <c r="E18" s="22" t="s">
        <v>1567</v>
      </c>
      <c r="F18" s="22">
        <v>922</v>
      </c>
      <c r="G18" s="45">
        <v>0.32656479999999999</v>
      </c>
      <c r="H18" s="46">
        <v>0.83584452296800005</v>
      </c>
      <c r="I18" s="23" t="s">
        <v>328</v>
      </c>
      <c r="J18" s="47" t="s">
        <v>177</v>
      </c>
    </row>
    <row r="19" spans="1:10" ht="20" customHeight="1" x14ac:dyDescent="0.2">
      <c r="A19" s="135"/>
      <c r="B19" s="137">
        <v>4</v>
      </c>
      <c r="C19" s="119">
        <v>20</v>
      </c>
      <c r="D19" s="24" t="s">
        <v>1568</v>
      </c>
      <c r="E19" s="24" t="s">
        <v>1569</v>
      </c>
      <c r="F19" s="24">
        <v>2662</v>
      </c>
      <c r="G19" s="41">
        <v>0.60901150000000004</v>
      </c>
      <c r="H19" s="42">
        <v>0.94272727272699997</v>
      </c>
      <c r="I19" s="20" t="s">
        <v>311</v>
      </c>
      <c r="J19" s="43" t="s">
        <v>177</v>
      </c>
    </row>
    <row r="20" spans="1:10" ht="20" customHeight="1" x14ac:dyDescent="0.2">
      <c r="A20" s="135"/>
      <c r="B20" s="135"/>
      <c r="C20" s="120">
        <v>25</v>
      </c>
      <c r="D20" s="35" t="s">
        <v>1570</v>
      </c>
      <c r="E20" s="35" t="s">
        <v>1571</v>
      </c>
      <c r="F20" s="35">
        <v>2138</v>
      </c>
      <c r="G20" s="36">
        <v>0.63746919999999996</v>
      </c>
      <c r="H20" s="37">
        <v>1.06091703057</v>
      </c>
      <c r="I20" s="10" t="s">
        <v>1572</v>
      </c>
      <c r="J20" s="38" t="s">
        <v>177</v>
      </c>
    </row>
    <row r="21" spans="1:10" ht="20" customHeight="1" x14ac:dyDescent="0.2">
      <c r="A21" s="135"/>
      <c r="B21" s="135"/>
      <c r="C21" s="120">
        <v>30</v>
      </c>
      <c r="D21" s="35" t="s">
        <v>1573</v>
      </c>
      <c r="E21" s="35" t="s">
        <v>1574</v>
      </c>
      <c r="F21" s="35">
        <v>1498</v>
      </c>
      <c r="G21" s="36">
        <v>0.87603949999999997</v>
      </c>
      <c r="H21" s="37">
        <v>1.02888045884</v>
      </c>
      <c r="I21" s="10" t="s">
        <v>351</v>
      </c>
      <c r="J21" s="35" t="s">
        <v>177</v>
      </c>
    </row>
    <row r="22" spans="1:10" ht="20" customHeight="1" x14ac:dyDescent="0.2">
      <c r="A22" s="135"/>
      <c r="B22" s="138"/>
      <c r="C22" s="121">
        <v>35</v>
      </c>
      <c r="D22" s="22" t="s">
        <v>1575</v>
      </c>
      <c r="E22" s="22" t="s">
        <v>1576</v>
      </c>
      <c r="F22" s="22">
        <v>1003</v>
      </c>
      <c r="G22" s="45">
        <v>0.70549030000000001</v>
      </c>
      <c r="H22" s="46">
        <v>0.93295173961800004</v>
      </c>
      <c r="I22" s="23" t="s">
        <v>1577</v>
      </c>
      <c r="J22" s="47" t="s">
        <v>177</v>
      </c>
    </row>
    <row r="23" spans="1:10" ht="20" customHeight="1" x14ac:dyDescent="0.2">
      <c r="A23" s="135"/>
      <c r="B23" s="135">
        <v>5</v>
      </c>
      <c r="C23" s="120">
        <v>20</v>
      </c>
      <c r="D23" s="35" t="s">
        <v>1578</v>
      </c>
      <c r="E23" s="35" t="s">
        <v>1579</v>
      </c>
      <c r="F23" s="35">
        <v>2789</v>
      </c>
      <c r="G23" s="36">
        <v>0.57714169999999998</v>
      </c>
      <c r="H23" s="37">
        <v>0.94329080709400004</v>
      </c>
      <c r="I23" s="10" t="s">
        <v>1580</v>
      </c>
      <c r="J23" s="38" t="s">
        <v>177</v>
      </c>
    </row>
    <row r="24" spans="1:10" ht="20" customHeight="1" x14ac:dyDescent="0.2">
      <c r="A24" s="135"/>
      <c r="B24" s="135"/>
      <c r="C24" s="120">
        <v>25</v>
      </c>
      <c r="D24" s="35" t="s">
        <v>1581</v>
      </c>
      <c r="E24" s="35" t="s">
        <v>1582</v>
      </c>
      <c r="F24" s="35">
        <v>2255</v>
      </c>
      <c r="G24" s="36">
        <v>0.72580250000000002</v>
      </c>
      <c r="H24" s="37">
        <v>1.04231394465</v>
      </c>
      <c r="I24" s="10" t="s">
        <v>1583</v>
      </c>
      <c r="J24" s="38" t="s">
        <v>177</v>
      </c>
    </row>
    <row r="25" spans="1:10" ht="20" customHeight="1" x14ac:dyDescent="0.2">
      <c r="A25" s="135"/>
      <c r="B25" s="135"/>
      <c r="C25" s="120">
        <v>30</v>
      </c>
      <c r="D25" s="35" t="s">
        <v>1584</v>
      </c>
      <c r="E25" s="35" t="s">
        <v>1585</v>
      </c>
      <c r="F25" s="35">
        <v>1578</v>
      </c>
      <c r="G25" s="36">
        <v>0.96561269999999999</v>
      </c>
      <c r="H25" s="37">
        <v>1.01247686485</v>
      </c>
      <c r="I25" s="10" t="s">
        <v>394</v>
      </c>
      <c r="J25" s="38" t="s">
        <v>177</v>
      </c>
    </row>
    <row r="26" spans="1:10" ht="20" customHeight="1" x14ac:dyDescent="0.2">
      <c r="A26" s="138"/>
      <c r="B26" s="138"/>
      <c r="C26" s="121">
        <v>35</v>
      </c>
      <c r="D26" s="22" t="s">
        <v>1586</v>
      </c>
      <c r="E26" s="22" t="s">
        <v>1587</v>
      </c>
      <c r="F26" s="22">
        <v>1071</v>
      </c>
      <c r="G26" s="45">
        <v>0.66509839999999998</v>
      </c>
      <c r="H26" s="46">
        <v>0.93110179294399997</v>
      </c>
      <c r="I26" s="23" t="s">
        <v>1588</v>
      </c>
      <c r="J26" s="22" t="s">
        <v>177</v>
      </c>
    </row>
    <row r="27" spans="1:10" ht="20" customHeight="1" x14ac:dyDescent="0.2">
      <c r="A27" s="137" t="s">
        <v>7</v>
      </c>
      <c r="B27" s="137">
        <v>1</v>
      </c>
      <c r="C27" s="119">
        <v>20</v>
      </c>
      <c r="D27" s="24" t="s">
        <v>1589</v>
      </c>
      <c r="E27" s="24" t="s">
        <v>1590</v>
      </c>
      <c r="F27" s="24">
        <v>1657</v>
      </c>
      <c r="G27" s="41">
        <v>0.99002959999999995</v>
      </c>
      <c r="H27" s="42">
        <v>1.0162720891899999</v>
      </c>
      <c r="I27" s="20" t="s">
        <v>1591</v>
      </c>
      <c r="J27" s="43" t="s">
        <v>177</v>
      </c>
    </row>
    <row r="28" spans="1:10" ht="20" customHeight="1" x14ac:dyDescent="0.2">
      <c r="A28" s="135"/>
      <c r="B28" s="135"/>
      <c r="C28" s="120">
        <v>25</v>
      </c>
      <c r="D28" s="70" t="s">
        <v>1592</v>
      </c>
      <c r="E28" s="35" t="s">
        <v>1593</v>
      </c>
      <c r="F28" s="35">
        <v>1168</v>
      </c>
      <c r="G28" s="36">
        <v>0.83860460000000003</v>
      </c>
      <c r="H28" s="37">
        <v>0.93250183418900001</v>
      </c>
      <c r="I28" s="10" t="s">
        <v>1594</v>
      </c>
      <c r="J28" s="38" t="s">
        <v>177</v>
      </c>
    </row>
    <row r="29" spans="1:10" ht="20" customHeight="1" x14ac:dyDescent="0.2">
      <c r="A29" s="135"/>
      <c r="B29" s="135"/>
      <c r="C29" s="120">
        <v>30</v>
      </c>
      <c r="D29" s="70" t="s">
        <v>1595</v>
      </c>
      <c r="E29" s="35" t="s">
        <v>1596</v>
      </c>
      <c r="F29" s="35">
        <v>756</v>
      </c>
      <c r="G29" s="36">
        <v>0.58582140000000005</v>
      </c>
      <c r="H29" s="37">
        <v>0.82417582417599999</v>
      </c>
      <c r="I29" s="10" t="s">
        <v>740</v>
      </c>
      <c r="J29" s="38" t="s">
        <v>176</v>
      </c>
    </row>
    <row r="30" spans="1:10" ht="20" customHeight="1" x14ac:dyDescent="0.2">
      <c r="A30" s="135"/>
      <c r="B30" s="138"/>
      <c r="C30" s="122">
        <v>35</v>
      </c>
      <c r="D30" s="71" t="s">
        <v>1597</v>
      </c>
      <c r="E30" s="58" t="s">
        <v>1598</v>
      </c>
      <c r="F30" s="58">
        <v>560</v>
      </c>
      <c r="G30" s="59">
        <v>0.51977399999999996</v>
      </c>
      <c r="H30" s="60">
        <v>0.776344086022</v>
      </c>
      <c r="I30" s="3" t="s">
        <v>1599</v>
      </c>
      <c r="J30" s="61" t="s">
        <v>176</v>
      </c>
    </row>
    <row r="31" spans="1:10" ht="20" customHeight="1" x14ac:dyDescent="0.2">
      <c r="A31" s="135"/>
      <c r="B31" s="137">
        <v>2</v>
      </c>
      <c r="C31" s="123">
        <v>20</v>
      </c>
      <c r="D31" s="62" t="s">
        <v>1600</v>
      </c>
      <c r="E31" s="62" t="s">
        <v>1601</v>
      </c>
      <c r="F31" s="62">
        <v>1792</v>
      </c>
      <c r="G31" s="63">
        <v>5.2815439999999998E-2</v>
      </c>
      <c r="H31" s="64">
        <v>0.745609530656</v>
      </c>
      <c r="I31" s="7" t="s">
        <v>1602</v>
      </c>
      <c r="J31" s="65" t="s">
        <v>177</v>
      </c>
    </row>
    <row r="32" spans="1:10" ht="20" customHeight="1" x14ac:dyDescent="0.2">
      <c r="A32" s="135"/>
      <c r="B32" s="135"/>
      <c r="C32" s="120">
        <v>25</v>
      </c>
      <c r="D32" s="35" t="s">
        <v>1603</v>
      </c>
      <c r="E32" s="35" t="s">
        <v>1604</v>
      </c>
      <c r="F32" s="35">
        <v>1291</v>
      </c>
      <c r="G32" s="36">
        <v>9.1459750000000006E-2</v>
      </c>
      <c r="H32" s="37">
        <v>0.74290806754200001</v>
      </c>
      <c r="I32" s="10" t="s">
        <v>1605</v>
      </c>
      <c r="J32" s="38" t="s">
        <v>176</v>
      </c>
    </row>
    <row r="33" spans="1:10" ht="20" customHeight="1" x14ac:dyDescent="0.2">
      <c r="A33" s="135"/>
      <c r="B33" s="135"/>
      <c r="C33" s="120">
        <v>30</v>
      </c>
      <c r="D33" s="35" t="s">
        <v>1606</v>
      </c>
      <c r="E33" s="35" t="s">
        <v>1607</v>
      </c>
      <c r="F33" s="35">
        <v>857</v>
      </c>
      <c r="G33" s="36">
        <v>6.2092219999999997E-2</v>
      </c>
      <c r="H33" s="37">
        <v>0.65695912484300001</v>
      </c>
      <c r="I33" s="10" t="s">
        <v>730</v>
      </c>
      <c r="J33" s="38" t="s">
        <v>181</v>
      </c>
    </row>
    <row r="34" spans="1:10" ht="20" customHeight="1" x14ac:dyDescent="0.2">
      <c r="A34" s="135"/>
      <c r="B34" s="138"/>
      <c r="C34" s="122">
        <v>35</v>
      </c>
      <c r="D34" s="58" t="s">
        <v>1608</v>
      </c>
      <c r="E34" s="58" t="s">
        <v>1609</v>
      </c>
      <c r="F34" s="58">
        <v>654</v>
      </c>
      <c r="G34" s="59">
        <v>6.9729550000000001E-2</v>
      </c>
      <c r="H34" s="60">
        <v>0.65106382978699995</v>
      </c>
      <c r="I34" s="3" t="s">
        <v>1610</v>
      </c>
      <c r="J34" s="61" t="s">
        <v>181</v>
      </c>
    </row>
    <row r="35" spans="1:10" ht="20" customHeight="1" x14ac:dyDescent="0.2">
      <c r="A35" s="135"/>
      <c r="B35" s="137">
        <v>3</v>
      </c>
      <c r="C35" s="123">
        <v>20</v>
      </c>
      <c r="D35" s="62" t="s">
        <v>1611</v>
      </c>
      <c r="E35" s="62" t="s">
        <v>1612</v>
      </c>
      <c r="F35" s="62">
        <v>1888</v>
      </c>
      <c r="G35" s="63">
        <v>0.1000853</v>
      </c>
      <c r="H35" s="64">
        <v>0.80753169276699999</v>
      </c>
      <c r="I35" s="7" t="s">
        <v>373</v>
      </c>
      <c r="J35" s="65" t="s">
        <v>177</v>
      </c>
    </row>
    <row r="36" spans="1:10" ht="20" customHeight="1" x14ac:dyDescent="0.2">
      <c r="A36" s="135"/>
      <c r="B36" s="135"/>
      <c r="C36" s="120">
        <v>25</v>
      </c>
      <c r="D36" s="35" t="s">
        <v>1613</v>
      </c>
      <c r="E36" s="35" t="s">
        <v>1614</v>
      </c>
      <c r="F36" s="35">
        <v>1386</v>
      </c>
      <c r="G36" s="36">
        <v>7.2342760000000006E-2</v>
      </c>
      <c r="H36" s="37">
        <v>0.76789593331600003</v>
      </c>
      <c r="I36" s="10" t="s">
        <v>1615</v>
      </c>
      <c r="J36" s="38" t="s">
        <v>177</v>
      </c>
    </row>
    <row r="37" spans="1:10" ht="20" customHeight="1" x14ac:dyDescent="0.2">
      <c r="A37" s="135"/>
      <c r="B37" s="135"/>
      <c r="C37" s="120">
        <v>30</v>
      </c>
      <c r="D37" s="35" t="s">
        <v>1616</v>
      </c>
      <c r="E37" s="35" t="s">
        <v>1617</v>
      </c>
      <c r="F37" s="35">
        <v>957</v>
      </c>
      <c r="G37" s="36">
        <v>9.705126E-2</v>
      </c>
      <c r="H37" s="37">
        <v>0.74048459076100004</v>
      </c>
      <c r="I37" s="10" t="s">
        <v>1618</v>
      </c>
      <c r="J37" s="38" t="s">
        <v>177</v>
      </c>
    </row>
    <row r="38" spans="1:10" ht="20" customHeight="1" x14ac:dyDescent="0.2">
      <c r="A38" s="135"/>
      <c r="B38" s="138"/>
      <c r="C38" s="122">
        <v>35</v>
      </c>
      <c r="D38" s="58" t="s">
        <v>1619</v>
      </c>
      <c r="E38" s="58" t="s">
        <v>1620</v>
      </c>
      <c r="F38" s="58">
        <v>751</v>
      </c>
      <c r="G38" s="59">
        <v>0.1146214</v>
      </c>
      <c r="H38" s="60">
        <v>0.75227272727299999</v>
      </c>
      <c r="I38" s="3" t="s">
        <v>1621</v>
      </c>
      <c r="J38" s="61" t="s">
        <v>177</v>
      </c>
    </row>
    <row r="39" spans="1:10" ht="20" customHeight="1" x14ac:dyDescent="0.2">
      <c r="A39" s="135"/>
      <c r="B39" s="137">
        <v>4</v>
      </c>
      <c r="C39" s="123">
        <v>20</v>
      </c>
      <c r="D39" s="62" t="s">
        <v>1622</v>
      </c>
      <c r="E39" s="62" t="s">
        <v>1623</v>
      </c>
      <c r="F39" s="62">
        <v>2015</v>
      </c>
      <c r="G39" s="63">
        <v>1.223431E-2</v>
      </c>
      <c r="H39" s="64">
        <v>0.75165824637099998</v>
      </c>
      <c r="I39" s="7" t="s">
        <v>269</v>
      </c>
      <c r="J39" s="65" t="s">
        <v>177</v>
      </c>
    </row>
    <row r="40" spans="1:10" ht="20" customHeight="1" x14ac:dyDescent="0.2">
      <c r="A40" s="135"/>
      <c r="B40" s="135"/>
      <c r="C40" s="120">
        <v>25</v>
      </c>
      <c r="D40" s="35" t="s">
        <v>213</v>
      </c>
      <c r="E40" s="35" t="s">
        <v>1624</v>
      </c>
      <c r="F40" s="35">
        <v>1504</v>
      </c>
      <c r="G40" s="36">
        <v>2.359856E-3</v>
      </c>
      <c r="H40" s="37">
        <v>0.67850516830100005</v>
      </c>
      <c r="I40" s="10" t="s">
        <v>1625</v>
      </c>
      <c r="J40" s="38" t="s">
        <v>181</v>
      </c>
    </row>
    <row r="41" spans="1:10" ht="20" customHeight="1" x14ac:dyDescent="0.2">
      <c r="A41" s="135"/>
      <c r="B41" s="135"/>
      <c r="C41" s="120">
        <v>30</v>
      </c>
      <c r="D41" s="35" t="s">
        <v>1626</v>
      </c>
      <c r="E41" s="35" t="s">
        <v>1627</v>
      </c>
      <c r="F41" s="35">
        <v>1053</v>
      </c>
      <c r="G41" s="36">
        <v>7.5650739999999998E-3</v>
      </c>
      <c r="H41" s="37">
        <v>0.67515984654700001</v>
      </c>
      <c r="I41" s="10" t="s">
        <v>1628</v>
      </c>
      <c r="J41" s="38" t="s">
        <v>181</v>
      </c>
    </row>
    <row r="42" spans="1:10" ht="20" customHeight="1" x14ac:dyDescent="0.2">
      <c r="A42" s="135"/>
      <c r="B42" s="138"/>
      <c r="C42" s="122">
        <v>35</v>
      </c>
      <c r="D42" s="58" t="s">
        <v>1629</v>
      </c>
      <c r="E42" s="58" t="s">
        <v>1630</v>
      </c>
      <c r="F42" s="58">
        <v>844</v>
      </c>
      <c r="G42" s="59">
        <v>1.6805469999999999E-2</v>
      </c>
      <c r="H42" s="60">
        <v>0.68525896414300003</v>
      </c>
      <c r="I42" s="3" t="s">
        <v>1096</v>
      </c>
      <c r="J42" s="61" t="s">
        <v>181</v>
      </c>
    </row>
    <row r="43" spans="1:10" ht="20" customHeight="1" x14ac:dyDescent="0.2">
      <c r="A43" s="135"/>
      <c r="B43" s="135">
        <v>5</v>
      </c>
      <c r="C43" s="123">
        <v>20</v>
      </c>
      <c r="D43" s="62" t="s">
        <v>1631</v>
      </c>
      <c r="E43" s="62" t="s">
        <v>1632</v>
      </c>
      <c r="F43" s="62">
        <v>2130</v>
      </c>
      <c r="G43" s="63">
        <v>4.8111880000000003E-2</v>
      </c>
      <c r="H43" s="64">
        <v>0.81136378942599996</v>
      </c>
      <c r="I43" s="7" t="s">
        <v>1633</v>
      </c>
      <c r="J43" s="65" t="s">
        <v>177</v>
      </c>
    </row>
    <row r="44" spans="1:10" ht="20" customHeight="1" x14ac:dyDescent="0.2">
      <c r="A44" s="135"/>
      <c r="B44" s="135"/>
      <c r="C44" s="120">
        <v>25</v>
      </c>
      <c r="D44" s="35" t="s">
        <v>1405</v>
      </c>
      <c r="E44" s="35" t="s">
        <v>1634</v>
      </c>
      <c r="F44" s="35">
        <v>1596</v>
      </c>
      <c r="G44" s="36">
        <v>1.960748E-2</v>
      </c>
      <c r="H44" s="37">
        <v>0.75926354793899997</v>
      </c>
      <c r="I44" s="10" t="s">
        <v>1635</v>
      </c>
      <c r="J44" s="35" t="s">
        <v>177</v>
      </c>
    </row>
    <row r="45" spans="1:10" ht="20" customHeight="1" x14ac:dyDescent="0.2">
      <c r="A45" s="135"/>
      <c r="B45" s="135"/>
      <c r="C45" s="120">
        <v>30</v>
      </c>
      <c r="D45" s="35" t="s">
        <v>1636</v>
      </c>
      <c r="E45" s="35" t="s">
        <v>1637</v>
      </c>
      <c r="F45" s="35">
        <v>1157</v>
      </c>
      <c r="G45" s="36">
        <v>9.1235880000000005E-2</v>
      </c>
      <c r="H45" s="37">
        <v>0.796717237094</v>
      </c>
      <c r="I45" s="10" t="s">
        <v>1638</v>
      </c>
      <c r="J45" s="35" t="s">
        <v>177</v>
      </c>
    </row>
    <row r="46" spans="1:10" ht="20" customHeight="1" x14ac:dyDescent="0.2">
      <c r="A46" s="136"/>
      <c r="B46" s="138"/>
      <c r="C46" s="122">
        <v>35</v>
      </c>
      <c r="D46" s="58" t="s">
        <v>1639</v>
      </c>
      <c r="E46" s="58" t="s">
        <v>1640</v>
      </c>
      <c r="F46" s="58">
        <v>951</v>
      </c>
      <c r="G46" s="59">
        <v>6.844314E-2</v>
      </c>
      <c r="H46" s="60">
        <v>0.77255267778799996</v>
      </c>
      <c r="I46" s="3" t="s">
        <v>270</v>
      </c>
      <c r="J46" s="61" t="s">
        <v>177</v>
      </c>
    </row>
    <row r="47" spans="1:10" ht="20" customHeight="1" x14ac:dyDescent="0.2">
      <c r="A47" s="134" t="s">
        <v>8</v>
      </c>
      <c r="B47" s="137">
        <v>1</v>
      </c>
      <c r="C47" s="123">
        <v>20</v>
      </c>
      <c r="D47" s="72" t="s">
        <v>439</v>
      </c>
      <c r="E47" s="62" t="s">
        <v>1641</v>
      </c>
      <c r="F47" s="62">
        <v>378</v>
      </c>
      <c r="G47" s="63">
        <v>0.40994249999999999</v>
      </c>
      <c r="H47" s="64">
        <v>1.49842931937</v>
      </c>
      <c r="I47" s="7" t="s">
        <v>1642</v>
      </c>
      <c r="J47" s="65" t="s">
        <v>176</v>
      </c>
    </row>
    <row r="48" spans="1:10" ht="20" customHeight="1" x14ac:dyDescent="0.2">
      <c r="A48" s="135"/>
      <c r="B48" s="135"/>
      <c r="C48" s="120">
        <v>25</v>
      </c>
      <c r="D48" s="70" t="s">
        <v>438</v>
      </c>
      <c r="E48" s="35" t="s">
        <v>731</v>
      </c>
      <c r="F48" s="35">
        <v>240</v>
      </c>
      <c r="G48" s="36">
        <v>0.13428517000000001</v>
      </c>
      <c r="H48" s="37">
        <v>1.95424107143</v>
      </c>
      <c r="I48" s="10" t="s">
        <v>1643</v>
      </c>
      <c r="J48" s="38" t="s">
        <v>176</v>
      </c>
    </row>
    <row r="49" spans="1:10" ht="20" customHeight="1" x14ac:dyDescent="0.2">
      <c r="A49" s="135"/>
      <c r="B49" s="135"/>
      <c r="C49" s="120">
        <v>30</v>
      </c>
      <c r="D49" s="70" t="s">
        <v>437</v>
      </c>
      <c r="E49" s="35" t="s">
        <v>377</v>
      </c>
      <c r="F49" s="35">
        <v>83</v>
      </c>
      <c r="G49" s="36">
        <v>0.77627990000000002</v>
      </c>
      <c r="H49" s="37">
        <v>1.4181818181800001</v>
      </c>
      <c r="I49" s="10" t="s">
        <v>1644</v>
      </c>
      <c r="J49" s="38" t="s">
        <v>176</v>
      </c>
    </row>
    <row r="50" spans="1:10" ht="20" customHeight="1" x14ac:dyDescent="0.2">
      <c r="A50" s="135"/>
      <c r="B50" s="138"/>
      <c r="C50" s="122">
        <v>35</v>
      </c>
      <c r="D50" s="71" t="s">
        <v>436</v>
      </c>
      <c r="E50" s="58" t="s">
        <v>271</v>
      </c>
      <c r="F50" s="58">
        <v>55</v>
      </c>
      <c r="G50" s="59">
        <v>0.82334850000000004</v>
      </c>
      <c r="H50" s="60">
        <v>1.36842105263</v>
      </c>
      <c r="I50" s="3" t="s">
        <v>272</v>
      </c>
      <c r="J50" s="61" t="s">
        <v>176</v>
      </c>
    </row>
    <row r="51" spans="1:10" ht="20" customHeight="1" x14ac:dyDescent="0.2">
      <c r="A51" s="135"/>
      <c r="B51" s="137">
        <v>2</v>
      </c>
      <c r="C51" s="123">
        <v>20</v>
      </c>
      <c r="D51" s="72" t="s">
        <v>273</v>
      </c>
      <c r="E51" s="62" t="s">
        <v>1645</v>
      </c>
      <c r="F51" s="62">
        <v>414</v>
      </c>
      <c r="G51" s="63">
        <v>0.99821009999999999</v>
      </c>
      <c r="H51" s="64">
        <v>1.0088602497000001</v>
      </c>
      <c r="I51" s="7" t="s">
        <v>1646</v>
      </c>
      <c r="J51" s="65" t="s">
        <v>177</v>
      </c>
    </row>
    <row r="52" spans="1:10" ht="20" customHeight="1" x14ac:dyDescent="0.2">
      <c r="A52" s="135"/>
      <c r="B52" s="135"/>
      <c r="C52" s="120">
        <v>25</v>
      </c>
      <c r="D52" s="70" t="s">
        <v>274</v>
      </c>
      <c r="E52" s="35" t="s">
        <v>1647</v>
      </c>
      <c r="F52" s="35">
        <v>269</v>
      </c>
      <c r="G52" s="36">
        <v>0.44349709999999998</v>
      </c>
      <c r="H52" s="37">
        <v>1.3022123893799999</v>
      </c>
      <c r="I52" s="10" t="s">
        <v>1648</v>
      </c>
      <c r="J52" s="38" t="s">
        <v>176</v>
      </c>
    </row>
    <row r="53" spans="1:10" ht="20" customHeight="1" x14ac:dyDescent="0.2">
      <c r="A53" s="135"/>
      <c r="B53" s="135"/>
      <c r="C53" s="120">
        <v>30</v>
      </c>
      <c r="D53" s="70" t="s">
        <v>1649</v>
      </c>
      <c r="E53" s="35" t="s">
        <v>215</v>
      </c>
      <c r="F53" s="35">
        <v>100</v>
      </c>
      <c r="G53" s="36">
        <v>0.58001259999999999</v>
      </c>
      <c r="H53" s="37">
        <v>1.3844155844199999</v>
      </c>
      <c r="I53" s="10" t="s">
        <v>1650</v>
      </c>
      <c r="J53" s="38" t="s">
        <v>176</v>
      </c>
    </row>
    <row r="54" spans="1:10" ht="20" customHeight="1" x14ac:dyDescent="0.2">
      <c r="A54" s="135"/>
      <c r="B54" s="138"/>
      <c r="C54" s="122">
        <v>35</v>
      </c>
      <c r="D54" s="71" t="s">
        <v>440</v>
      </c>
      <c r="E54" s="58" t="s">
        <v>275</v>
      </c>
      <c r="F54" s="58">
        <v>69</v>
      </c>
      <c r="G54" s="59">
        <v>0.73168610000000001</v>
      </c>
      <c r="H54" s="60">
        <v>1.3333333333299999</v>
      </c>
      <c r="I54" s="3" t="s">
        <v>276</v>
      </c>
      <c r="J54" s="61" t="s">
        <v>176</v>
      </c>
    </row>
    <row r="55" spans="1:10" ht="20" customHeight="1" x14ac:dyDescent="0.2">
      <c r="A55" s="135"/>
      <c r="B55" s="137">
        <v>3</v>
      </c>
      <c r="C55" s="123">
        <v>20</v>
      </c>
      <c r="D55" s="62" t="s">
        <v>277</v>
      </c>
      <c r="E55" s="62" t="s">
        <v>1651</v>
      </c>
      <c r="F55" s="62">
        <v>471</v>
      </c>
      <c r="G55" s="63">
        <v>0.51017069999999998</v>
      </c>
      <c r="H55" s="64">
        <v>1.1896614488499999</v>
      </c>
      <c r="I55" s="7" t="s">
        <v>1553</v>
      </c>
      <c r="J55" s="65" t="s">
        <v>177</v>
      </c>
    </row>
    <row r="56" spans="1:10" ht="20" customHeight="1" x14ac:dyDescent="0.2">
      <c r="A56" s="135"/>
      <c r="B56" s="135"/>
      <c r="C56" s="120">
        <v>25</v>
      </c>
      <c r="D56" s="35" t="s">
        <v>278</v>
      </c>
      <c r="E56" s="35" t="s">
        <v>1652</v>
      </c>
      <c r="F56" s="35">
        <v>316</v>
      </c>
      <c r="G56" s="36">
        <v>0.1646271</v>
      </c>
      <c r="H56" s="37">
        <v>1.44242424242</v>
      </c>
      <c r="I56" s="10" t="s">
        <v>1653</v>
      </c>
      <c r="J56" s="38" t="s">
        <v>176</v>
      </c>
    </row>
    <row r="57" spans="1:10" ht="20" customHeight="1" x14ac:dyDescent="0.2">
      <c r="A57" s="135"/>
      <c r="B57" s="135"/>
      <c r="C57" s="120">
        <v>30</v>
      </c>
      <c r="D57" s="70" t="s">
        <v>279</v>
      </c>
      <c r="E57" s="35" t="s">
        <v>1654</v>
      </c>
      <c r="F57" s="35">
        <v>134</v>
      </c>
      <c r="G57" s="36">
        <v>0.42050939999999998</v>
      </c>
      <c r="H57" s="37">
        <v>1.34693877551</v>
      </c>
      <c r="I57" s="10" t="s">
        <v>1655</v>
      </c>
      <c r="J57" s="38" t="s">
        <v>176</v>
      </c>
    </row>
    <row r="58" spans="1:10" ht="20" customHeight="1" x14ac:dyDescent="0.2">
      <c r="A58" s="135"/>
      <c r="B58" s="138"/>
      <c r="C58" s="122">
        <v>35</v>
      </c>
      <c r="D58" s="71" t="s">
        <v>280</v>
      </c>
      <c r="E58" s="58" t="s">
        <v>281</v>
      </c>
      <c r="F58" s="58">
        <v>101</v>
      </c>
      <c r="G58" s="59">
        <v>0.57129180000000002</v>
      </c>
      <c r="H58" s="60">
        <v>1.34022556391</v>
      </c>
      <c r="I58" s="3" t="s">
        <v>282</v>
      </c>
      <c r="J58" s="61" t="s">
        <v>176</v>
      </c>
    </row>
    <row r="59" spans="1:10" ht="20" customHeight="1" x14ac:dyDescent="0.2">
      <c r="A59" s="135"/>
      <c r="B59" s="137">
        <v>4</v>
      </c>
      <c r="C59" s="123">
        <v>20</v>
      </c>
      <c r="D59" s="62" t="s">
        <v>1656</v>
      </c>
      <c r="E59" s="62" t="s">
        <v>1657</v>
      </c>
      <c r="F59" s="62">
        <v>521</v>
      </c>
      <c r="G59" s="63">
        <v>0.47024589999999999</v>
      </c>
      <c r="H59" s="64">
        <v>1.18151815182</v>
      </c>
      <c r="I59" s="7" t="s">
        <v>1658</v>
      </c>
      <c r="J59" s="65" t="s">
        <v>177</v>
      </c>
    </row>
    <row r="60" spans="1:10" ht="20" customHeight="1" x14ac:dyDescent="0.2">
      <c r="A60" s="135"/>
      <c r="B60" s="135"/>
      <c r="C60" s="120">
        <v>25</v>
      </c>
      <c r="D60" s="35" t="s">
        <v>283</v>
      </c>
      <c r="E60" s="35" t="s">
        <v>1659</v>
      </c>
      <c r="F60" s="35">
        <v>358</v>
      </c>
      <c r="G60" s="36">
        <v>0.16810174</v>
      </c>
      <c r="H60" s="37">
        <v>1.3685950413200001</v>
      </c>
      <c r="I60" s="10" t="s">
        <v>1660</v>
      </c>
      <c r="J60" s="38" t="s">
        <v>176</v>
      </c>
    </row>
    <row r="61" spans="1:10" ht="20" customHeight="1" x14ac:dyDescent="0.2">
      <c r="A61" s="135"/>
      <c r="B61" s="135"/>
      <c r="C61" s="120">
        <v>30</v>
      </c>
      <c r="D61" s="35" t="s">
        <v>284</v>
      </c>
      <c r="E61" s="35" t="s">
        <v>303</v>
      </c>
      <c r="F61" s="35">
        <v>162</v>
      </c>
      <c r="G61" s="36">
        <v>0.15518580000000001</v>
      </c>
      <c r="H61" s="37">
        <v>1.6206896551700001</v>
      </c>
      <c r="I61" s="10" t="s">
        <v>1661</v>
      </c>
      <c r="J61" s="38" t="s">
        <v>176</v>
      </c>
    </row>
    <row r="62" spans="1:10" ht="20" customHeight="1" x14ac:dyDescent="0.2">
      <c r="A62" s="135"/>
      <c r="B62" s="138"/>
      <c r="C62" s="122">
        <v>35</v>
      </c>
      <c r="D62" s="58" t="s">
        <v>285</v>
      </c>
      <c r="E62" s="58" t="s">
        <v>286</v>
      </c>
      <c r="F62" s="58">
        <v>126</v>
      </c>
      <c r="G62" s="59">
        <v>0.1726297</v>
      </c>
      <c r="H62" s="60">
        <v>1.6684350132600001</v>
      </c>
      <c r="I62" s="3" t="s">
        <v>287</v>
      </c>
      <c r="J62" s="61" t="s">
        <v>176</v>
      </c>
    </row>
    <row r="63" spans="1:10" ht="20" customHeight="1" x14ac:dyDescent="0.2">
      <c r="A63" s="135"/>
      <c r="B63" s="135">
        <v>5</v>
      </c>
      <c r="C63" s="120">
        <v>20</v>
      </c>
      <c r="D63" s="35" t="s">
        <v>1662</v>
      </c>
      <c r="E63" s="35" t="s">
        <v>1663</v>
      </c>
      <c r="F63" s="35">
        <v>652</v>
      </c>
      <c r="G63" s="36">
        <v>0.40657369999999998</v>
      </c>
      <c r="H63" s="37">
        <v>1.1663442939999999</v>
      </c>
      <c r="I63" s="10" t="s">
        <v>1186</v>
      </c>
      <c r="J63" s="38" t="s">
        <v>177</v>
      </c>
    </row>
    <row r="64" spans="1:10" ht="20" customHeight="1" x14ac:dyDescent="0.2">
      <c r="A64" s="135"/>
      <c r="B64" s="135"/>
      <c r="C64" s="120">
        <v>25</v>
      </c>
      <c r="D64" s="35" t="s">
        <v>1664</v>
      </c>
      <c r="E64" s="35" t="s">
        <v>1665</v>
      </c>
      <c r="F64" s="35">
        <v>470</v>
      </c>
      <c r="G64" s="36">
        <v>0.19759740000000001</v>
      </c>
      <c r="H64" s="37">
        <v>1.28586206897</v>
      </c>
      <c r="I64" s="10" t="s">
        <v>1666</v>
      </c>
      <c r="J64" s="38" t="s">
        <v>177</v>
      </c>
    </row>
    <row r="65" spans="1:10" ht="20" customHeight="1" x14ac:dyDescent="0.2">
      <c r="A65" s="135"/>
      <c r="B65" s="135"/>
      <c r="C65" s="120">
        <v>30</v>
      </c>
      <c r="D65" s="35" t="s">
        <v>1667</v>
      </c>
      <c r="E65" s="35" t="s">
        <v>379</v>
      </c>
      <c r="F65" s="35">
        <v>245</v>
      </c>
      <c r="G65" s="36">
        <v>0.2251708</v>
      </c>
      <c r="H65" s="37">
        <v>1.40340726455</v>
      </c>
      <c r="I65" s="10" t="s">
        <v>1668</v>
      </c>
      <c r="J65" s="38" t="s">
        <v>176</v>
      </c>
    </row>
    <row r="66" spans="1:10" ht="20" customHeight="1" x14ac:dyDescent="0.2">
      <c r="A66" s="136"/>
      <c r="B66" s="138"/>
      <c r="C66" s="122">
        <v>35</v>
      </c>
      <c r="D66" s="58" t="s">
        <v>1669</v>
      </c>
      <c r="E66" s="58" t="s">
        <v>288</v>
      </c>
      <c r="F66" s="58">
        <v>200</v>
      </c>
      <c r="G66" s="59">
        <v>0.18146846</v>
      </c>
      <c r="H66" s="60">
        <v>1.4857723577199999</v>
      </c>
      <c r="I66" s="3" t="s">
        <v>1670</v>
      </c>
      <c r="J66" s="61" t="s">
        <v>176</v>
      </c>
    </row>
    <row r="67" spans="1:10" ht="20" customHeight="1" x14ac:dyDescent="0.2">
      <c r="A67" s="134" t="s">
        <v>9</v>
      </c>
      <c r="B67" s="137">
        <v>1</v>
      </c>
      <c r="C67" s="123">
        <v>20</v>
      </c>
      <c r="D67" s="62" t="s">
        <v>289</v>
      </c>
      <c r="E67" s="62" t="s">
        <v>1671</v>
      </c>
      <c r="F67" s="62">
        <v>616</v>
      </c>
      <c r="G67" s="63">
        <v>0.99948680000000001</v>
      </c>
      <c r="H67" s="64">
        <v>0.975903614458</v>
      </c>
      <c r="I67" s="7" t="s">
        <v>1672</v>
      </c>
      <c r="J67" s="62" t="s">
        <v>176</v>
      </c>
    </row>
    <row r="68" spans="1:10" ht="20" customHeight="1" x14ac:dyDescent="0.2">
      <c r="A68" s="135"/>
      <c r="B68" s="135"/>
      <c r="C68" s="120">
        <v>25</v>
      </c>
      <c r="D68" s="35" t="s">
        <v>442</v>
      </c>
      <c r="E68" s="35" t="s">
        <v>1673</v>
      </c>
      <c r="F68" s="35">
        <v>506</v>
      </c>
      <c r="G68" s="36">
        <v>0.99422180000000004</v>
      </c>
      <c r="H68" s="37">
        <v>0.89046717171699996</v>
      </c>
      <c r="I68" s="10" t="s">
        <v>1674</v>
      </c>
      <c r="J68" s="35" t="s">
        <v>176</v>
      </c>
    </row>
    <row r="69" spans="1:10" ht="20" customHeight="1" x14ac:dyDescent="0.2">
      <c r="A69" s="135"/>
      <c r="B69" s="135"/>
      <c r="C69" s="120">
        <v>30</v>
      </c>
      <c r="D69" s="35" t="s">
        <v>441</v>
      </c>
      <c r="E69" s="35" t="s">
        <v>1675</v>
      </c>
      <c r="F69" s="35">
        <v>406</v>
      </c>
      <c r="G69" s="36">
        <v>0.97553299999999998</v>
      </c>
      <c r="H69" s="37">
        <v>0.85858585858600001</v>
      </c>
      <c r="I69" s="10" t="s">
        <v>1676</v>
      </c>
      <c r="J69" s="35" t="s">
        <v>176</v>
      </c>
    </row>
    <row r="70" spans="1:10" ht="20" customHeight="1" x14ac:dyDescent="0.2">
      <c r="A70" s="135"/>
      <c r="B70" s="138"/>
      <c r="C70" s="122">
        <v>35</v>
      </c>
      <c r="D70" s="58" t="s">
        <v>441</v>
      </c>
      <c r="E70" s="58" t="s">
        <v>1677</v>
      </c>
      <c r="F70" s="58">
        <v>351</v>
      </c>
      <c r="G70" s="59">
        <v>0.95495830000000004</v>
      </c>
      <c r="H70" s="60">
        <v>0.83509513742100006</v>
      </c>
      <c r="I70" s="3" t="s">
        <v>1678</v>
      </c>
      <c r="J70" s="58" t="s">
        <v>176</v>
      </c>
    </row>
    <row r="71" spans="1:10" ht="20" customHeight="1" x14ac:dyDescent="0.2">
      <c r="A71" s="135"/>
      <c r="B71" s="137">
        <v>2</v>
      </c>
      <c r="C71" s="123">
        <v>20</v>
      </c>
      <c r="D71" s="62" t="s">
        <v>291</v>
      </c>
      <c r="E71" s="62" t="s">
        <v>1679</v>
      </c>
      <c r="F71" s="62">
        <v>637</v>
      </c>
      <c r="G71" s="63">
        <v>0.9117035</v>
      </c>
      <c r="H71" s="64">
        <v>1.1198945981599999</v>
      </c>
      <c r="I71" s="7" t="s">
        <v>1680</v>
      </c>
      <c r="J71" s="65" t="s">
        <v>177</v>
      </c>
    </row>
    <row r="72" spans="1:10" ht="20" customHeight="1" x14ac:dyDescent="0.2">
      <c r="A72" s="135"/>
      <c r="B72" s="135"/>
      <c r="C72" s="120">
        <v>25</v>
      </c>
      <c r="D72" s="70" t="s">
        <v>292</v>
      </c>
      <c r="E72" s="35" t="s">
        <v>1681</v>
      </c>
      <c r="F72" s="35">
        <v>527</v>
      </c>
      <c r="G72" s="36">
        <v>0.73516219999999999</v>
      </c>
      <c r="H72" s="37">
        <v>1.2057416267900001</v>
      </c>
      <c r="I72" s="10" t="s">
        <v>1682</v>
      </c>
      <c r="J72" s="38" t="s">
        <v>176</v>
      </c>
    </row>
    <row r="73" spans="1:10" ht="20" customHeight="1" x14ac:dyDescent="0.2">
      <c r="A73" s="135"/>
      <c r="B73" s="135"/>
      <c r="C73" s="120">
        <v>30</v>
      </c>
      <c r="D73" s="70" t="s">
        <v>294</v>
      </c>
      <c r="E73" s="35" t="s">
        <v>1683</v>
      </c>
      <c r="F73" s="35">
        <v>427</v>
      </c>
      <c r="G73" s="36">
        <v>0.73346100000000003</v>
      </c>
      <c r="H73" s="37">
        <v>1.21324354658</v>
      </c>
      <c r="I73" s="10" t="s">
        <v>1684</v>
      </c>
      <c r="J73" s="38" t="s">
        <v>176</v>
      </c>
    </row>
    <row r="74" spans="1:10" ht="20" customHeight="1" x14ac:dyDescent="0.2">
      <c r="A74" s="135"/>
      <c r="B74" s="138"/>
      <c r="C74" s="122">
        <v>35</v>
      </c>
      <c r="D74" s="71" t="s">
        <v>295</v>
      </c>
      <c r="E74" s="58" t="s">
        <v>1685</v>
      </c>
      <c r="F74" s="58">
        <v>371</v>
      </c>
      <c r="G74" s="59">
        <v>0.88045189999999995</v>
      </c>
      <c r="H74" s="60">
        <v>1.1298449612399999</v>
      </c>
      <c r="I74" s="3" t="s">
        <v>1686</v>
      </c>
      <c r="J74" s="58" t="s">
        <v>176</v>
      </c>
    </row>
    <row r="75" spans="1:10" ht="20" customHeight="1" x14ac:dyDescent="0.2">
      <c r="A75" s="135"/>
      <c r="B75" s="137">
        <v>3</v>
      </c>
      <c r="C75" s="123">
        <v>20</v>
      </c>
      <c r="D75" s="62" t="s">
        <v>296</v>
      </c>
      <c r="E75" s="62" t="s">
        <v>1687</v>
      </c>
      <c r="F75" s="62">
        <v>680</v>
      </c>
      <c r="G75" s="63">
        <v>0.60332580000000002</v>
      </c>
      <c r="H75" s="64">
        <v>0.86294871794899997</v>
      </c>
      <c r="I75" s="7" t="s">
        <v>1688</v>
      </c>
      <c r="J75" s="65" t="s">
        <v>177</v>
      </c>
    </row>
    <row r="76" spans="1:10" ht="20" customHeight="1" x14ac:dyDescent="0.2">
      <c r="A76" s="135"/>
      <c r="B76" s="135"/>
      <c r="C76" s="120">
        <v>25</v>
      </c>
      <c r="D76" s="35" t="s">
        <v>297</v>
      </c>
      <c r="E76" s="35" t="s">
        <v>1689</v>
      </c>
      <c r="F76" s="35">
        <v>569</v>
      </c>
      <c r="G76" s="36">
        <v>0.88000279999999997</v>
      </c>
      <c r="H76" s="37">
        <v>0.93095238095199995</v>
      </c>
      <c r="I76" s="10" t="s">
        <v>1690</v>
      </c>
      <c r="J76" s="38" t="s">
        <v>177</v>
      </c>
    </row>
    <row r="77" spans="1:10" ht="20" customHeight="1" x14ac:dyDescent="0.2">
      <c r="A77" s="135"/>
      <c r="B77" s="135"/>
      <c r="C77" s="120">
        <v>30</v>
      </c>
      <c r="D77" s="35" t="s">
        <v>298</v>
      </c>
      <c r="E77" s="35" t="s">
        <v>1691</v>
      </c>
      <c r="F77" s="35">
        <v>463</v>
      </c>
      <c r="G77" s="36">
        <v>0.93986429999999999</v>
      </c>
      <c r="H77" s="37">
        <v>1.0271649200199999</v>
      </c>
      <c r="I77" s="10" t="s">
        <v>1692</v>
      </c>
      <c r="J77" s="38" t="s">
        <v>177</v>
      </c>
    </row>
    <row r="78" spans="1:10" ht="20" customHeight="1" x14ac:dyDescent="0.2">
      <c r="A78" s="135"/>
      <c r="B78" s="138"/>
      <c r="C78" s="122">
        <v>35</v>
      </c>
      <c r="D78" s="58" t="s">
        <v>300</v>
      </c>
      <c r="E78" s="58" t="s">
        <v>1693</v>
      </c>
      <c r="F78" s="58">
        <v>403</v>
      </c>
      <c r="G78" s="59">
        <v>0.88143000000000005</v>
      </c>
      <c r="H78" s="60">
        <v>1.09732620321</v>
      </c>
      <c r="I78" s="3" t="s">
        <v>1694</v>
      </c>
      <c r="J78" s="61" t="s">
        <v>177</v>
      </c>
    </row>
    <row r="79" spans="1:10" ht="20" customHeight="1" x14ac:dyDescent="0.2">
      <c r="A79" s="135"/>
      <c r="B79" s="137">
        <v>4</v>
      </c>
      <c r="C79" s="123">
        <v>20</v>
      </c>
      <c r="D79" s="62" t="s">
        <v>301</v>
      </c>
      <c r="E79" s="62" t="s">
        <v>1695</v>
      </c>
      <c r="F79" s="62">
        <v>701</v>
      </c>
      <c r="G79" s="63">
        <v>0.17773362000000001</v>
      </c>
      <c r="H79" s="64">
        <v>0.76164874551999995</v>
      </c>
      <c r="I79" s="7" t="s">
        <v>400</v>
      </c>
      <c r="J79" s="62" t="s">
        <v>177</v>
      </c>
    </row>
    <row r="80" spans="1:10" ht="20" customHeight="1" x14ac:dyDescent="0.2">
      <c r="A80" s="135"/>
      <c r="B80" s="135"/>
      <c r="C80" s="120">
        <v>25</v>
      </c>
      <c r="D80" s="35" t="s">
        <v>302</v>
      </c>
      <c r="E80" s="35" t="s">
        <v>1696</v>
      </c>
      <c r="F80" s="35">
        <v>589</v>
      </c>
      <c r="G80" s="36">
        <v>0.43826660000000001</v>
      </c>
      <c r="H80" s="37">
        <v>0.825925925926</v>
      </c>
      <c r="I80" s="10" t="s">
        <v>1697</v>
      </c>
      <c r="J80" s="38" t="s">
        <v>177</v>
      </c>
    </row>
    <row r="81" spans="1:10" ht="20" customHeight="1" x14ac:dyDescent="0.2">
      <c r="A81" s="135"/>
      <c r="B81" s="135"/>
      <c r="C81" s="120">
        <v>30</v>
      </c>
      <c r="D81" s="35" t="s">
        <v>303</v>
      </c>
      <c r="E81" s="35" t="s">
        <v>299</v>
      </c>
      <c r="F81" s="35">
        <v>476</v>
      </c>
      <c r="G81" s="36">
        <v>0.82115119999999997</v>
      </c>
      <c r="H81" s="37">
        <v>0.91489361702100003</v>
      </c>
      <c r="I81" s="10" t="s">
        <v>1698</v>
      </c>
      <c r="J81" s="38" t="s">
        <v>177</v>
      </c>
    </row>
    <row r="82" spans="1:10" ht="20" customHeight="1" x14ac:dyDescent="0.2">
      <c r="A82" s="135"/>
      <c r="B82" s="138"/>
      <c r="C82" s="122">
        <v>35</v>
      </c>
      <c r="D82" s="58" t="s">
        <v>304</v>
      </c>
      <c r="E82" s="58" t="s">
        <v>1699</v>
      </c>
      <c r="F82" s="58">
        <v>417</v>
      </c>
      <c r="G82" s="59">
        <v>0.91248660000000004</v>
      </c>
      <c r="H82" s="60">
        <v>1.04250036512</v>
      </c>
      <c r="I82" s="3" t="s">
        <v>1700</v>
      </c>
      <c r="J82" s="58" t="s">
        <v>177</v>
      </c>
    </row>
    <row r="83" spans="1:10" ht="20" customHeight="1" x14ac:dyDescent="0.2">
      <c r="A83" s="135"/>
      <c r="B83" s="135">
        <v>5</v>
      </c>
      <c r="C83" s="120">
        <v>20</v>
      </c>
      <c r="D83" s="35" t="s">
        <v>305</v>
      </c>
      <c r="E83" s="35" t="s">
        <v>290</v>
      </c>
      <c r="F83" s="35">
        <v>744</v>
      </c>
      <c r="G83" s="36">
        <v>0.19931119999999999</v>
      </c>
      <c r="H83" s="37">
        <v>0.79374999999999996</v>
      </c>
      <c r="I83" s="10" t="s">
        <v>1701</v>
      </c>
      <c r="J83" s="38" t="s">
        <v>177</v>
      </c>
    </row>
    <row r="84" spans="1:10" ht="20" customHeight="1" x14ac:dyDescent="0.2">
      <c r="A84" s="135"/>
      <c r="B84" s="135"/>
      <c r="C84" s="120">
        <v>25</v>
      </c>
      <c r="D84" s="35" t="s">
        <v>306</v>
      </c>
      <c r="E84" s="35" t="s">
        <v>1702</v>
      </c>
      <c r="F84" s="35">
        <v>638</v>
      </c>
      <c r="G84" s="36">
        <v>0.47425919999999999</v>
      </c>
      <c r="H84" s="37">
        <v>0.84905660377400005</v>
      </c>
      <c r="I84" s="10" t="s">
        <v>1703</v>
      </c>
      <c r="J84" s="38" t="s">
        <v>177</v>
      </c>
    </row>
    <row r="85" spans="1:10" ht="20" customHeight="1" x14ac:dyDescent="0.2">
      <c r="A85" s="135"/>
      <c r="B85" s="135"/>
      <c r="C85" s="120">
        <v>30</v>
      </c>
      <c r="D85" s="35" t="s">
        <v>307</v>
      </c>
      <c r="E85" s="35" t="s">
        <v>1704</v>
      </c>
      <c r="F85" s="35">
        <v>518</v>
      </c>
      <c r="G85" s="36">
        <v>0.92877390000000004</v>
      </c>
      <c r="H85" s="37">
        <v>1.0210826210799999</v>
      </c>
      <c r="I85" s="10" t="s">
        <v>1705</v>
      </c>
      <c r="J85" s="38" t="s">
        <v>177</v>
      </c>
    </row>
    <row r="86" spans="1:10" ht="20" customHeight="1" x14ac:dyDescent="0.2">
      <c r="A86" s="136"/>
      <c r="B86" s="138"/>
      <c r="C86" s="122">
        <v>35</v>
      </c>
      <c r="D86" s="58" t="s">
        <v>309</v>
      </c>
      <c r="E86" s="58" t="s">
        <v>1706</v>
      </c>
      <c r="F86" s="58">
        <v>453</v>
      </c>
      <c r="G86" s="59">
        <v>0.73363730000000005</v>
      </c>
      <c r="H86" s="60">
        <v>1.1025282409899999</v>
      </c>
      <c r="I86" s="3" t="s">
        <v>1707</v>
      </c>
      <c r="J86" s="61" t="s">
        <v>177</v>
      </c>
    </row>
  </sheetData>
  <mergeCells count="26">
    <mergeCell ref="A1:J3"/>
    <mergeCell ref="A4:J4"/>
    <mergeCell ref="A7:A26"/>
    <mergeCell ref="B7:B10"/>
    <mergeCell ref="B11:B14"/>
    <mergeCell ref="B15:B18"/>
    <mergeCell ref="B19:B22"/>
    <mergeCell ref="B23:B26"/>
    <mergeCell ref="A27:A46"/>
    <mergeCell ref="B27:B30"/>
    <mergeCell ref="B31:B34"/>
    <mergeCell ref="B35:B38"/>
    <mergeCell ref="B39:B42"/>
    <mergeCell ref="B43:B46"/>
    <mergeCell ref="A47:A66"/>
    <mergeCell ref="B47:B50"/>
    <mergeCell ref="B51:B54"/>
    <mergeCell ref="B55:B58"/>
    <mergeCell ref="B59:B62"/>
    <mergeCell ref="B63:B66"/>
    <mergeCell ref="A67:A86"/>
    <mergeCell ref="B67:B70"/>
    <mergeCell ref="B71:B74"/>
    <mergeCell ref="B75:B78"/>
    <mergeCell ref="B79:B82"/>
    <mergeCell ref="B83:B86"/>
  </mergeCells>
  <conditionalFormatting sqref="G7:G86">
    <cfRule type="cellIs" dxfId="17" priority="6" operator="lessThan">
      <formula>0.05</formula>
    </cfRule>
  </conditionalFormatting>
  <conditionalFormatting sqref="F7:F86">
    <cfRule type="cellIs" dxfId="16" priority="5" operator="lessThan">
      <formula>1000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F16" sqref="F16"/>
    </sheetView>
  </sheetViews>
  <sheetFormatPr baseColWidth="10" defaultRowHeight="16" x14ac:dyDescent="0.2"/>
  <cols>
    <col min="1" max="1" width="14.1640625" style="1" bestFit="1" customWidth="1"/>
    <col min="2" max="2" width="11.5" style="1" bestFit="1" customWidth="1"/>
    <col min="3" max="3" width="11.5" style="1" customWidth="1"/>
    <col min="4" max="4" width="11.5" style="1" bestFit="1" customWidth="1"/>
    <col min="5" max="6" width="21.33203125" style="1" customWidth="1"/>
    <col min="7" max="7" width="23" style="1" bestFit="1" customWidth="1"/>
    <col min="8" max="8" width="7.6640625" style="1" bestFit="1" customWidth="1"/>
    <col min="9" max="9" width="10.33203125" style="1" bestFit="1" customWidth="1"/>
    <col min="10" max="10" width="12.5" style="2" bestFit="1" customWidth="1"/>
    <col min="11" max="11" width="19.1640625" style="1" bestFit="1" customWidth="1"/>
    <col min="12" max="16384" width="10.83203125" style="1"/>
  </cols>
  <sheetData>
    <row r="1" spans="1:11" x14ac:dyDescent="0.2">
      <c r="A1" s="139" t="s">
        <v>1796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</row>
    <row r="2" spans="1:11" x14ac:dyDescent="0.2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</row>
    <row r="3" spans="1:11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</row>
    <row r="4" spans="1:11" x14ac:dyDescent="0.2">
      <c r="A4" s="143" t="s">
        <v>194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</row>
    <row r="5" spans="1:11" x14ac:dyDescent="0.2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</row>
    <row r="6" spans="1:11" ht="32" x14ac:dyDescent="0.2">
      <c r="A6" s="39" t="s">
        <v>5</v>
      </c>
      <c r="B6" s="39" t="s">
        <v>195</v>
      </c>
      <c r="C6" s="39" t="s">
        <v>196</v>
      </c>
      <c r="D6" s="74" t="s">
        <v>1732</v>
      </c>
      <c r="E6" s="69" t="s">
        <v>246</v>
      </c>
      <c r="F6" s="69" t="s">
        <v>247</v>
      </c>
      <c r="G6" s="39" t="s">
        <v>173</v>
      </c>
      <c r="H6" s="39" t="s">
        <v>17</v>
      </c>
      <c r="I6" s="39" t="s">
        <v>174</v>
      </c>
      <c r="J6" s="39" t="s">
        <v>14</v>
      </c>
      <c r="K6" s="39" t="s">
        <v>193</v>
      </c>
    </row>
    <row r="7" spans="1:11" x14ac:dyDescent="0.2">
      <c r="A7" s="137" t="s">
        <v>6</v>
      </c>
      <c r="B7" s="137">
        <v>5</v>
      </c>
      <c r="C7" s="137">
        <v>35</v>
      </c>
      <c r="D7" s="119">
        <v>50</v>
      </c>
      <c r="E7" s="24" t="s">
        <v>1733</v>
      </c>
      <c r="F7" s="24" t="s">
        <v>1734</v>
      </c>
      <c r="G7" s="24">
        <v>372</v>
      </c>
      <c r="H7" s="41">
        <v>0.57246549999999996</v>
      </c>
      <c r="I7" s="42">
        <v>1.1757961783399999</v>
      </c>
      <c r="J7" s="20" t="s">
        <v>1735</v>
      </c>
      <c r="K7" s="43" t="s">
        <v>177</v>
      </c>
    </row>
    <row r="8" spans="1:11" x14ac:dyDescent="0.2">
      <c r="A8" s="135"/>
      <c r="B8" s="135"/>
      <c r="C8" s="135"/>
      <c r="D8" s="120">
        <v>55</v>
      </c>
      <c r="E8" s="35" t="s">
        <v>1736</v>
      </c>
      <c r="F8" s="35" t="s">
        <v>1737</v>
      </c>
      <c r="G8" s="35">
        <v>447</v>
      </c>
      <c r="H8" s="36">
        <v>0.59240470000000001</v>
      </c>
      <c r="I8" s="37">
        <v>1.16535353535</v>
      </c>
      <c r="J8" s="10" t="s">
        <v>1738</v>
      </c>
      <c r="K8" s="38" t="s">
        <v>177</v>
      </c>
    </row>
    <row r="9" spans="1:11" x14ac:dyDescent="0.2">
      <c r="A9" s="135"/>
      <c r="B9" s="135"/>
      <c r="C9" s="135"/>
      <c r="D9" s="120">
        <v>60</v>
      </c>
      <c r="E9" s="35" t="s">
        <v>1739</v>
      </c>
      <c r="F9" s="35" t="s">
        <v>1740</v>
      </c>
      <c r="G9" s="35">
        <v>568</v>
      </c>
      <c r="H9" s="36">
        <v>0.2886396</v>
      </c>
      <c r="I9" s="37">
        <v>1.22351938086</v>
      </c>
      <c r="J9" s="10" t="s">
        <v>1741</v>
      </c>
      <c r="K9" s="38" t="s">
        <v>177</v>
      </c>
    </row>
    <row r="10" spans="1:11" x14ac:dyDescent="0.2">
      <c r="A10" s="135"/>
      <c r="B10" s="138"/>
      <c r="C10" s="138"/>
      <c r="D10" s="121">
        <v>65</v>
      </c>
      <c r="E10" s="22" t="s">
        <v>1742</v>
      </c>
      <c r="F10" s="22" t="s">
        <v>1743</v>
      </c>
      <c r="G10" s="22">
        <v>673</v>
      </c>
      <c r="H10" s="45">
        <v>0.95113550000000002</v>
      </c>
      <c r="I10" s="46">
        <v>1.02342417308</v>
      </c>
      <c r="J10" s="23" t="s">
        <v>1744</v>
      </c>
      <c r="K10" s="47" t="s">
        <v>177</v>
      </c>
    </row>
    <row r="11" spans="1:11" x14ac:dyDescent="0.2">
      <c r="A11" s="137" t="s">
        <v>7</v>
      </c>
      <c r="B11" s="137">
        <v>5</v>
      </c>
      <c r="C11" s="137">
        <v>25</v>
      </c>
      <c r="D11" s="119">
        <v>50</v>
      </c>
      <c r="E11" s="24" t="s">
        <v>1745</v>
      </c>
      <c r="F11" s="24" t="s">
        <v>1746</v>
      </c>
      <c r="G11" s="24">
        <v>935</v>
      </c>
      <c r="H11" s="41">
        <v>3.6019620000000002E-2</v>
      </c>
      <c r="I11" s="42">
        <v>0.75193089430899995</v>
      </c>
      <c r="J11" s="20" t="s">
        <v>269</v>
      </c>
      <c r="K11" s="43" t="s">
        <v>177</v>
      </c>
    </row>
    <row r="12" spans="1:11" x14ac:dyDescent="0.2">
      <c r="A12" s="135"/>
      <c r="B12" s="135"/>
      <c r="C12" s="135"/>
      <c r="D12" s="120">
        <v>55</v>
      </c>
      <c r="E12" s="70" t="s">
        <v>1747</v>
      </c>
      <c r="F12" s="35" t="s">
        <v>1748</v>
      </c>
      <c r="G12" s="35">
        <v>1136</v>
      </c>
      <c r="H12" s="36">
        <v>8.4966410000000006E-2</v>
      </c>
      <c r="I12" s="37">
        <v>0.79750778816199996</v>
      </c>
      <c r="J12" s="10" t="s">
        <v>1749</v>
      </c>
      <c r="K12" s="38" t="s">
        <v>177</v>
      </c>
    </row>
    <row r="13" spans="1:11" x14ac:dyDescent="0.2">
      <c r="A13" s="135"/>
      <c r="B13" s="135"/>
      <c r="C13" s="135"/>
      <c r="D13" s="120">
        <v>60</v>
      </c>
      <c r="E13" s="70" t="s">
        <v>1750</v>
      </c>
      <c r="F13" s="35" t="s">
        <v>1751</v>
      </c>
      <c r="G13" s="35">
        <v>1310</v>
      </c>
      <c r="H13" s="36">
        <v>5.5961419999999998E-2</v>
      </c>
      <c r="I13" s="37">
        <v>0.78868813825600004</v>
      </c>
      <c r="J13" s="10" t="s">
        <v>1752</v>
      </c>
      <c r="K13" s="38" t="s">
        <v>177</v>
      </c>
    </row>
    <row r="14" spans="1:11" x14ac:dyDescent="0.2">
      <c r="A14" s="135"/>
      <c r="B14" s="138"/>
      <c r="C14" s="138"/>
      <c r="D14" s="121">
        <v>65</v>
      </c>
      <c r="E14" s="71" t="s">
        <v>1753</v>
      </c>
      <c r="F14" s="58" t="s">
        <v>1754</v>
      </c>
      <c r="G14" s="58">
        <v>1449</v>
      </c>
      <c r="H14" s="59">
        <v>5.7708250000000003E-2</v>
      </c>
      <c r="I14" s="60">
        <v>0.79639231115499998</v>
      </c>
      <c r="J14" s="3" t="s">
        <v>1755</v>
      </c>
      <c r="K14" s="61" t="s">
        <v>177</v>
      </c>
    </row>
    <row r="15" spans="1:11" x14ac:dyDescent="0.2">
      <c r="A15" s="134" t="s">
        <v>8</v>
      </c>
      <c r="B15" s="137">
        <v>10</v>
      </c>
      <c r="C15" s="137">
        <v>20</v>
      </c>
      <c r="D15" s="119">
        <v>50</v>
      </c>
      <c r="E15" s="72" t="s">
        <v>1756</v>
      </c>
      <c r="F15" s="62" t="s">
        <v>1757</v>
      </c>
      <c r="G15" s="62">
        <v>842</v>
      </c>
      <c r="H15" s="63">
        <v>0.91822930000000003</v>
      </c>
      <c r="I15" s="64">
        <v>1.01575670498</v>
      </c>
      <c r="J15" s="7" t="s">
        <v>394</v>
      </c>
      <c r="K15" s="65" t="s">
        <v>177</v>
      </c>
    </row>
    <row r="16" spans="1:11" x14ac:dyDescent="0.2">
      <c r="A16" s="135"/>
      <c r="B16" s="135"/>
      <c r="C16" s="135"/>
      <c r="D16" s="120">
        <v>55</v>
      </c>
      <c r="E16" s="70" t="s">
        <v>1758</v>
      </c>
      <c r="F16" s="35" t="s">
        <v>1759</v>
      </c>
      <c r="G16" s="35">
        <v>874</v>
      </c>
      <c r="H16" s="36">
        <v>0.7756419</v>
      </c>
      <c r="I16" s="37">
        <v>1.04198473282</v>
      </c>
      <c r="J16" s="10" t="s">
        <v>369</v>
      </c>
      <c r="K16" s="38" t="s">
        <v>177</v>
      </c>
    </row>
    <row r="17" spans="1:11" x14ac:dyDescent="0.2">
      <c r="A17" s="135"/>
      <c r="B17" s="135"/>
      <c r="C17" s="135"/>
      <c r="D17" s="120">
        <v>60</v>
      </c>
      <c r="E17" s="70" t="s">
        <v>1760</v>
      </c>
      <c r="F17" s="35" t="s">
        <v>1761</v>
      </c>
      <c r="G17" s="35">
        <v>938</v>
      </c>
      <c r="H17" s="36">
        <v>0.34031070000000002</v>
      </c>
      <c r="I17" s="37">
        <v>1.14898898899</v>
      </c>
      <c r="J17" s="10" t="s">
        <v>1762</v>
      </c>
      <c r="K17" s="38" t="s">
        <v>177</v>
      </c>
    </row>
    <row r="18" spans="1:11" x14ac:dyDescent="0.2">
      <c r="A18" s="135"/>
      <c r="B18" s="138"/>
      <c r="C18" s="138"/>
      <c r="D18" s="121">
        <v>65</v>
      </c>
      <c r="E18" s="71" t="s">
        <v>1763</v>
      </c>
      <c r="F18" s="58" t="s">
        <v>1764</v>
      </c>
      <c r="G18" s="58">
        <v>956</v>
      </c>
      <c r="H18" s="59">
        <v>0.36247299999999999</v>
      </c>
      <c r="I18" s="60">
        <v>1.1293067426400001</v>
      </c>
      <c r="J18" s="3" t="s">
        <v>1765</v>
      </c>
      <c r="K18" s="61" t="s">
        <v>177</v>
      </c>
    </row>
    <row r="19" spans="1:11" x14ac:dyDescent="0.2">
      <c r="A19" s="134" t="s">
        <v>9</v>
      </c>
      <c r="B19" s="137">
        <v>5</v>
      </c>
      <c r="C19" s="137">
        <v>35</v>
      </c>
      <c r="D19" s="119">
        <v>50</v>
      </c>
      <c r="E19" s="62" t="s">
        <v>1766</v>
      </c>
      <c r="F19" s="62" t="s">
        <v>1767</v>
      </c>
      <c r="G19" s="62">
        <v>157</v>
      </c>
      <c r="H19" s="63">
        <v>0.1833487</v>
      </c>
      <c r="I19" s="64">
        <v>0.64603174603199998</v>
      </c>
      <c r="J19" s="7" t="s">
        <v>1768</v>
      </c>
      <c r="K19" s="62" t="s">
        <v>176</v>
      </c>
    </row>
    <row r="20" spans="1:11" x14ac:dyDescent="0.2">
      <c r="A20" s="135"/>
      <c r="B20" s="135"/>
      <c r="C20" s="135"/>
      <c r="D20" s="120">
        <v>55</v>
      </c>
      <c r="E20" s="35" t="s">
        <v>1592</v>
      </c>
      <c r="F20" s="35" t="s">
        <v>1769</v>
      </c>
      <c r="G20" s="35">
        <v>184</v>
      </c>
      <c r="H20" s="36">
        <v>0.36252990000000002</v>
      </c>
      <c r="I20" s="37">
        <v>0.73813420621900006</v>
      </c>
      <c r="J20" s="10" t="s">
        <v>1770</v>
      </c>
      <c r="K20" s="35" t="s">
        <v>176</v>
      </c>
    </row>
    <row r="21" spans="1:11" x14ac:dyDescent="0.2">
      <c r="A21" s="135"/>
      <c r="B21" s="135"/>
      <c r="C21" s="135"/>
      <c r="D21" s="120">
        <v>60</v>
      </c>
      <c r="E21" s="35" t="s">
        <v>1771</v>
      </c>
      <c r="F21" s="35" t="s">
        <v>1772</v>
      </c>
      <c r="G21" s="35">
        <v>231</v>
      </c>
      <c r="H21" s="36">
        <v>0.69607529999999995</v>
      </c>
      <c r="I21" s="37">
        <v>0.89716312056699998</v>
      </c>
      <c r="J21" s="10" t="s">
        <v>1773</v>
      </c>
      <c r="K21" s="35" t="s">
        <v>177</v>
      </c>
    </row>
    <row r="22" spans="1:11" x14ac:dyDescent="0.2">
      <c r="A22" s="136"/>
      <c r="B22" s="138"/>
      <c r="C22" s="138"/>
      <c r="D22" s="121">
        <v>65</v>
      </c>
      <c r="E22" s="58" t="s">
        <v>1774</v>
      </c>
      <c r="F22" s="58" t="s">
        <v>1775</v>
      </c>
      <c r="G22" s="58">
        <v>314</v>
      </c>
      <c r="H22" s="59">
        <v>0.30880839999999998</v>
      </c>
      <c r="I22" s="60">
        <v>0.75757575757600004</v>
      </c>
      <c r="J22" s="3" t="s">
        <v>1776</v>
      </c>
      <c r="K22" s="58" t="s">
        <v>176</v>
      </c>
    </row>
  </sheetData>
  <mergeCells count="14">
    <mergeCell ref="C11:C14"/>
    <mergeCell ref="C15:C18"/>
    <mergeCell ref="C19:C22"/>
    <mergeCell ref="A19:A22"/>
    <mergeCell ref="B19:B22"/>
    <mergeCell ref="A15:A18"/>
    <mergeCell ref="B15:B18"/>
    <mergeCell ref="A11:A14"/>
    <mergeCell ref="B11:B14"/>
    <mergeCell ref="A1:K3"/>
    <mergeCell ref="A4:K4"/>
    <mergeCell ref="A7:A10"/>
    <mergeCell ref="B7:B10"/>
    <mergeCell ref="C7:C10"/>
  </mergeCells>
  <conditionalFormatting sqref="H7:H22">
    <cfRule type="cellIs" dxfId="15" priority="2" operator="lessThan">
      <formula>0.05</formula>
    </cfRule>
  </conditionalFormatting>
  <conditionalFormatting sqref="G7:G22">
    <cfRule type="cellIs" dxfId="14" priority="1" operator="lessThan">
      <formula>1000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F1"/>
    </sheetView>
  </sheetViews>
  <sheetFormatPr baseColWidth="10" defaultRowHeight="16" x14ac:dyDescent="0.2"/>
  <cols>
    <col min="1" max="1" width="15.5" style="1" bestFit="1" customWidth="1"/>
    <col min="2" max="2" width="10.83203125" style="1"/>
    <col min="3" max="3" width="16.6640625" style="1" bestFit="1" customWidth="1"/>
    <col min="4" max="4" width="8.5" style="1" bestFit="1" customWidth="1"/>
    <col min="5" max="16384" width="10.83203125" style="1"/>
  </cols>
  <sheetData>
    <row r="1" spans="1:17" ht="18" x14ac:dyDescent="0.2">
      <c r="A1" s="89" t="s">
        <v>1797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3" spans="1:17" s="25" customFormat="1" ht="23" customHeight="1" x14ac:dyDescent="0.2">
      <c r="A3" s="28" t="s">
        <v>164</v>
      </c>
      <c r="B3" s="28" t="s">
        <v>165</v>
      </c>
      <c r="C3" s="28" t="s">
        <v>170</v>
      </c>
      <c r="D3" s="28" t="s">
        <v>171</v>
      </c>
    </row>
    <row r="4" spans="1:17" s="25" customFormat="1" ht="23" customHeight="1" x14ac:dyDescent="0.2">
      <c r="A4" s="25" t="s">
        <v>6</v>
      </c>
      <c r="B4" s="25" t="s">
        <v>166</v>
      </c>
      <c r="C4" s="30">
        <v>3271</v>
      </c>
      <c r="D4" s="26">
        <v>0.31110899752710669</v>
      </c>
    </row>
    <row r="5" spans="1:17" s="25" customFormat="1" ht="23" customHeight="1" x14ac:dyDescent="0.2">
      <c r="B5" s="25" t="s">
        <v>167</v>
      </c>
      <c r="C5" s="30">
        <v>4661</v>
      </c>
      <c r="D5" s="26">
        <v>0.44331367700209245</v>
      </c>
    </row>
    <row r="6" spans="1:17" s="25" customFormat="1" ht="23" customHeight="1" x14ac:dyDescent="0.2">
      <c r="B6" s="25" t="s">
        <v>168</v>
      </c>
      <c r="C6" s="30">
        <v>2538</v>
      </c>
      <c r="D6" s="26">
        <v>0.24139242914209624</v>
      </c>
    </row>
    <row r="7" spans="1:17" s="25" customFormat="1" ht="23" customHeight="1" x14ac:dyDescent="0.2">
      <c r="A7" s="27"/>
      <c r="B7" s="27" t="s">
        <v>169</v>
      </c>
      <c r="C7" s="31">
        <v>44</v>
      </c>
      <c r="D7" s="29">
        <v>4.184896328704584E-3</v>
      </c>
    </row>
    <row r="8" spans="1:17" s="25" customFormat="1" ht="23" customHeight="1" x14ac:dyDescent="0.2">
      <c r="A8" s="25" t="s">
        <v>7</v>
      </c>
      <c r="B8" s="25" t="s">
        <v>166</v>
      </c>
      <c r="C8" s="30">
        <v>2350</v>
      </c>
      <c r="D8" s="26">
        <v>0.36713013591626309</v>
      </c>
    </row>
    <row r="9" spans="1:17" s="25" customFormat="1" ht="23" customHeight="1" x14ac:dyDescent="0.2">
      <c r="B9" s="25" t="s">
        <v>167</v>
      </c>
      <c r="C9" s="30">
        <v>3833</v>
      </c>
      <c r="D9" s="26">
        <v>0.5988126855178878</v>
      </c>
    </row>
    <row r="10" spans="1:17" s="25" customFormat="1" ht="23" customHeight="1" x14ac:dyDescent="0.2">
      <c r="B10" s="25" t="s">
        <v>168</v>
      </c>
      <c r="C10" s="30">
        <v>56</v>
      </c>
      <c r="D10" s="26">
        <v>8.7486330260896743E-3</v>
      </c>
    </row>
    <row r="11" spans="1:17" s="25" customFormat="1" ht="23" customHeight="1" x14ac:dyDescent="0.2">
      <c r="A11" s="27"/>
      <c r="B11" s="27" t="s">
        <v>169</v>
      </c>
      <c r="C11" s="31">
        <v>162</v>
      </c>
      <c r="D11" s="29">
        <v>2.5308545539759413E-2</v>
      </c>
    </row>
    <row r="12" spans="1:17" s="25" customFormat="1" ht="23" customHeight="1" x14ac:dyDescent="0.2">
      <c r="A12" s="25" t="s">
        <v>8</v>
      </c>
      <c r="B12" s="25" t="s">
        <v>166</v>
      </c>
      <c r="C12" s="30">
        <v>991</v>
      </c>
      <c r="D12" s="26">
        <v>0.24432938856015779</v>
      </c>
    </row>
    <row r="13" spans="1:17" s="25" customFormat="1" ht="23" customHeight="1" x14ac:dyDescent="0.2">
      <c r="B13" s="25" t="s">
        <v>167</v>
      </c>
      <c r="C13" s="30">
        <v>2900</v>
      </c>
      <c r="D13" s="26">
        <v>0.71499013806706113</v>
      </c>
    </row>
    <row r="14" spans="1:17" s="25" customFormat="1" ht="23" customHeight="1" x14ac:dyDescent="0.2">
      <c r="B14" s="25" t="s">
        <v>168</v>
      </c>
      <c r="C14" s="30">
        <v>15</v>
      </c>
      <c r="D14" s="26">
        <v>3.6982248520710057E-3</v>
      </c>
    </row>
    <row r="15" spans="1:17" s="25" customFormat="1" ht="23" customHeight="1" x14ac:dyDescent="0.2">
      <c r="A15" s="27"/>
      <c r="B15" s="27" t="s">
        <v>169</v>
      </c>
      <c r="C15" s="31">
        <v>150</v>
      </c>
      <c r="D15" s="29">
        <v>3.6982248520710061E-2</v>
      </c>
    </row>
    <row r="16" spans="1:17" s="25" customFormat="1" ht="23" customHeight="1" x14ac:dyDescent="0.2">
      <c r="A16" s="25" t="s">
        <v>9</v>
      </c>
      <c r="B16" s="25" t="s">
        <v>166</v>
      </c>
      <c r="C16" s="30">
        <v>1189</v>
      </c>
      <c r="D16" s="26">
        <v>0.24958018471872376</v>
      </c>
    </row>
    <row r="17" spans="1:4" s="25" customFormat="1" ht="23" customHeight="1" x14ac:dyDescent="0.2">
      <c r="B17" s="25" t="s">
        <v>167</v>
      </c>
      <c r="C17" s="30">
        <v>3496</v>
      </c>
      <c r="D17" s="26">
        <v>0.73383711167086485</v>
      </c>
    </row>
    <row r="18" spans="1:4" s="25" customFormat="1" ht="23" customHeight="1" x14ac:dyDescent="0.2">
      <c r="B18" s="25" t="s">
        <v>168</v>
      </c>
      <c r="C18" s="30">
        <v>9</v>
      </c>
      <c r="D18" s="26">
        <v>1.889168765743073E-3</v>
      </c>
    </row>
    <row r="19" spans="1:4" s="25" customFormat="1" ht="23" customHeight="1" x14ac:dyDescent="0.2">
      <c r="A19" s="27"/>
      <c r="B19" s="27" t="s">
        <v>169</v>
      </c>
      <c r="C19" s="31">
        <v>70</v>
      </c>
      <c r="D19" s="29">
        <v>1.4693534844668345E-2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zoomScale="80" zoomScaleNormal="80" zoomScalePageLayoutView="80" workbookViewId="0">
      <selection activeCell="D14" sqref="D14"/>
    </sheetView>
  </sheetViews>
  <sheetFormatPr baseColWidth="10" defaultRowHeight="16" x14ac:dyDescent="0.2"/>
  <cols>
    <col min="1" max="1" width="15" style="1" bestFit="1" customWidth="1"/>
    <col min="2" max="3" width="12.33203125" style="1" bestFit="1" customWidth="1"/>
    <col min="4" max="5" width="22.5" style="1" bestFit="1" customWidth="1"/>
    <col min="6" max="6" width="24.1640625" style="1" bestFit="1" customWidth="1"/>
    <col min="7" max="7" width="8.1640625" style="1" bestFit="1" customWidth="1"/>
    <col min="8" max="8" width="11" style="1" bestFit="1" customWidth="1"/>
    <col min="9" max="9" width="12" style="1" bestFit="1" customWidth="1"/>
    <col min="10" max="10" width="20.1640625" style="1" bestFit="1" customWidth="1"/>
    <col min="11" max="12" width="22.5" style="1" bestFit="1" customWidth="1"/>
    <col min="13" max="13" width="24.1640625" style="1" bestFit="1" customWidth="1"/>
    <col min="14" max="14" width="8.1640625" style="1" bestFit="1" customWidth="1"/>
    <col min="15" max="15" width="11" style="1" bestFit="1" customWidth="1"/>
    <col min="16" max="16" width="12" style="1" bestFit="1" customWidth="1"/>
    <col min="17" max="17" width="20.1640625" style="1" bestFit="1" customWidth="1"/>
    <col min="18" max="16384" width="10.83203125" style="1"/>
  </cols>
  <sheetData>
    <row r="1" spans="1:17" ht="16" customHeight="1" x14ac:dyDescent="0.2">
      <c r="A1" s="139" t="s">
        <v>1798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7" ht="16" customHeight="1" x14ac:dyDescent="0.2">
      <c r="A2" s="143" t="s">
        <v>194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</row>
    <row r="3" spans="1:17" ht="16" customHeight="1" x14ac:dyDescent="0.2">
      <c r="A3" s="143" t="s">
        <v>1785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</row>
    <row r="5" spans="1:17" x14ac:dyDescent="0.2">
      <c r="A5" s="62"/>
      <c r="B5" s="62"/>
      <c r="C5" s="62"/>
      <c r="D5" s="140" t="s">
        <v>357</v>
      </c>
      <c r="E5" s="141"/>
      <c r="F5" s="141"/>
      <c r="G5" s="141"/>
      <c r="H5" s="141"/>
      <c r="I5" s="141"/>
      <c r="J5" s="142"/>
      <c r="K5" s="141" t="s">
        <v>356</v>
      </c>
      <c r="L5" s="141"/>
      <c r="M5" s="141"/>
      <c r="N5" s="141"/>
      <c r="O5" s="141"/>
      <c r="P5" s="141"/>
      <c r="Q5" s="141"/>
    </row>
    <row r="6" spans="1:17" ht="32" x14ac:dyDescent="0.2">
      <c r="A6" s="23" t="s">
        <v>5</v>
      </c>
      <c r="B6" s="23" t="s">
        <v>195</v>
      </c>
      <c r="C6" s="23" t="s">
        <v>196</v>
      </c>
      <c r="D6" s="80" t="s">
        <v>246</v>
      </c>
      <c r="E6" s="69" t="s">
        <v>247</v>
      </c>
      <c r="F6" s="39" t="s">
        <v>173</v>
      </c>
      <c r="G6" s="39" t="s">
        <v>17</v>
      </c>
      <c r="H6" s="39" t="s">
        <v>174</v>
      </c>
      <c r="I6" s="39" t="s">
        <v>14</v>
      </c>
      <c r="J6" s="74" t="s">
        <v>193</v>
      </c>
      <c r="K6" s="69" t="s">
        <v>246</v>
      </c>
      <c r="L6" s="69" t="s">
        <v>247</v>
      </c>
      <c r="M6" s="39" t="s">
        <v>173</v>
      </c>
      <c r="N6" s="39" t="s">
        <v>17</v>
      </c>
      <c r="O6" s="39" t="s">
        <v>174</v>
      </c>
      <c r="P6" s="39" t="s">
        <v>14</v>
      </c>
      <c r="Q6" s="39" t="s">
        <v>193</v>
      </c>
    </row>
    <row r="7" spans="1:17" x14ac:dyDescent="0.2">
      <c r="A7" s="137" t="s">
        <v>6</v>
      </c>
      <c r="B7" s="137">
        <v>5</v>
      </c>
      <c r="C7" s="40">
        <v>20</v>
      </c>
      <c r="D7" s="81" t="s">
        <v>954</v>
      </c>
      <c r="E7" s="24" t="s">
        <v>955</v>
      </c>
      <c r="F7" s="24">
        <v>1649</v>
      </c>
      <c r="G7" s="41">
        <v>0.31858219999999998</v>
      </c>
      <c r="H7" s="42">
        <v>0.87680855891200005</v>
      </c>
      <c r="I7" s="20" t="s">
        <v>956</v>
      </c>
      <c r="J7" s="75" t="s">
        <v>177</v>
      </c>
      <c r="K7" s="24" t="s">
        <v>957</v>
      </c>
      <c r="L7" s="24" t="s">
        <v>958</v>
      </c>
      <c r="M7" s="24">
        <v>1649</v>
      </c>
      <c r="N7" s="41">
        <v>0.27037650000000002</v>
      </c>
      <c r="O7" s="42">
        <v>0.84788502951300004</v>
      </c>
      <c r="P7" s="20" t="s">
        <v>390</v>
      </c>
      <c r="Q7" s="20" t="s">
        <v>177</v>
      </c>
    </row>
    <row r="8" spans="1:17" x14ac:dyDescent="0.2">
      <c r="A8" s="135"/>
      <c r="B8" s="135"/>
      <c r="C8" s="32">
        <v>25</v>
      </c>
      <c r="D8" s="82" t="s">
        <v>959</v>
      </c>
      <c r="E8" s="35" t="s">
        <v>960</v>
      </c>
      <c r="F8" s="35">
        <v>1303</v>
      </c>
      <c r="G8" s="36">
        <v>0.8364047</v>
      </c>
      <c r="H8" s="37">
        <v>1.0371153819400001</v>
      </c>
      <c r="I8" s="10" t="s">
        <v>961</v>
      </c>
      <c r="J8" s="76" t="s">
        <v>177</v>
      </c>
      <c r="K8" s="35" t="s">
        <v>962</v>
      </c>
      <c r="L8" s="35" t="s">
        <v>963</v>
      </c>
      <c r="M8" s="35">
        <v>1303</v>
      </c>
      <c r="N8" s="36">
        <v>0.38103019999999999</v>
      </c>
      <c r="O8" s="37">
        <v>0.86623525557000003</v>
      </c>
      <c r="P8" s="10" t="s">
        <v>964</v>
      </c>
      <c r="Q8" s="10" t="s">
        <v>177</v>
      </c>
    </row>
    <row r="9" spans="1:17" x14ac:dyDescent="0.2">
      <c r="A9" s="135"/>
      <c r="B9" s="135"/>
      <c r="C9" s="32">
        <v>30</v>
      </c>
      <c r="D9" s="82" t="s">
        <v>361</v>
      </c>
      <c r="E9" s="35" t="s">
        <v>965</v>
      </c>
      <c r="F9" s="35">
        <v>930</v>
      </c>
      <c r="G9" s="36">
        <v>0.78557809999999995</v>
      </c>
      <c r="H9" s="37">
        <v>1.0476487723700001</v>
      </c>
      <c r="I9" s="10" t="s">
        <v>364</v>
      </c>
      <c r="J9" s="76" t="s">
        <v>177</v>
      </c>
      <c r="K9" s="35" t="s">
        <v>391</v>
      </c>
      <c r="L9" s="35" t="s">
        <v>966</v>
      </c>
      <c r="M9" s="35">
        <v>930</v>
      </c>
      <c r="N9" s="36">
        <v>0.38871519999999998</v>
      </c>
      <c r="O9" s="37">
        <v>0.85939463163899998</v>
      </c>
      <c r="P9" s="10" t="s">
        <v>967</v>
      </c>
      <c r="Q9" s="10" t="s">
        <v>177</v>
      </c>
    </row>
    <row r="10" spans="1:17" x14ac:dyDescent="0.2">
      <c r="A10" s="135"/>
      <c r="B10" s="138"/>
      <c r="C10" s="44">
        <v>35</v>
      </c>
      <c r="D10" s="83" t="s">
        <v>362</v>
      </c>
      <c r="E10" s="22" t="s">
        <v>968</v>
      </c>
      <c r="F10" s="22">
        <v>663</v>
      </c>
      <c r="G10" s="45">
        <v>0.72918059999999996</v>
      </c>
      <c r="H10" s="46">
        <v>0.91511105055200004</v>
      </c>
      <c r="I10" s="23" t="s">
        <v>969</v>
      </c>
      <c r="J10" s="77" t="s">
        <v>177</v>
      </c>
      <c r="K10" s="22" t="s">
        <v>392</v>
      </c>
      <c r="L10" s="22" t="s">
        <v>970</v>
      </c>
      <c r="M10" s="22">
        <v>663</v>
      </c>
      <c r="N10" s="45">
        <v>0.34940710000000003</v>
      </c>
      <c r="O10" s="46">
        <v>0.83028083028099997</v>
      </c>
      <c r="P10" s="23" t="s">
        <v>971</v>
      </c>
      <c r="Q10" s="23" t="s">
        <v>177</v>
      </c>
    </row>
    <row r="11" spans="1:17" x14ac:dyDescent="0.2">
      <c r="A11" s="135"/>
      <c r="B11" s="137">
        <v>7</v>
      </c>
      <c r="C11" s="40">
        <v>20</v>
      </c>
      <c r="D11" s="81" t="s">
        <v>972</v>
      </c>
      <c r="E11" s="24" t="s">
        <v>973</v>
      </c>
      <c r="F11" s="24">
        <v>1839</v>
      </c>
      <c r="G11" s="41">
        <v>0.46482950000000001</v>
      </c>
      <c r="H11" s="42">
        <v>0.91785931130200005</v>
      </c>
      <c r="I11" s="20" t="s">
        <v>332</v>
      </c>
      <c r="J11" s="75" t="s">
        <v>177</v>
      </c>
      <c r="K11" s="24" t="s">
        <v>974</v>
      </c>
      <c r="L11" s="24" t="s">
        <v>975</v>
      </c>
      <c r="M11" s="24">
        <v>1839</v>
      </c>
      <c r="N11" s="41">
        <v>0.4933843</v>
      </c>
      <c r="O11" s="42">
        <v>0.91218363185100004</v>
      </c>
      <c r="P11" s="20" t="s">
        <v>330</v>
      </c>
      <c r="Q11" s="20" t="s">
        <v>177</v>
      </c>
    </row>
    <row r="12" spans="1:17" x14ac:dyDescent="0.2">
      <c r="A12" s="135"/>
      <c r="B12" s="135"/>
      <c r="C12" s="32">
        <v>25</v>
      </c>
      <c r="D12" s="82" t="s">
        <v>976</v>
      </c>
      <c r="E12" s="35" t="s">
        <v>977</v>
      </c>
      <c r="F12" s="35">
        <v>1513</v>
      </c>
      <c r="G12" s="36">
        <v>0.52707119999999996</v>
      </c>
      <c r="H12" s="37">
        <v>1.08300551471</v>
      </c>
      <c r="I12" s="10" t="s">
        <v>978</v>
      </c>
      <c r="J12" s="76" t="s">
        <v>177</v>
      </c>
      <c r="K12" s="35" t="s">
        <v>979</v>
      </c>
      <c r="L12" s="35" t="s">
        <v>980</v>
      </c>
      <c r="M12" s="35">
        <v>1513</v>
      </c>
      <c r="N12" s="36">
        <v>0.48764859999999999</v>
      </c>
      <c r="O12" s="37">
        <v>0.90442975206599996</v>
      </c>
      <c r="P12" s="10" t="s">
        <v>393</v>
      </c>
      <c r="Q12" s="10" t="s">
        <v>177</v>
      </c>
    </row>
    <row r="13" spans="1:17" x14ac:dyDescent="0.2">
      <c r="A13" s="135"/>
      <c r="B13" s="135"/>
      <c r="C13" s="32">
        <v>30</v>
      </c>
      <c r="D13" s="82" t="s">
        <v>981</v>
      </c>
      <c r="E13" s="35" t="s">
        <v>982</v>
      </c>
      <c r="F13" s="35">
        <v>1115</v>
      </c>
      <c r="G13" s="36">
        <v>0.70285739999999997</v>
      </c>
      <c r="H13" s="37">
        <v>1.06049248828</v>
      </c>
      <c r="I13" s="10" t="s">
        <v>983</v>
      </c>
      <c r="J13" s="76" t="s">
        <v>177</v>
      </c>
      <c r="K13" s="35" t="s">
        <v>984</v>
      </c>
      <c r="L13" s="35" t="s">
        <v>985</v>
      </c>
      <c r="M13" s="35">
        <v>1115</v>
      </c>
      <c r="N13" s="36">
        <v>0.4413262</v>
      </c>
      <c r="O13" s="37">
        <v>0.88406583469</v>
      </c>
      <c r="P13" s="10" t="s">
        <v>986</v>
      </c>
      <c r="Q13" s="10" t="s">
        <v>177</v>
      </c>
    </row>
    <row r="14" spans="1:17" x14ac:dyDescent="0.2">
      <c r="A14" s="135"/>
      <c r="B14" s="138"/>
      <c r="C14" s="44">
        <v>35</v>
      </c>
      <c r="D14" s="83" t="s">
        <v>987</v>
      </c>
      <c r="E14" s="22" t="s">
        <v>988</v>
      </c>
      <c r="F14" s="22">
        <v>831</v>
      </c>
      <c r="G14" s="45">
        <v>0.61624159999999994</v>
      </c>
      <c r="H14" s="46">
        <v>0.9185859529</v>
      </c>
      <c r="I14" s="23" t="s">
        <v>989</v>
      </c>
      <c r="J14" s="77" t="s">
        <v>177</v>
      </c>
      <c r="K14" s="22" t="s">
        <v>990</v>
      </c>
      <c r="L14" s="22" t="s">
        <v>991</v>
      </c>
      <c r="M14" s="22">
        <v>831</v>
      </c>
      <c r="N14" s="45">
        <v>0.42057230000000001</v>
      </c>
      <c r="O14" s="46">
        <v>0.85755490791099998</v>
      </c>
      <c r="P14" s="23" t="s">
        <v>265</v>
      </c>
      <c r="Q14" s="23" t="s">
        <v>177</v>
      </c>
    </row>
    <row r="15" spans="1:17" x14ac:dyDescent="0.2">
      <c r="A15" s="135"/>
      <c r="B15" s="137">
        <v>10</v>
      </c>
      <c r="C15" s="40">
        <v>20</v>
      </c>
      <c r="D15" s="81" t="s">
        <v>368</v>
      </c>
      <c r="E15" s="24" t="s">
        <v>992</v>
      </c>
      <c r="F15" s="24">
        <v>2004</v>
      </c>
      <c r="G15" s="41">
        <v>0.98930300000000004</v>
      </c>
      <c r="H15" s="42">
        <v>1.0063883299800001</v>
      </c>
      <c r="I15" s="20" t="s">
        <v>993</v>
      </c>
      <c r="J15" s="75" t="s">
        <v>177</v>
      </c>
      <c r="K15" s="24" t="s">
        <v>994</v>
      </c>
      <c r="L15" s="24" t="s">
        <v>995</v>
      </c>
      <c r="M15" s="24">
        <v>2004</v>
      </c>
      <c r="N15" s="41">
        <v>0.92631339999999995</v>
      </c>
      <c r="O15" s="42">
        <v>1.0172170846999999</v>
      </c>
      <c r="P15" s="20" t="s">
        <v>996</v>
      </c>
      <c r="Q15" s="20" t="s">
        <v>177</v>
      </c>
    </row>
    <row r="16" spans="1:17" x14ac:dyDescent="0.2">
      <c r="A16" s="135"/>
      <c r="B16" s="135"/>
      <c r="C16" s="32">
        <v>25</v>
      </c>
      <c r="D16" s="82" t="s">
        <v>372</v>
      </c>
      <c r="E16" s="35" t="s">
        <v>997</v>
      </c>
      <c r="F16" s="35">
        <v>1693</v>
      </c>
      <c r="G16" s="36">
        <v>0.14346149999999999</v>
      </c>
      <c r="H16" s="37">
        <v>1.1725113122199999</v>
      </c>
      <c r="I16" s="10" t="s">
        <v>998</v>
      </c>
      <c r="J16" s="76" t="s">
        <v>177</v>
      </c>
      <c r="K16" s="35" t="s">
        <v>999</v>
      </c>
      <c r="L16" s="35" t="s">
        <v>1000</v>
      </c>
      <c r="M16" s="35">
        <v>1693</v>
      </c>
      <c r="N16" s="36">
        <v>0.89077329999999999</v>
      </c>
      <c r="O16" s="37">
        <v>1.02431985359</v>
      </c>
      <c r="P16" s="10" t="s">
        <v>1001</v>
      </c>
      <c r="Q16" s="10" t="s">
        <v>177</v>
      </c>
    </row>
    <row r="17" spans="1:17" x14ac:dyDescent="0.2">
      <c r="A17" s="135"/>
      <c r="B17" s="135"/>
      <c r="C17" s="32">
        <v>30</v>
      </c>
      <c r="D17" s="82" t="s">
        <v>1002</v>
      </c>
      <c r="E17" s="35" t="s">
        <v>1003</v>
      </c>
      <c r="F17" s="35">
        <v>1290</v>
      </c>
      <c r="G17" s="36">
        <v>0.2027688</v>
      </c>
      <c r="H17" s="37">
        <v>1.17001469868</v>
      </c>
      <c r="I17" s="10" t="s">
        <v>1004</v>
      </c>
      <c r="J17" s="76" t="s">
        <v>177</v>
      </c>
      <c r="K17" s="35" t="s">
        <v>1005</v>
      </c>
      <c r="L17" s="35" t="s">
        <v>1006</v>
      </c>
      <c r="M17" s="35">
        <v>1290</v>
      </c>
      <c r="N17" s="36">
        <v>0.8887777</v>
      </c>
      <c r="O17" s="37">
        <v>1.0279491376100001</v>
      </c>
      <c r="P17" s="10" t="s">
        <v>1007</v>
      </c>
      <c r="Q17" s="10" t="s">
        <v>177</v>
      </c>
    </row>
    <row r="18" spans="1:17" x14ac:dyDescent="0.2">
      <c r="A18" s="135"/>
      <c r="B18" s="138"/>
      <c r="C18" s="44">
        <v>35</v>
      </c>
      <c r="D18" s="83" t="s">
        <v>1008</v>
      </c>
      <c r="E18" s="22" t="s">
        <v>1009</v>
      </c>
      <c r="F18" s="22">
        <v>992</v>
      </c>
      <c r="G18" s="45">
        <v>0.81301369999999995</v>
      </c>
      <c r="H18" s="46">
        <v>1.0358316778000001</v>
      </c>
      <c r="I18" s="23" t="s">
        <v>464</v>
      </c>
      <c r="J18" s="77" t="s">
        <v>177</v>
      </c>
      <c r="K18" s="22" t="s">
        <v>1010</v>
      </c>
      <c r="L18" s="22" t="s">
        <v>1011</v>
      </c>
      <c r="M18" s="22">
        <v>992</v>
      </c>
      <c r="N18" s="45">
        <v>0.90906180000000003</v>
      </c>
      <c r="O18" s="46">
        <v>1.0216739213799999</v>
      </c>
      <c r="P18" s="23" t="s">
        <v>352</v>
      </c>
      <c r="Q18" s="23" t="s">
        <v>177</v>
      </c>
    </row>
    <row r="19" spans="1:17" x14ac:dyDescent="0.2">
      <c r="A19" s="135"/>
      <c r="B19" s="137">
        <v>12</v>
      </c>
      <c r="C19" s="40">
        <v>20</v>
      </c>
      <c r="D19" s="81" t="s">
        <v>1012</v>
      </c>
      <c r="E19" s="24" t="s">
        <v>1013</v>
      </c>
      <c r="F19" s="24">
        <v>2100</v>
      </c>
      <c r="G19" s="41">
        <v>0.61070670000000005</v>
      </c>
      <c r="H19" s="42">
        <v>1.0548852710000001</v>
      </c>
      <c r="I19" s="20" t="s">
        <v>1014</v>
      </c>
      <c r="J19" s="75" t="s">
        <v>177</v>
      </c>
      <c r="K19" s="24" t="s">
        <v>1015</v>
      </c>
      <c r="L19" s="24" t="s">
        <v>1016</v>
      </c>
      <c r="M19" s="24">
        <v>2100</v>
      </c>
      <c r="N19" s="41">
        <v>0.84929509999999997</v>
      </c>
      <c r="O19" s="42">
        <v>1.0269152554000001</v>
      </c>
      <c r="P19" s="20" t="s">
        <v>1017</v>
      </c>
      <c r="Q19" s="20" t="s">
        <v>177</v>
      </c>
    </row>
    <row r="20" spans="1:17" x14ac:dyDescent="0.2">
      <c r="A20" s="135"/>
      <c r="B20" s="135"/>
      <c r="C20" s="32">
        <v>25</v>
      </c>
      <c r="D20" s="82" t="s">
        <v>1018</v>
      </c>
      <c r="E20" s="35" t="s">
        <v>1019</v>
      </c>
      <c r="F20" s="35">
        <v>1787</v>
      </c>
      <c r="G20" s="36">
        <v>4.6867039999999999E-2</v>
      </c>
      <c r="H20" s="37">
        <v>1.22726758865</v>
      </c>
      <c r="I20" s="10" t="s">
        <v>1020</v>
      </c>
      <c r="J20" s="76" t="s">
        <v>177</v>
      </c>
      <c r="K20" s="35" t="s">
        <v>1021</v>
      </c>
      <c r="L20" s="35" t="s">
        <v>1022</v>
      </c>
      <c r="M20" s="35">
        <v>1787</v>
      </c>
      <c r="N20" s="36">
        <v>0.65386169999999999</v>
      </c>
      <c r="O20" s="37">
        <v>1.06037182751</v>
      </c>
      <c r="P20" s="10" t="s">
        <v>1023</v>
      </c>
      <c r="Q20" s="10" t="s">
        <v>177</v>
      </c>
    </row>
    <row r="21" spans="1:17" x14ac:dyDescent="0.2">
      <c r="A21" s="135"/>
      <c r="B21" s="135"/>
      <c r="C21" s="32">
        <v>30</v>
      </c>
      <c r="D21" s="82" t="s">
        <v>1024</v>
      </c>
      <c r="E21" s="35" t="s">
        <v>1025</v>
      </c>
      <c r="F21" s="35">
        <v>1386</v>
      </c>
      <c r="G21" s="36">
        <v>7.8996910000000004E-2</v>
      </c>
      <c r="H21" s="37">
        <v>1.2251432016899999</v>
      </c>
      <c r="I21" s="10" t="s">
        <v>1026</v>
      </c>
      <c r="J21" s="76" t="s">
        <v>177</v>
      </c>
      <c r="K21" s="35" t="s">
        <v>1027</v>
      </c>
      <c r="L21" s="35" t="s">
        <v>1028</v>
      </c>
      <c r="M21" s="35">
        <v>1386</v>
      </c>
      <c r="N21" s="36">
        <v>0.69981210000000005</v>
      </c>
      <c r="O21" s="37">
        <v>1.0584283000900001</v>
      </c>
      <c r="P21" s="10" t="s">
        <v>1029</v>
      </c>
      <c r="Q21" s="10" t="s">
        <v>177</v>
      </c>
    </row>
    <row r="22" spans="1:17" x14ac:dyDescent="0.2">
      <c r="A22" s="135"/>
      <c r="B22" s="138"/>
      <c r="C22" s="44">
        <v>35</v>
      </c>
      <c r="D22" s="83" t="s">
        <v>1030</v>
      </c>
      <c r="E22" s="22" t="s">
        <v>1031</v>
      </c>
      <c r="F22" s="22">
        <v>1090</v>
      </c>
      <c r="G22" s="45">
        <v>0.34689340000000002</v>
      </c>
      <c r="H22" s="46">
        <v>1.1338814578500001</v>
      </c>
      <c r="I22" s="23" t="s">
        <v>1032</v>
      </c>
      <c r="J22" s="77" t="s">
        <v>177</v>
      </c>
      <c r="K22" s="22" t="s">
        <v>1033</v>
      </c>
      <c r="L22" s="22" t="s">
        <v>1034</v>
      </c>
      <c r="M22" s="22">
        <v>1090</v>
      </c>
      <c r="N22" s="45">
        <v>0.60292369999999995</v>
      </c>
      <c r="O22" s="46">
        <v>1.086603902</v>
      </c>
      <c r="P22" s="23" t="s">
        <v>397</v>
      </c>
      <c r="Q22" s="23" t="s">
        <v>177</v>
      </c>
    </row>
    <row r="23" spans="1:17" x14ac:dyDescent="0.2">
      <c r="A23" s="135"/>
      <c r="B23" s="135">
        <v>15</v>
      </c>
      <c r="C23" s="32">
        <v>20</v>
      </c>
      <c r="D23" s="82" t="s">
        <v>1035</v>
      </c>
      <c r="E23" s="35" t="s">
        <v>1036</v>
      </c>
      <c r="F23" s="35">
        <v>2227</v>
      </c>
      <c r="G23" s="36">
        <v>0.64736640000000001</v>
      </c>
      <c r="H23" s="37">
        <v>0.95501394802499995</v>
      </c>
      <c r="I23" s="10" t="s">
        <v>1037</v>
      </c>
      <c r="J23" s="76" t="s">
        <v>177</v>
      </c>
      <c r="K23" s="24" t="s">
        <v>1038</v>
      </c>
      <c r="L23" s="24" t="s">
        <v>1039</v>
      </c>
      <c r="M23" s="24">
        <v>2227</v>
      </c>
      <c r="N23" s="41">
        <v>0.6822376</v>
      </c>
      <c r="O23" s="42">
        <v>0.95446268401099998</v>
      </c>
      <c r="P23" s="20" t="s">
        <v>1040</v>
      </c>
      <c r="Q23" s="10" t="s">
        <v>177</v>
      </c>
    </row>
    <row r="24" spans="1:17" x14ac:dyDescent="0.2">
      <c r="A24" s="135"/>
      <c r="B24" s="135"/>
      <c r="C24" s="32">
        <v>25</v>
      </c>
      <c r="D24" s="82" t="s">
        <v>1041</v>
      </c>
      <c r="E24" s="35" t="s">
        <v>1042</v>
      </c>
      <c r="F24" s="35">
        <v>1955</v>
      </c>
      <c r="G24" s="36">
        <v>0.2560712</v>
      </c>
      <c r="H24" s="37">
        <v>1.1186181075599999</v>
      </c>
      <c r="I24" s="10" t="s">
        <v>1043</v>
      </c>
      <c r="J24" s="76" t="s">
        <v>177</v>
      </c>
      <c r="K24" s="35" t="s">
        <v>1044</v>
      </c>
      <c r="L24" s="35" t="s">
        <v>1045</v>
      </c>
      <c r="M24" s="35">
        <v>1955</v>
      </c>
      <c r="N24" s="36">
        <v>0.96864380000000005</v>
      </c>
      <c r="O24" s="37">
        <v>1.0098903911899999</v>
      </c>
      <c r="P24" s="10" t="s">
        <v>1046</v>
      </c>
      <c r="Q24" s="10" t="s">
        <v>177</v>
      </c>
    </row>
    <row r="25" spans="1:17" x14ac:dyDescent="0.2">
      <c r="A25" s="135"/>
      <c r="B25" s="135"/>
      <c r="C25" s="32">
        <v>30</v>
      </c>
      <c r="D25" s="82" t="s">
        <v>1047</v>
      </c>
      <c r="E25" s="35" t="s">
        <v>1048</v>
      </c>
      <c r="F25" s="35">
        <v>1549</v>
      </c>
      <c r="G25" s="36">
        <v>0.2392833</v>
      </c>
      <c r="H25" s="37">
        <v>1.1375407227800001</v>
      </c>
      <c r="I25" s="10" t="s">
        <v>366</v>
      </c>
      <c r="J25" s="76" t="s">
        <v>177</v>
      </c>
      <c r="K25" s="35" t="s">
        <v>1049</v>
      </c>
      <c r="L25" s="35" t="s">
        <v>1050</v>
      </c>
      <c r="M25" s="35">
        <v>1549</v>
      </c>
      <c r="N25" s="36">
        <v>0.8321636</v>
      </c>
      <c r="O25" s="37">
        <v>1.0321382428899999</v>
      </c>
      <c r="P25" s="10" t="s">
        <v>1051</v>
      </c>
      <c r="Q25" s="10" t="s">
        <v>177</v>
      </c>
    </row>
    <row r="26" spans="1:17" x14ac:dyDescent="0.2">
      <c r="A26" s="138"/>
      <c r="B26" s="138"/>
      <c r="C26" s="44">
        <v>35</v>
      </c>
      <c r="D26" s="83" t="s">
        <v>1052</v>
      </c>
      <c r="E26" s="22" t="s">
        <v>1053</v>
      </c>
      <c r="F26" s="22">
        <v>1251</v>
      </c>
      <c r="G26" s="45">
        <v>0.65277410000000002</v>
      </c>
      <c r="H26" s="46">
        <v>1.0607186425599999</v>
      </c>
      <c r="I26" s="23" t="s">
        <v>1023</v>
      </c>
      <c r="J26" s="77" t="s">
        <v>177</v>
      </c>
      <c r="K26" s="22" t="s">
        <v>1054</v>
      </c>
      <c r="L26" s="22" t="s">
        <v>1055</v>
      </c>
      <c r="M26" s="22">
        <v>1251</v>
      </c>
      <c r="N26" s="45">
        <v>0.94463149999999996</v>
      </c>
      <c r="O26" s="46">
        <v>1.0177073625299999</v>
      </c>
      <c r="P26" s="23" t="s">
        <v>267</v>
      </c>
      <c r="Q26" s="23" t="s">
        <v>177</v>
      </c>
    </row>
    <row r="27" spans="1:17" x14ac:dyDescent="0.2">
      <c r="A27" s="137" t="s">
        <v>7</v>
      </c>
      <c r="B27" s="137">
        <v>5</v>
      </c>
      <c r="C27" s="40">
        <v>20</v>
      </c>
      <c r="D27" s="81" t="s">
        <v>1056</v>
      </c>
      <c r="E27" s="24" t="s">
        <v>1057</v>
      </c>
      <c r="F27" s="24">
        <v>1449</v>
      </c>
      <c r="G27" s="41">
        <v>4.3926249999999998E-3</v>
      </c>
      <c r="H27" s="42">
        <v>0.69306840533299996</v>
      </c>
      <c r="I27" s="20" t="s">
        <v>1058</v>
      </c>
      <c r="J27" s="75" t="s">
        <v>181</v>
      </c>
      <c r="K27" s="24" t="s">
        <v>1059</v>
      </c>
      <c r="L27" s="24" t="s">
        <v>1060</v>
      </c>
      <c r="M27" s="24">
        <v>1449</v>
      </c>
      <c r="N27" s="41">
        <v>1.4107389999999999E-2</v>
      </c>
      <c r="O27" s="42">
        <v>0.66539214075499997</v>
      </c>
      <c r="P27" s="20" t="s">
        <v>1061</v>
      </c>
      <c r="Q27" s="20" t="s">
        <v>181</v>
      </c>
    </row>
    <row r="28" spans="1:17" x14ac:dyDescent="0.2">
      <c r="A28" s="135"/>
      <c r="B28" s="135"/>
      <c r="C28" s="32">
        <v>25</v>
      </c>
      <c r="D28" s="84" t="s">
        <v>1062</v>
      </c>
      <c r="E28" s="35" t="s">
        <v>1063</v>
      </c>
      <c r="F28" s="35">
        <v>1064</v>
      </c>
      <c r="G28" s="36">
        <v>9.5558399999999999E-4</v>
      </c>
      <c r="H28" s="37">
        <v>0.61830410761499999</v>
      </c>
      <c r="I28" s="10" t="s">
        <v>1064</v>
      </c>
      <c r="J28" s="76" t="s">
        <v>181</v>
      </c>
      <c r="K28" s="35" t="s">
        <v>1065</v>
      </c>
      <c r="L28" s="35" t="s">
        <v>1066</v>
      </c>
      <c r="M28" s="35">
        <v>1064</v>
      </c>
      <c r="N28" s="36">
        <v>3.0886429999999999E-2</v>
      </c>
      <c r="O28" s="37">
        <v>0.66918049271000002</v>
      </c>
      <c r="P28" s="10" t="s">
        <v>1067</v>
      </c>
      <c r="Q28" s="10" t="s">
        <v>181</v>
      </c>
    </row>
    <row r="29" spans="1:17" x14ac:dyDescent="0.2">
      <c r="A29" s="135"/>
      <c r="B29" s="135"/>
      <c r="C29" s="32">
        <v>30</v>
      </c>
      <c r="D29" s="84" t="s">
        <v>1068</v>
      </c>
      <c r="E29" s="35" t="s">
        <v>1069</v>
      </c>
      <c r="F29" s="35">
        <v>762</v>
      </c>
      <c r="G29" s="36">
        <v>3.041609E-2</v>
      </c>
      <c r="H29" s="37">
        <v>0.70569298542900005</v>
      </c>
      <c r="I29" s="10" t="s">
        <v>1070</v>
      </c>
      <c r="J29" s="76" t="s">
        <v>181</v>
      </c>
      <c r="K29" s="35" t="s">
        <v>1071</v>
      </c>
      <c r="L29" s="35" t="s">
        <v>1072</v>
      </c>
      <c r="M29" s="35">
        <v>762</v>
      </c>
      <c r="N29" s="36">
        <v>1.6593130000000001E-2</v>
      </c>
      <c r="O29" s="37">
        <v>0.62074330164199998</v>
      </c>
      <c r="P29" s="10" t="s">
        <v>1073</v>
      </c>
      <c r="Q29" s="10" t="s">
        <v>181</v>
      </c>
    </row>
    <row r="30" spans="1:17" x14ac:dyDescent="0.2">
      <c r="A30" s="135"/>
      <c r="B30" s="138"/>
      <c r="C30" s="33">
        <v>35</v>
      </c>
      <c r="D30" s="85" t="s">
        <v>1074</v>
      </c>
      <c r="E30" s="58" t="s">
        <v>1075</v>
      </c>
      <c r="F30" s="58">
        <v>632</v>
      </c>
      <c r="G30" s="59">
        <v>5.3830930000000003E-3</v>
      </c>
      <c r="H30" s="60">
        <v>0.61013526386000005</v>
      </c>
      <c r="I30" s="3" t="s">
        <v>1076</v>
      </c>
      <c r="J30" s="78" t="s">
        <v>181</v>
      </c>
      <c r="K30" s="22" t="s">
        <v>1077</v>
      </c>
      <c r="L30" s="22" t="s">
        <v>1078</v>
      </c>
      <c r="M30" s="22">
        <v>632</v>
      </c>
      <c r="N30" s="45">
        <v>6.7889260000000007E-2</v>
      </c>
      <c r="O30" s="46">
        <v>0.67819148936200002</v>
      </c>
      <c r="P30" s="23" t="s">
        <v>398</v>
      </c>
      <c r="Q30" s="3" t="s">
        <v>181</v>
      </c>
    </row>
    <row r="31" spans="1:17" x14ac:dyDescent="0.2">
      <c r="A31" s="135"/>
      <c r="B31" s="137">
        <v>7</v>
      </c>
      <c r="C31" s="34">
        <v>20</v>
      </c>
      <c r="D31" s="86" t="s">
        <v>1079</v>
      </c>
      <c r="E31" s="62" t="s">
        <v>1080</v>
      </c>
      <c r="F31" s="62">
        <v>1606</v>
      </c>
      <c r="G31" s="63">
        <v>1.3492830000000001E-2</v>
      </c>
      <c r="H31" s="64">
        <v>0.75149341243000001</v>
      </c>
      <c r="I31" s="7" t="s">
        <v>269</v>
      </c>
      <c r="J31" s="76" t="s">
        <v>177</v>
      </c>
      <c r="K31" s="24" t="s">
        <v>1081</v>
      </c>
      <c r="L31" s="24" t="s">
        <v>1082</v>
      </c>
      <c r="M31" s="24">
        <v>1606</v>
      </c>
      <c r="N31" s="41">
        <v>7.3669239999999997E-2</v>
      </c>
      <c r="O31" s="42">
        <v>0.75920570657399999</v>
      </c>
      <c r="P31" s="20" t="s">
        <v>1083</v>
      </c>
      <c r="Q31" s="7" t="s">
        <v>177</v>
      </c>
    </row>
    <row r="32" spans="1:17" x14ac:dyDescent="0.2">
      <c r="A32" s="135"/>
      <c r="B32" s="135"/>
      <c r="C32" s="32">
        <v>25</v>
      </c>
      <c r="D32" s="82" t="s">
        <v>1084</v>
      </c>
      <c r="E32" s="35" t="s">
        <v>1085</v>
      </c>
      <c r="F32" s="35">
        <v>1204</v>
      </c>
      <c r="G32" s="36">
        <v>4.7970390000000003E-3</v>
      </c>
      <c r="H32" s="37">
        <v>0.69348129147399995</v>
      </c>
      <c r="I32" s="10" t="s">
        <v>1058</v>
      </c>
      <c r="J32" s="76" t="s">
        <v>181</v>
      </c>
      <c r="K32" s="35" t="s">
        <v>1086</v>
      </c>
      <c r="L32" s="35" t="s">
        <v>1087</v>
      </c>
      <c r="M32" s="35">
        <v>1204</v>
      </c>
      <c r="N32" s="36">
        <v>0.1464114</v>
      </c>
      <c r="O32" s="37">
        <v>0.777284986515</v>
      </c>
      <c r="P32" s="10" t="s">
        <v>1088</v>
      </c>
      <c r="Q32" s="10" t="s">
        <v>177</v>
      </c>
    </row>
    <row r="33" spans="1:17" x14ac:dyDescent="0.2">
      <c r="A33" s="135"/>
      <c r="B33" s="135"/>
      <c r="C33" s="32">
        <v>30</v>
      </c>
      <c r="D33" s="82" t="s">
        <v>1089</v>
      </c>
      <c r="E33" s="35" t="s">
        <v>1090</v>
      </c>
      <c r="F33" s="35">
        <v>886</v>
      </c>
      <c r="G33" s="36">
        <v>5.3782259999999998E-2</v>
      </c>
      <c r="H33" s="37">
        <v>0.75839999999999996</v>
      </c>
      <c r="I33" s="10" t="s">
        <v>371</v>
      </c>
      <c r="J33" s="76" t="s">
        <v>177</v>
      </c>
      <c r="K33" s="35" t="s">
        <v>1091</v>
      </c>
      <c r="L33" s="35" t="s">
        <v>1092</v>
      </c>
      <c r="M33" s="35">
        <v>886</v>
      </c>
      <c r="N33" s="36">
        <v>9.6040159999999999E-2</v>
      </c>
      <c r="O33" s="37">
        <v>0.73536315471799996</v>
      </c>
      <c r="P33" s="10" t="s">
        <v>1093</v>
      </c>
      <c r="Q33" s="10" t="s">
        <v>181</v>
      </c>
    </row>
    <row r="34" spans="1:17" x14ac:dyDescent="0.2">
      <c r="A34" s="135"/>
      <c r="B34" s="138"/>
      <c r="C34" s="33">
        <v>35</v>
      </c>
      <c r="D34" s="87" t="s">
        <v>1094</v>
      </c>
      <c r="E34" s="58" t="s">
        <v>1095</v>
      </c>
      <c r="F34" s="58">
        <v>738</v>
      </c>
      <c r="G34" s="59">
        <v>1.6065137E-2</v>
      </c>
      <c r="H34" s="60">
        <v>0.68600543478300002</v>
      </c>
      <c r="I34" s="3" t="s">
        <v>1096</v>
      </c>
      <c r="J34" s="78" t="s">
        <v>181</v>
      </c>
      <c r="K34" s="22" t="s">
        <v>1097</v>
      </c>
      <c r="L34" s="22" t="s">
        <v>1098</v>
      </c>
      <c r="M34" s="22">
        <v>738</v>
      </c>
      <c r="N34" s="45">
        <v>0.33809810000000001</v>
      </c>
      <c r="O34" s="46">
        <v>0.80515390121700003</v>
      </c>
      <c r="P34" s="23" t="s">
        <v>1099</v>
      </c>
      <c r="Q34" s="3" t="s">
        <v>177</v>
      </c>
    </row>
    <row r="35" spans="1:17" x14ac:dyDescent="0.2">
      <c r="A35" s="135"/>
      <c r="B35" s="137">
        <v>10</v>
      </c>
      <c r="C35" s="34">
        <v>20</v>
      </c>
      <c r="D35" s="86" t="s">
        <v>1100</v>
      </c>
      <c r="E35" s="62" t="s">
        <v>1101</v>
      </c>
      <c r="F35" s="62">
        <v>1697</v>
      </c>
      <c r="G35" s="63">
        <v>2.3143489999999999E-2</v>
      </c>
      <c r="H35" s="64">
        <v>0.78049357874199998</v>
      </c>
      <c r="I35" s="7" t="s">
        <v>574</v>
      </c>
      <c r="J35" s="76" t="s">
        <v>177</v>
      </c>
      <c r="K35" s="24" t="s">
        <v>1102</v>
      </c>
      <c r="L35" s="24" t="s">
        <v>1103</v>
      </c>
      <c r="M35" s="24">
        <v>1697</v>
      </c>
      <c r="N35" s="41">
        <v>0.116922</v>
      </c>
      <c r="O35" s="42">
        <v>0.79420107154099995</v>
      </c>
      <c r="P35" s="20" t="s">
        <v>1104</v>
      </c>
      <c r="Q35" s="7" t="s">
        <v>177</v>
      </c>
    </row>
    <row r="36" spans="1:17" x14ac:dyDescent="0.2">
      <c r="A36" s="135"/>
      <c r="B36" s="135"/>
      <c r="C36" s="32">
        <v>25</v>
      </c>
      <c r="D36" s="82" t="s">
        <v>1105</v>
      </c>
      <c r="E36" s="35" t="s">
        <v>1106</v>
      </c>
      <c r="F36" s="35">
        <v>1301</v>
      </c>
      <c r="G36" s="36">
        <v>1.3892969999999999E-2</v>
      </c>
      <c r="H36" s="37">
        <v>0.74122511600100005</v>
      </c>
      <c r="I36" s="10" t="s">
        <v>1107</v>
      </c>
      <c r="J36" s="76" t="s">
        <v>177</v>
      </c>
      <c r="K36" s="35" t="s">
        <v>1108</v>
      </c>
      <c r="L36" s="35" t="s">
        <v>1109</v>
      </c>
      <c r="M36" s="35">
        <v>1301</v>
      </c>
      <c r="N36" s="36">
        <v>0.1785989</v>
      </c>
      <c r="O36" s="37">
        <v>0.80200467758100003</v>
      </c>
      <c r="P36" s="10" t="s">
        <v>1110</v>
      </c>
      <c r="Q36" s="10" t="s">
        <v>177</v>
      </c>
    </row>
    <row r="37" spans="1:17" x14ac:dyDescent="0.2">
      <c r="A37" s="135"/>
      <c r="B37" s="135"/>
      <c r="C37" s="32">
        <v>30</v>
      </c>
      <c r="D37" s="82" t="s">
        <v>1111</v>
      </c>
      <c r="E37" s="35" t="s">
        <v>1112</v>
      </c>
      <c r="F37" s="35">
        <v>979</v>
      </c>
      <c r="G37" s="36">
        <v>9.2086619999999994E-2</v>
      </c>
      <c r="H37" s="37">
        <v>0.79533946137699996</v>
      </c>
      <c r="I37" s="10" t="s">
        <v>1113</v>
      </c>
      <c r="J37" s="76" t="s">
        <v>177</v>
      </c>
      <c r="K37" s="35" t="s">
        <v>1114</v>
      </c>
      <c r="L37" s="35" t="s">
        <v>1115</v>
      </c>
      <c r="M37" s="35">
        <v>979</v>
      </c>
      <c r="N37" s="36">
        <v>0.15010481000000001</v>
      </c>
      <c r="O37" s="37">
        <v>0.77835533553400005</v>
      </c>
      <c r="P37" s="10" t="s">
        <v>1116</v>
      </c>
      <c r="Q37" s="10" t="s">
        <v>177</v>
      </c>
    </row>
    <row r="38" spans="1:17" x14ac:dyDescent="0.2">
      <c r="A38" s="135"/>
      <c r="B38" s="138"/>
      <c r="C38" s="33">
        <v>35</v>
      </c>
      <c r="D38" s="87" t="s">
        <v>1117</v>
      </c>
      <c r="E38" s="58" t="s">
        <v>1118</v>
      </c>
      <c r="F38" s="58">
        <v>824</v>
      </c>
      <c r="G38" s="59">
        <v>5.0473780000000003E-2</v>
      </c>
      <c r="H38" s="60">
        <v>0.74947018854699998</v>
      </c>
      <c r="I38" s="3" t="s">
        <v>326</v>
      </c>
      <c r="J38" s="78" t="s">
        <v>177</v>
      </c>
      <c r="K38" s="22" t="s">
        <v>1119</v>
      </c>
      <c r="L38" s="22" t="s">
        <v>1120</v>
      </c>
      <c r="M38" s="22">
        <v>824</v>
      </c>
      <c r="N38" s="45">
        <v>0.5681583</v>
      </c>
      <c r="O38" s="46">
        <v>0.87424917651599998</v>
      </c>
      <c r="P38" s="23" t="s">
        <v>1121</v>
      </c>
      <c r="Q38" s="3" t="s">
        <v>177</v>
      </c>
    </row>
    <row r="39" spans="1:17" x14ac:dyDescent="0.2">
      <c r="A39" s="135"/>
      <c r="B39" s="137">
        <v>12</v>
      </c>
      <c r="C39" s="34">
        <v>20</v>
      </c>
      <c r="D39" s="86" t="s">
        <v>1122</v>
      </c>
      <c r="E39" s="62" t="s">
        <v>1123</v>
      </c>
      <c r="F39" s="62">
        <v>1846</v>
      </c>
      <c r="G39" s="63">
        <v>3.7596240000000003E-2</v>
      </c>
      <c r="H39" s="64">
        <v>0.80865804643700001</v>
      </c>
      <c r="I39" s="7" t="s">
        <v>1124</v>
      </c>
      <c r="J39" s="76" t="s">
        <v>177</v>
      </c>
      <c r="K39" s="24" t="s">
        <v>1125</v>
      </c>
      <c r="L39" s="24" t="s">
        <v>1126</v>
      </c>
      <c r="M39" s="24">
        <v>1846</v>
      </c>
      <c r="N39" s="41">
        <v>0.19427179999999999</v>
      </c>
      <c r="O39" s="42">
        <v>0.83341032657000003</v>
      </c>
      <c r="P39" s="20" t="s">
        <v>402</v>
      </c>
      <c r="Q39" s="7" t="s">
        <v>177</v>
      </c>
    </row>
    <row r="40" spans="1:17" x14ac:dyDescent="0.2">
      <c r="A40" s="135"/>
      <c r="B40" s="135"/>
      <c r="C40" s="32">
        <v>25</v>
      </c>
      <c r="D40" s="82" t="s">
        <v>1127</v>
      </c>
      <c r="E40" s="35" t="s">
        <v>1128</v>
      </c>
      <c r="F40" s="35">
        <v>1441</v>
      </c>
      <c r="G40" s="36">
        <v>2.0889950000000001E-2</v>
      </c>
      <c r="H40" s="37">
        <v>0.77000476303900001</v>
      </c>
      <c r="I40" s="10" t="s">
        <v>1129</v>
      </c>
      <c r="J40" s="76" t="s">
        <v>177</v>
      </c>
      <c r="K40" s="35" t="s">
        <v>1130</v>
      </c>
      <c r="L40" s="35" t="s">
        <v>1131</v>
      </c>
      <c r="M40" s="35">
        <v>1441</v>
      </c>
      <c r="N40" s="36">
        <v>0.30409619999999998</v>
      </c>
      <c r="O40" s="37">
        <v>0.85091543156100002</v>
      </c>
      <c r="P40" s="10" t="s">
        <v>1132</v>
      </c>
      <c r="Q40" s="10" t="s">
        <v>177</v>
      </c>
    </row>
    <row r="41" spans="1:17" x14ac:dyDescent="0.2">
      <c r="A41" s="135"/>
      <c r="B41" s="135"/>
      <c r="C41" s="32">
        <v>30</v>
      </c>
      <c r="D41" s="82" t="s">
        <v>1133</v>
      </c>
      <c r="E41" s="35" t="s">
        <v>1134</v>
      </c>
      <c r="F41" s="35">
        <v>1104</v>
      </c>
      <c r="G41" s="36">
        <v>0.15852669999999999</v>
      </c>
      <c r="H41" s="37">
        <v>0.83424956698499997</v>
      </c>
      <c r="I41" s="10" t="s">
        <v>374</v>
      </c>
      <c r="J41" s="76" t="s">
        <v>177</v>
      </c>
      <c r="K41" s="35" t="s">
        <v>1135</v>
      </c>
      <c r="L41" s="35" t="s">
        <v>1136</v>
      </c>
      <c r="M41" s="35">
        <v>1104</v>
      </c>
      <c r="N41" s="36">
        <v>0.36782690000000001</v>
      </c>
      <c r="O41" s="37">
        <v>0.849862385321</v>
      </c>
      <c r="P41" s="10" t="s">
        <v>401</v>
      </c>
      <c r="Q41" s="10" t="s">
        <v>177</v>
      </c>
    </row>
    <row r="42" spans="1:17" x14ac:dyDescent="0.2">
      <c r="A42" s="135"/>
      <c r="B42" s="138"/>
      <c r="C42" s="33">
        <v>35</v>
      </c>
      <c r="D42" s="87" t="s">
        <v>1137</v>
      </c>
      <c r="E42" s="58" t="s">
        <v>1138</v>
      </c>
      <c r="F42" s="58">
        <v>944</v>
      </c>
      <c r="G42" s="59">
        <v>0.10365514000000001</v>
      </c>
      <c r="H42" s="60">
        <v>0.80368485816000002</v>
      </c>
      <c r="I42" s="3" t="s">
        <v>375</v>
      </c>
      <c r="J42" s="78" t="s">
        <v>177</v>
      </c>
      <c r="K42" s="22" t="s">
        <v>1139</v>
      </c>
      <c r="L42" s="22" t="s">
        <v>1140</v>
      </c>
      <c r="M42" s="22">
        <v>944</v>
      </c>
      <c r="N42" s="45">
        <v>0.64638720000000005</v>
      </c>
      <c r="O42" s="46">
        <v>0.92170295295299998</v>
      </c>
      <c r="P42" s="23" t="s">
        <v>331</v>
      </c>
      <c r="Q42" s="3" t="s">
        <v>177</v>
      </c>
    </row>
    <row r="43" spans="1:17" x14ac:dyDescent="0.2">
      <c r="A43" s="135"/>
      <c r="B43" s="135">
        <v>15</v>
      </c>
      <c r="C43" s="34">
        <v>20</v>
      </c>
      <c r="D43" s="86" t="s">
        <v>1141</v>
      </c>
      <c r="E43" s="62" t="s">
        <v>1142</v>
      </c>
      <c r="F43" s="62">
        <v>1911</v>
      </c>
      <c r="G43" s="63">
        <v>3.9285750000000001E-2</v>
      </c>
      <c r="H43" s="64">
        <v>0.81551815531399996</v>
      </c>
      <c r="I43" s="7" t="s">
        <v>1143</v>
      </c>
      <c r="J43" s="79" t="s">
        <v>177</v>
      </c>
      <c r="K43" s="24" t="s">
        <v>1144</v>
      </c>
      <c r="L43" s="24" t="s">
        <v>1145</v>
      </c>
      <c r="M43" s="24">
        <v>1911</v>
      </c>
      <c r="N43" s="41">
        <v>0.1148377</v>
      </c>
      <c r="O43" s="42">
        <v>0.81175115207399995</v>
      </c>
      <c r="P43" s="20" t="s">
        <v>1146</v>
      </c>
      <c r="Q43" s="7" t="s">
        <v>177</v>
      </c>
    </row>
    <row r="44" spans="1:17" x14ac:dyDescent="0.2">
      <c r="A44" s="135"/>
      <c r="B44" s="135"/>
      <c r="C44" s="32">
        <v>25</v>
      </c>
      <c r="D44" s="82" t="s">
        <v>1147</v>
      </c>
      <c r="E44" s="35" t="s">
        <v>1148</v>
      </c>
      <c r="F44" s="35">
        <v>1503</v>
      </c>
      <c r="G44" s="36">
        <v>1.868653E-2</v>
      </c>
      <c r="H44" s="37">
        <v>0.77319856930399999</v>
      </c>
      <c r="I44" s="10" t="s">
        <v>327</v>
      </c>
      <c r="J44" s="76" t="s">
        <v>177</v>
      </c>
      <c r="K44" s="35" t="s">
        <v>1149</v>
      </c>
      <c r="L44" s="35" t="s">
        <v>1150</v>
      </c>
      <c r="M44" s="35">
        <v>1503</v>
      </c>
      <c r="N44" s="36">
        <v>0.30930590000000002</v>
      </c>
      <c r="O44" s="37">
        <v>0.85617111329499995</v>
      </c>
      <c r="P44" s="10" t="s">
        <v>967</v>
      </c>
      <c r="Q44" s="10" t="s">
        <v>177</v>
      </c>
    </row>
    <row r="45" spans="1:17" x14ac:dyDescent="0.2">
      <c r="A45" s="135"/>
      <c r="B45" s="135"/>
      <c r="C45" s="32">
        <v>30</v>
      </c>
      <c r="D45" s="82" t="s">
        <v>1151</v>
      </c>
      <c r="E45" s="35" t="s">
        <v>1152</v>
      </c>
      <c r="F45" s="35">
        <v>1170</v>
      </c>
      <c r="G45" s="36">
        <v>0.19690679999999999</v>
      </c>
      <c r="H45" s="37">
        <v>0.85176265970999998</v>
      </c>
      <c r="I45" s="10" t="s">
        <v>178</v>
      </c>
      <c r="J45" s="76" t="s">
        <v>177</v>
      </c>
      <c r="K45" s="35" t="s">
        <v>1153</v>
      </c>
      <c r="L45" s="35" t="s">
        <v>1154</v>
      </c>
      <c r="M45" s="35">
        <v>1170</v>
      </c>
      <c r="N45" s="36">
        <v>0.49246299999999998</v>
      </c>
      <c r="O45" s="37">
        <v>0.88405375046800005</v>
      </c>
      <c r="P45" s="10" t="s">
        <v>1155</v>
      </c>
      <c r="Q45" s="10" t="s">
        <v>177</v>
      </c>
    </row>
    <row r="46" spans="1:17" x14ac:dyDescent="0.2">
      <c r="A46" s="136"/>
      <c r="B46" s="138"/>
      <c r="C46" s="33">
        <v>35</v>
      </c>
      <c r="D46" s="87" t="s">
        <v>1156</v>
      </c>
      <c r="E46" s="58" t="s">
        <v>1157</v>
      </c>
      <c r="F46" s="58">
        <v>1005</v>
      </c>
      <c r="G46" s="59">
        <v>0.1427397</v>
      </c>
      <c r="H46" s="60">
        <v>0.82261484098899995</v>
      </c>
      <c r="I46" s="3" t="s">
        <v>1158</v>
      </c>
      <c r="J46" s="78" t="s">
        <v>177</v>
      </c>
      <c r="K46" s="22" t="s">
        <v>1120</v>
      </c>
      <c r="L46" s="22" t="s">
        <v>1159</v>
      </c>
      <c r="M46" s="22">
        <v>1005</v>
      </c>
      <c r="N46" s="45">
        <v>0.90361429999999998</v>
      </c>
      <c r="O46" s="46">
        <v>0.96555429864300002</v>
      </c>
      <c r="P46" s="23" t="s">
        <v>1160</v>
      </c>
      <c r="Q46" s="3" t="s">
        <v>177</v>
      </c>
    </row>
    <row r="47" spans="1:17" x14ac:dyDescent="0.2">
      <c r="A47" s="134" t="s">
        <v>8</v>
      </c>
      <c r="B47" s="137">
        <v>5</v>
      </c>
      <c r="C47" s="34">
        <v>20</v>
      </c>
      <c r="D47" s="88" t="s">
        <v>1161</v>
      </c>
      <c r="E47" s="62" t="s">
        <v>1162</v>
      </c>
      <c r="F47" s="62">
        <v>428</v>
      </c>
      <c r="G47" s="63">
        <v>0.42069230000000002</v>
      </c>
      <c r="H47" s="64">
        <v>1.2069859038099999</v>
      </c>
      <c r="I47" s="7" t="s">
        <v>1163</v>
      </c>
      <c r="J47" s="79" t="s">
        <v>177</v>
      </c>
      <c r="K47" s="24" t="s">
        <v>739</v>
      </c>
      <c r="L47" s="24" t="s">
        <v>1164</v>
      </c>
      <c r="M47" s="24">
        <v>428</v>
      </c>
      <c r="N47" s="41">
        <v>0.42068489999999997</v>
      </c>
      <c r="O47" s="42">
        <v>0.73534936138200002</v>
      </c>
      <c r="P47" s="20" t="s">
        <v>1165</v>
      </c>
      <c r="Q47" s="7" t="s">
        <v>176</v>
      </c>
    </row>
    <row r="48" spans="1:17" x14ac:dyDescent="0.2">
      <c r="A48" s="135"/>
      <c r="B48" s="135"/>
      <c r="C48" s="32">
        <v>25</v>
      </c>
      <c r="D48" s="84" t="s">
        <v>1166</v>
      </c>
      <c r="E48" s="35" t="s">
        <v>1167</v>
      </c>
      <c r="F48" s="35">
        <v>307</v>
      </c>
      <c r="G48" s="36">
        <v>0.5924992</v>
      </c>
      <c r="H48" s="37">
        <v>1.1852270586</v>
      </c>
      <c r="I48" s="10" t="s">
        <v>1168</v>
      </c>
      <c r="J48" s="76" t="s">
        <v>177</v>
      </c>
      <c r="K48" s="35" t="s">
        <v>1169</v>
      </c>
      <c r="L48" s="35" t="s">
        <v>1170</v>
      </c>
      <c r="M48" s="35">
        <v>307</v>
      </c>
      <c r="N48" s="36">
        <v>0.16372980000000001</v>
      </c>
      <c r="O48" s="37">
        <v>0.57594936708900002</v>
      </c>
      <c r="P48" s="10" t="s">
        <v>1171</v>
      </c>
      <c r="Q48" s="10" t="s">
        <v>176</v>
      </c>
    </row>
    <row r="49" spans="1:17" x14ac:dyDescent="0.2">
      <c r="A49" s="135"/>
      <c r="B49" s="135"/>
      <c r="C49" s="32">
        <v>30</v>
      </c>
      <c r="D49" s="84" t="s">
        <v>1172</v>
      </c>
      <c r="E49" s="35" t="s">
        <v>1173</v>
      </c>
      <c r="F49" s="35">
        <v>180</v>
      </c>
      <c r="G49" s="36">
        <v>0.60934529999999998</v>
      </c>
      <c r="H49" s="37">
        <v>1.2093023255799999</v>
      </c>
      <c r="I49" s="10" t="s">
        <v>1174</v>
      </c>
      <c r="J49" s="76" t="s">
        <v>176</v>
      </c>
      <c r="K49" s="35" t="s">
        <v>1175</v>
      </c>
      <c r="L49" s="35" t="s">
        <v>1176</v>
      </c>
      <c r="M49" s="35">
        <v>180</v>
      </c>
      <c r="N49" s="36">
        <v>0.27118789999999998</v>
      </c>
      <c r="O49" s="37">
        <v>0.52631578947400004</v>
      </c>
      <c r="P49" s="10" t="s">
        <v>1177</v>
      </c>
      <c r="Q49" s="10" t="s">
        <v>176</v>
      </c>
    </row>
    <row r="50" spans="1:17" x14ac:dyDescent="0.2">
      <c r="A50" s="135"/>
      <c r="B50" s="138"/>
      <c r="C50" s="33">
        <v>35</v>
      </c>
      <c r="D50" s="85" t="s">
        <v>1178</v>
      </c>
      <c r="E50" s="58" t="s">
        <v>1179</v>
      </c>
      <c r="F50" s="58">
        <v>151</v>
      </c>
      <c r="G50" s="59">
        <v>0.57180149999999996</v>
      </c>
      <c r="H50" s="60">
        <v>1.3010204081600001</v>
      </c>
      <c r="I50" s="3" t="s">
        <v>1180</v>
      </c>
      <c r="J50" s="78" t="s">
        <v>176</v>
      </c>
      <c r="K50" s="22" t="s">
        <v>1181</v>
      </c>
      <c r="L50" s="73" t="s">
        <v>1182</v>
      </c>
      <c r="M50" s="22">
        <v>151</v>
      </c>
      <c r="N50" s="45">
        <v>0.57196219999999998</v>
      </c>
      <c r="O50" s="46">
        <v>0.70325900514600004</v>
      </c>
      <c r="P50" s="23" t="s">
        <v>1183</v>
      </c>
      <c r="Q50" s="3" t="s">
        <v>176</v>
      </c>
    </row>
    <row r="51" spans="1:17" x14ac:dyDescent="0.2">
      <c r="A51" s="135"/>
      <c r="B51" s="137">
        <v>7</v>
      </c>
      <c r="C51" s="34">
        <v>20</v>
      </c>
      <c r="D51" s="88" t="s">
        <v>1184</v>
      </c>
      <c r="E51" s="62" t="s">
        <v>1185</v>
      </c>
      <c r="F51" s="62">
        <v>585</v>
      </c>
      <c r="G51" s="63">
        <v>0.364705</v>
      </c>
      <c r="H51" s="64">
        <v>1.1731946144400001</v>
      </c>
      <c r="I51" s="7" t="s">
        <v>1186</v>
      </c>
      <c r="J51" s="79" t="s">
        <v>177</v>
      </c>
      <c r="K51" s="24" t="s">
        <v>1187</v>
      </c>
      <c r="L51" s="24" t="s">
        <v>1188</v>
      </c>
      <c r="M51" s="24">
        <v>585</v>
      </c>
      <c r="N51" s="41">
        <v>0.35904039999999998</v>
      </c>
      <c r="O51" s="42">
        <v>0.77138989169700001</v>
      </c>
      <c r="P51" s="20" t="s">
        <v>1189</v>
      </c>
      <c r="Q51" s="7" t="s">
        <v>176</v>
      </c>
    </row>
    <row r="52" spans="1:17" x14ac:dyDescent="0.2">
      <c r="A52" s="135"/>
      <c r="B52" s="135"/>
      <c r="C52" s="32">
        <v>25</v>
      </c>
      <c r="D52" s="84" t="s">
        <v>1190</v>
      </c>
      <c r="E52" s="35" t="s">
        <v>1191</v>
      </c>
      <c r="F52" s="35">
        <v>449</v>
      </c>
      <c r="G52" s="36">
        <v>0.53291840000000001</v>
      </c>
      <c r="H52" s="37">
        <v>1.15044247788</v>
      </c>
      <c r="I52" s="10" t="s">
        <v>1192</v>
      </c>
      <c r="J52" s="76" t="s">
        <v>177</v>
      </c>
      <c r="K52" s="35" t="s">
        <v>1193</v>
      </c>
      <c r="L52" s="35" t="s">
        <v>1194</v>
      </c>
      <c r="M52" s="35">
        <v>449</v>
      </c>
      <c r="N52" s="36">
        <v>0.30365039999999999</v>
      </c>
      <c r="O52" s="37">
        <v>0.70900537634399996</v>
      </c>
      <c r="P52" s="10" t="s">
        <v>1195</v>
      </c>
      <c r="Q52" s="10" t="s">
        <v>176</v>
      </c>
    </row>
    <row r="53" spans="1:17" x14ac:dyDescent="0.2">
      <c r="A53" s="135"/>
      <c r="B53" s="135"/>
      <c r="C53" s="32">
        <v>30</v>
      </c>
      <c r="D53" s="84" t="s">
        <v>1196</v>
      </c>
      <c r="E53" s="35" t="s">
        <v>1197</v>
      </c>
      <c r="F53" s="35">
        <v>291</v>
      </c>
      <c r="G53" s="36">
        <v>0.62659690000000001</v>
      </c>
      <c r="H53" s="37">
        <v>1.14430491298</v>
      </c>
      <c r="I53" s="10" t="s">
        <v>1198</v>
      </c>
      <c r="J53" s="76" t="s">
        <v>177</v>
      </c>
      <c r="K53" s="35" t="s">
        <v>1199</v>
      </c>
      <c r="L53" s="35" t="s">
        <v>1200</v>
      </c>
      <c r="M53" s="35">
        <v>291</v>
      </c>
      <c r="N53" s="36">
        <v>0.43055850000000001</v>
      </c>
      <c r="O53" s="37">
        <v>0.72251773049599999</v>
      </c>
      <c r="P53" s="10" t="s">
        <v>1201</v>
      </c>
      <c r="Q53" s="10" t="s">
        <v>176</v>
      </c>
    </row>
    <row r="54" spans="1:17" x14ac:dyDescent="0.2">
      <c r="A54" s="135"/>
      <c r="B54" s="138"/>
      <c r="C54" s="33">
        <v>35</v>
      </c>
      <c r="D54" s="85" t="s">
        <v>1202</v>
      </c>
      <c r="E54" s="58" t="s">
        <v>1203</v>
      </c>
      <c r="F54" s="58">
        <v>256</v>
      </c>
      <c r="G54" s="59">
        <v>0.32182959999999999</v>
      </c>
      <c r="H54" s="60">
        <v>1.34504132231</v>
      </c>
      <c r="I54" s="3" t="s">
        <v>1204</v>
      </c>
      <c r="J54" s="78" t="s">
        <v>176</v>
      </c>
      <c r="K54" s="22" t="s">
        <v>1205</v>
      </c>
      <c r="L54" s="22" t="s">
        <v>1206</v>
      </c>
      <c r="M54" s="22">
        <v>256</v>
      </c>
      <c r="N54" s="45">
        <v>0.99931590000000003</v>
      </c>
      <c r="O54" s="46">
        <v>1.0064102564099999</v>
      </c>
      <c r="P54" s="23" t="s">
        <v>1207</v>
      </c>
      <c r="Q54" s="3" t="s">
        <v>176</v>
      </c>
    </row>
    <row r="55" spans="1:17" x14ac:dyDescent="0.2">
      <c r="A55" s="135"/>
      <c r="B55" s="137">
        <v>10</v>
      </c>
      <c r="C55" s="34">
        <v>20</v>
      </c>
      <c r="D55" s="86" t="s">
        <v>1208</v>
      </c>
      <c r="E55" s="62" t="s">
        <v>1209</v>
      </c>
      <c r="F55" s="62">
        <v>787</v>
      </c>
      <c r="G55" s="63">
        <v>0.72138599999999997</v>
      </c>
      <c r="H55" s="64">
        <v>1.06427807487</v>
      </c>
      <c r="I55" s="7" t="s">
        <v>1210</v>
      </c>
      <c r="J55" s="79" t="s">
        <v>177</v>
      </c>
      <c r="K55" s="24" t="s">
        <v>1211</v>
      </c>
      <c r="L55" s="24" t="s">
        <v>1212</v>
      </c>
      <c r="M55" s="24">
        <v>787</v>
      </c>
      <c r="N55" s="41">
        <v>0.12592146000000001</v>
      </c>
      <c r="O55" s="42">
        <v>0.71464546711400001</v>
      </c>
      <c r="P55" s="20" t="s">
        <v>1213</v>
      </c>
      <c r="Q55" s="7" t="s">
        <v>176</v>
      </c>
    </row>
    <row r="56" spans="1:17" x14ac:dyDescent="0.2">
      <c r="A56" s="135"/>
      <c r="B56" s="135"/>
      <c r="C56" s="32">
        <v>25</v>
      </c>
      <c r="D56" s="82" t="s">
        <v>1214</v>
      </c>
      <c r="E56" s="35" t="s">
        <v>1215</v>
      </c>
      <c r="F56" s="35">
        <v>648</v>
      </c>
      <c r="G56" s="36">
        <v>0.67616509999999996</v>
      </c>
      <c r="H56" s="37">
        <v>1.07101299773</v>
      </c>
      <c r="I56" s="10" t="s">
        <v>1216</v>
      </c>
      <c r="J56" s="76" t="s">
        <v>177</v>
      </c>
      <c r="K56" s="35" t="s">
        <v>1217</v>
      </c>
      <c r="L56" s="35" t="s">
        <v>1218</v>
      </c>
      <c r="M56" s="35">
        <v>648</v>
      </c>
      <c r="N56" s="36">
        <v>9.2672630000000006E-2</v>
      </c>
      <c r="O56" s="37">
        <v>0.64282308059100002</v>
      </c>
      <c r="P56" s="10" t="s">
        <v>1219</v>
      </c>
      <c r="Q56" s="10" t="s">
        <v>181</v>
      </c>
    </row>
    <row r="57" spans="1:17" x14ac:dyDescent="0.2">
      <c r="A57" s="135"/>
      <c r="B57" s="135"/>
      <c r="C57" s="32">
        <v>30</v>
      </c>
      <c r="D57" s="84" t="s">
        <v>1220</v>
      </c>
      <c r="E57" s="35" t="s">
        <v>1221</v>
      </c>
      <c r="F57" s="35">
        <v>464</v>
      </c>
      <c r="G57" s="36">
        <v>0.8365359</v>
      </c>
      <c r="H57" s="37">
        <v>1.05657894737</v>
      </c>
      <c r="I57" s="10" t="s">
        <v>1222</v>
      </c>
      <c r="J57" s="76" t="s">
        <v>177</v>
      </c>
      <c r="K57" s="35" t="s">
        <v>1223</v>
      </c>
      <c r="L57" s="35" t="s">
        <v>1224</v>
      </c>
      <c r="M57" s="35">
        <v>464</v>
      </c>
      <c r="N57" s="36">
        <v>0.40794570000000002</v>
      </c>
      <c r="O57" s="37">
        <v>0.74094326725899995</v>
      </c>
      <c r="P57" s="10" t="s">
        <v>1225</v>
      </c>
      <c r="Q57" s="10" t="s">
        <v>176</v>
      </c>
    </row>
    <row r="58" spans="1:17" x14ac:dyDescent="0.2">
      <c r="A58" s="135"/>
      <c r="B58" s="138"/>
      <c r="C58" s="33">
        <v>35</v>
      </c>
      <c r="D58" s="85" t="s">
        <v>1226</v>
      </c>
      <c r="E58" s="58" t="s">
        <v>1227</v>
      </c>
      <c r="F58" s="58">
        <v>422</v>
      </c>
      <c r="G58" s="59">
        <v>0.72711250000000005</v>
      </c>
      <c r="H58" s="60">
        <v>1.1309786607800001</v>
      </c>
      <c r="I58" s="3" t="s">
        <v>1228</v>
      </c>
      <c r="J58" s="78" t="s">
        <v>177</v>
      </c>
      <c r="K58" s="22" t="s">
        <v>1229</v>
      </c>
      <c r="L58" s="22" t="s">
        <v>1230</v>
      </c>
      <c r="M58" s="22">
        <v>422</v>
      </c>
      <c r="N58" s="45">
        <v>0.73213620000000001</v>
      </c>
      <c r="O58" s="46">
        <v>0.84126984127000004</v>
      </c>
      <c r="P58" s="23" t="s">
        <v>1231</v>
      </c>
      <c r="Q58" s="3" t="s">
        <v>176</v>
      </c>
    </row>
    <row r="59" spans="1:17" x14ac:dyDescent="0.2">
      <c r="A59" s="135"/>
      <c r="B59" s="137">
        <v>12</v>
      </c>
      <c r="C59" s="34">
        <v>20</v>
      </c>
      <c r="D59" s="86" t="s">
        <v>1232</v>
      </c>
      <c r="E59" s="62" t="s">
        <v>1233</v>
      </c>
      <c r="F59" s="62">
        <v>873</v>
      </c>
      <c r="G59" s="63">
        <v>0.7222963</v>
      </c>
      <c r="H59" s="64">
        <v>1.0529187124899999</v>
      </c>
      <c r="I59" s="7" t="s">
        <v>396</v>
      </c>
      <c r="J59" s="79" t="s">
        <v>177</v>
      </c>
      <c r="K59" s="24" t="s">
        <v>1234</v>
      </c>
      <c r="L59" s="24" t="s">
        <v>1235</v>
      </c>
      <c r="M59" s="24">
        <v>873</v>
      </c>
      <c r="N59" s="41">
        <v>0.27435409999999999</v>
      </c>
      <c r="O59" s="42">
        <v>0.79677679290900005</v>
      </c>
      <c r="P59" s="20" t="s">
        <v>1236</v>
      </c>
      <c r="Q59" s="7" t="s">
        <v>177</v>
      </c>
    </row>
    <row r="60" spans="1:17" x14ac:dyDescent="0.2">
      <c r="A60" s="135"/>
      <c r="B60" s="135"/>
      <c r="C60" s="32">
        <v>25</v>
      </c>
      <c r="D60" s="82" t="s">
        <v>1237</v>
      </c>
      <c r="E60" s="35" t="s">
        <v>1238</v>
      </c>
      <c r="F60" s="35">
        <v>722</v>
      </c>
      <c r="G60" s="36">
        <v>0.72061620000000004</v>
      </c>
      <c r="H60" s="37">
        <v>1.0637952051999999</v>
      </c>
      <c r="I60" s="10" t="s">
        <v>1239</v>
      </c>
      <c r="J60" s="76" t="s">
        <v>177</v>
      </c>
      <c r="K60" s="35" t="s">
        <v>1240</v>
      </c>
      <c r="L60" s="35" t="s">
        <v>1241</v>
      </c>
      <c r="M60" s="35">
        <v>722</v>
      </c>
      <c r="N60" s="36">
        <v>0.33880569999999999</v>
      </c>
      <c r="O60" s="37">
        <v>0.77130807428100001</v>
      </c>
      <c r="P60" s="10" t="s">
        <v>1242</v>
      </c>
      <c r="Q60" s="10" t="s">
        <v>176</v>
      </c>
    </row>
    <row r="61" spans="1:17" x14ac:dyDescent="0.2">
      <c r="A61" s="135"/>
      <c r="B61" s="135"/>
      <c r="C61" s="32">
        <v>30</v>
      </c>
      <c r="D61" s="82" t="s">
        <v>1243</v>
      </c>
      <c r="E61" s="35" t="s">
        <v>1244</v>
      </c>
      <c r="F61" s="35">
        <v>543</v>
      </c>
      <c r="G61" s="36">
        <v>0.96089420000000003</v>
      </c>
      <c r="H61" s="37">
        <v>1.0138916321</v>
      </c>
      <c r="I61" s="10" t="s">
        <v>1245</v>
      </c>
      <c r="J61" s="76" t="s">
        <v>177</v>
      </c>
      <c r="K61" s="35" t="s">
        <v>1246</v>
      </c>
      <c r="L61" s="35" t="s">
        <v>1247</v>
      </c>
      <c r="M61" s="35">
        <v>543</v>
      </c>
      <c r="N61" s="36">
        <v>0.4830913</v>
      </c>
      <c r="O61" s="37">
        <v>0.806879739978</v>
      </c>
      <c r="P61" s="10" t="s">
        <v>1248</v>
      </c>
      <c r="Q61" s="10" t="s">
        <v>176</v>
      </c>
    </row>
    <row r="62" spans="1:17" x14ac:dyDescent="0.2">
      <c r="A62" s="135"/>
      <c r="B62" s="138"/>
      <c r="C62" s="33">
        <v>35</v>
      </c>
      <c r="D62" s="87" t="s">
        <v>1249</v>
      </c>
      <c r="E62" s="58" t="s">
        <v>1250</v>
      </c>
      <c r="F62" s="58">
        <v>499</v>
      </c>
      <c r="G62" s="59">
        <v>0.74051270000000002</v>
      </c>
      <c r="H62" s="60">
        <v>1.08340839488</v>
      </c>
      <c r="I62" s="3" t="s">
        <v>1251</v>
      </c>
      <c r="J62" s="78" t="s">
        <v>177</v>
      </c>
      <c r="K62" s="22" t="s">
        <v>1252</v>
      </c>
      <c r="L62" s="22" t="s">
        <v>1253</v>
      </c>
      <c r="M62" s="22">
        <v>499</v>
      </c>
      <c r="N62" s="45">
        <v>0.8853626</v>
      </c>
      <c r="O62" s="46">
        <v>0.93170381020799997</v>
      </c>
      <c r="P62" s="23" t="s">
        <v>1254</v>
      </c>
      <c r="Q62" s="3" t="s">
        <v>177</v>
      </c>
    </row>
    <row r="63" spans="1:17" x14ac:dyDescent="0.2">
      <c r="A63" s="135"/>
      <c r="B63" s="135">
        <v>15</v>
      </c>
      <c r="C63" s="32">
        <v>20</v>
      </c>
      <c r="D63" s="82" t="s">
        <v>1255</v>
      </c>
      <c r="E63" s="35" t="s">
        <v>1256</v>
      </c>
      <c r="F63" s="35">
        <v>1063</v>
      </c>
      <c r="G63" s="36">
        <v>0.17217840000000001</v>
      </c>
      <c r="H63" s="37">
        <v>1.1943294042699999</v>
      </c>
      <c r="I63" s="10" t="s">
        <v>1257</v>
      </c>
      <c r="J63" s="76" t="s">
        <v>177</v>
      </c>
      <c r="K63" s="24" t="s">
        <v>1258</v>
      </c>
      <c r="L63" s="24" t="s">
        <v>1259</v>
      </c>
      <c r="M63" s="24">
        <v>1063</v>
      </c>
      <c r="N63" s="41">
        <v>0.22968169999999999</v>
      </c>
      <c r="O63" s="42">
        <v>0.792531457178</v>
      </c>
      <c r="P63" s="20" t="s">
        <v>1260</v>
      </c>
      <c r="Q63" s="10" t="s">
        <v>177</v>
      </c>
    </row>
    <row r="64" spans="1:17" x14ac:dyDescent="0.2">
      <c r="A64" s="135"/>
      <c r="B64" s="135"/>
      <c r="C64" s="32">
        <v>25</v>
      </c>
      <c r="D64" s="82" t="s">
        <v>1261</v>
      </c>
      <c r="E64" s="35" t="s">
        <v>1262</v>
      </c>
      <c r="F64" s="35">
        <v>905</v>
      </c>
      <c r="G64" s="36">
        <v>0.17753769999999999</v>
      </c>
      <c r="H64" s="37">
        <v>1.20935633709</v>
      </c>
      <c r="I64" s="10" t="s">
        <v>1263</v>
      </c>
      <c r="J64" s="76" t="s">
        <v>177</v>
      </c>
      <c r="K64" s="35" t="s">
        <v>1264</v>
      </c>
      <c r="L64" s="35" t="s">
        <v>1265</v>
      </c>
      <c r="M64" s="35">
        <v>905</v>
      </c>
      <c r="N64" s="36">
        <v>0.32564870000000001</v>
      </c>
      <c r="O64" s="37">
        <v>0.78382099827899998</v>
      </c>
      <c r="P64" s="10" t="s">
        <v>1266</v>
      </c>
      <c r="Q64" s="10" t="s">
        <v>177</v>
      </c>
    </row>
    <row r="65" spans="1:17" x14ac:dyDescent="0.2">
      <c r="A65" s="135"/>
      <c r="B65" s="135"/>
      <c r="C65" s="32">
        <v>30</v>
      </c>
      <c r="D65" s="82" t="s">
        <v>1267</v>
      </c>
      <c r="E65" s="35" t="s">
        <v>1268</v>
      </c>
      <c r="F65" s="35">
        <v>706</v>
      </c>
      <c r="G65" s="36">
        <v>0.30829960000000001</v>
      </c>
      <c r="H65" s="37">
        <v>1.1997346306900001</v>
      </c>
      <c r="I65" s="10" t="s">
        <v>1269</v>
      </c>
      <c r="J65" s="76" t="s">
        <v>177</v>
      </c>
      <c r="K65" s="35" t="s">
        <v>1270</v>
      </c>
      <c r="L65" s="35" t="s">
        <v>1271</v>
      </c>
      <c r="M65" s="35">
        <v>706</v>
      </c>
      <c r="N65" s="36">
        <v>0.55995260000000002</v>
      </c>
      <c r="O65" s="37">
        <v>0.84899274778400002</v>
      </c>
      <c r="P65" s="10" t="s">
        <v>1272</v>
      </c>
      <c r="Q65" s="10" t="s">
        <v>177</v>
      </c>
    </row>
    <row r="66" spans="1:17" x14ac:dyDescent="0.2">
      <c r="A66" s="136"/>
      <c r="B66" s="138"/>
      <c r="C66" s="33">
        <v>35</v>
      </c>
      <c r="D66" s="87" t="s">
        <v>1273</v>
      </c>
      <c r="E66" s="58" t="s">
        <v>1274</v>
      </c>
      <c r="F66" s="58">
        <v>655</v>
      </c>
      <c r="G66" s="59">
        <v>0.17260990000000001</v>
      </c>
      <c r="H66" s="60">
        <v>1.28846153846</v>
      </c>
      <c r="I66" s="3" t="s">
        <v>1275</v>
      </c>
      <c r="J66" s="78" t="s">
        <v>177</v>
      </c>
      <c r="K66" s="22" t="s">
        <v>1276</v>
      </c>
      <c r="L66" s="22" t="s">
        <v>1277</v>
      </c>
      <c r="M66" s="22">
        <v>655</v>
      </c>
      <c r="N66" s="45">
        <v>0.99999499999999997</v>
      </c>
      <c r="O66" s="46">
        <v>1.0029686174700001</v>
      </c>
      <c r="P66" s="23" t="s">
        <v>1278</v>
      </c>
      <c r="Q66" s="3" t="s">
        <v>177</v>
      </c>
    </row>
    <row r="67" spans="1:17" x14ac:dyDescent="0.2">
      <c r="A67" s="134" t="s">
        <v>9</v>
      </c>
      <c r="B67" s="137">
        <v>5</v>
      </c>
      <c r="C67" s="34">
        <v>20</v>
      </c>
      <c r="D67" s="86" t="s">
        <v>380</v>
      </c>
      <c r="E67" s="62" t="s">
        <v>1279</v>
      </c>
      <c r="F67" s="62">
        <v>507</v>
      </c>
      <c r="G67" s="63">
        <v>0.7328325</v>
      </c>
      <c r="H67" s="64">
        <v>0.90791788856300004</v>
      </c>
      <c r="I67" s="7" t="s">
        <v>1280</v>
      </c>
      <c r="J67" s="79" t="s">
        <v>177</v>
      </c>
      <c r="K67" s="24" t="s">
        <v>403</v>
      </c>
      <c r="L67" s="24" t="s">
        <v>1281</v>
      </c>
      <c r="M67" s="24">
        <v>507</v>
      </c>
      <c r="N67" s="41">
        <v>0.7328325</v>
      </c>
      <c r="O67" s="42">
        <v>0.85337186897899997</v>
      </c>
      <c r="P67" s="20" t="s">
        <v>1282</v>
      </c>
      <c r="Q67" s="7" t="s">
        <v>176</v>
      </c>
    </row>
    <row r="68" spans="1:17" x14ac:dyDescent="0.2">
      <c r="A68" s="135"/>
      <c r="B68" s="135"/>
      <c r="C68" s="32">
        <v>25</v>
      </c>
      <c r="D68" s="82" t="s">
        <v>381</v>
      </c>
      <c r="E68" s="35" t="s">
        <v>1283</v>
      </c>
      <c r="F68" s="35">
        <v>424</v>
      </c>
      <c r="G68" s="36">
        <v>0.72880049999999996</v>
      </c>
      <c r="H68" s="37">
        <v>0.88326493388100003</v>
      </c>
      <c r="I68" s="10" t="s">
        <v>1284</v>
      </c>
      <c r="J68" s="76" t="s">
        <v>177</v>
      </c>
      <c r="K68" s="35" t="s">
        <v>404</v>
      </c>
      <c r="L68" s="35" t="s">
        <v>1285</v>
      </c>
      <c r="M68" s="35">
        <v>424</v>
      </c>
      <c r="N68" s="36">
        <v>0.73318799999999995</v>
      </c>
      <c r="O68" s="37">
        <v>0.85904761904799998</v>
      </c>
      <c r="P68" s="10" t="s">
        <v>1286</v>
      </c>
      <c r="Q68" s="10" t="s">
        <v>176</v>
      </c>
    </row>
    <row r="69" spans="1:17" x14ac:dyDescent="0.2">
      <c r="A69" s="135"/>
      <c r="B69" s="135"/>
      <c r="C69" s="32">
        <v>30</v>
      </c>
      <c r="D69" s="82" t="s">
        <v>382</v>
      </c>
      <c r="E69" s="35" t="s">
        <v>1287</v>
      </c>
      <c r="F69" s="35">
        <v>365</v>
      </c>
      <c r="G69" s="36">
        <v>0.94345659999999998</v>
      </c>
      <c r="H69" s="37">
        <v>0.97810218978100005</v>
      </c>
      <c r="I69" s="10" t="s">
        <v>1288</v>
      </c>
      <c r="J69" s="76" t="s">
        <v>177</v>
      </c>
      <c r="K69" s="35" t="s">
        <v>405</v>
      </c>
      <c r="L69" s="35" t="s">
        <v>1289</v>
      </c>
      <c r="M69" s="35">
        <v>365</v>
      </c>
      <c r="N69" s="36">
        <v>0.90418120000000002</v>
      </c>
      <c r="O69" s="37">
        <v>0.95450081833099998</v>
      </c>
      <c r="P69" s="10" t="s">
        <v>1290</v>
      </c>
      <c r="Q69" s="10" t="s">
        <v>176</v>
      </c>
    </row>
    <row r="70" spans="1:17" x14ac:dyDescent="0.2">
      <c r="A70" s="135"/>
      <c r="B70" s="138"/>
      <c r="C70" s="33">
        <v>35</v>
      </c>
      <c r="D70" s="87" t="s">
        <v>383</v>
      </c>
      <c r="E70" s="58" t="s">
        <v>1291</v>
      </c>
      <c r="F70" s="58">
        <v>317</v>
      </c>
      <c r="G70" s="59">
        <v>0.73297219999999996</v>
      </c>
      <c r="H70" s="60">
        <v>1.10536522301</v>
      </c>
      <c r="I70" s="3" t="s">
        <v>1292</v>
      </c>
      <c r="J70" s="78" t="s">
        <v>177</v>
      </c>
      <c r="K70" s="22" t="s">
        <v>406</v>
      </c>
      <c r="L70" s="22" t="s">
        <v>1293</v>
      </c>
      <c r="M70" s="22">
        <v>317</v>
      </c>
      <c r="N70" s="45">
        <v>0.73297219999999996</v>
      </c>
      <c r="O70" s="46">
        <v>1.17810945274</v>
      </c>
      <c r="P70" s="23" t="s">
        <v>1294</v>
      </c>
      <c r="Q70" s="3" t="s">
        <v>176</v>
      </c>
    </row>
    <row r="71" spans="1:17" x14ac:dyDescent="0.2">
      <c r="A71" s="135"/>
      <c r="B71" s="137">
        <v>7</v>
      </c>
      <c r="C71" s="34">
        <v>20</v>
      </c>
      <c r="D71" s="86" t="s">
        <v>384</v>
      </c>
      <c r="E71" s="62" t="s">
        <v>1295</v>
      </c>
      <c r="F71" s="62">
        <v>795</v>
      </c>
      <c r="G71" s="63">
        <v>0.92297180000000001</v>
      </c>
      <c r="H71" s="64">
        <v>0.98256001406899995</v>
      </c>
      <c r="I71" s="7" t="s">
        <v>1296</v>
      </c>
      <c r="J71" s="79" t="s">
        <v>177</v>
      </c>
      <c r="K71" s="24" t="s">
        <v>1297</v>
      </c>
      <c r="L71" s="24" t="s">
        <v>1298</v>
      </c>
      <c r="M71" s="24">
        <v>795</v>
      </c>
      <c r="N71" s="41">
        <v>0.30857950000000001</v>
      </c>
      <c r="O71" s="42">
        <v>0.76658696951600003</v>
      </c>
      <c r="P71" s="20" t="s">
        <v>757</v>
      </c>
      <c r="Q71" s="7" t="s">
        <v>176</v>
      </c>
    </row>
    <row r="72" spans="1:17" x14ac:dyDescent="0.2">
      <c r="A72" s="135"/>
      <c r="B72" s="135"/>
      <c r="C72" s="32">
        <v>25</v>
      </c>
      <c r="D72" s="84" t="s">
        <v>385</v>
      </c>
      <c r="E72" s="35" t="s">
        <v>1299</v>
      </c>
      <c r="F72" s="35">
        <v>705</v>
      </c>
      <c r="G72" s="36">
        <v>0.89314660000000001</v>
      </c>
      <c r="H72" s="37">
        <v>0.97677819790300002</v>
      </c>
      <c r="I72" s="10" t="s">
        <v>1300</v>
      </c>
      <c r="J72" s="76" t="s">
        <v>177</v>
      </c>
      <c r="K72" s="35" t="s">
        <v>1301</v>
      </c>
      <c r="L72" s="35" t="s">
        <v>1302</v>
      </c>
      <c r="M72" s="35">
        <v>705</v>
      </c>
      <c r="N72" s="36">
        <v>0.42239670000000001</v>
      </c>
      <c r="O72" s="37">
        <v>0.81396696609700003</v>
      </c>
      <c r="P72" s="10" t="s">
        <v>1303</v>
      </c>
      <c r="Q72" s="10" t="s">
        <v>177</v>
      </c>
    </row>
    <row r="73" spans="1:17" x14ac:dyDescent="0.2">
      <c r="A73" s="135"/>
      <c r="B73" s="135"/>
      <c r="C73" s="32">
        <v>30</v>
      </c>
      <c r="D73" s="84" t="s">
        <v>386</v>
      </c>
      <c r="E73" s="35" t="s">
        <v>1304</v>
      </c>
      <c r="F73" s="35">
        <v>633</v>
      </c>
      <c r="G73" s="36">
        <v>0.81668969999999996</v>
      </c>
      <c r="H73" s="37">
        <v>1.0436178753000001</v>
      </c>
      <c r="I73" s="10" t="s">
        <v>1305</v>
      </c>
      <c r="J73" s="76" t="s">
        <v>177</v>
      </c>
      <c r="K73" s="35" t="s">
        <v>1306</v>
      </c>
      <c r="L73" s="35" t="s">
        <v>1307</v>
      </c>
      <c r="M73" s="35">
        <v>633</v>
      </c>
      <c r="N73" s="36">
        <v>0.57746489999999995</v>
      </c>
      <c r="O73" s="37">
        <v>0.85415720127200001</v>
      </c>
      <c r="P73" s="10" t="s">
        <v>1308</v>
      </c>
      <c r="Q73" s="10" t="s">
        <v>177</v>
      </c>
    </row>
    <row r="74" spans="1:17" x14ac:dyDescent="0.2">
      <c r="A74" s="135"/>
      <c r="B74" s="138"/>
      <c r="C74" s="33">
        <v>35</v>
      </c>
      <c r="D74" s="85" t="s">
        <v>387</v>
      </c>
      <c r="E74" s="58" t="s">
        <v>1309</v>
      </c>
      <c r="F74" s="58">
        <v>569</v>
      </c>
      <c r="G74" s="59">
        <v>1</v>
      </c>
      <c r="H74" s="60">
        <v>0.99850074962500002</v>
      </c>
      <c r="I74" s="3" t="s">
        <v>1310</v>
      </c>
      <c r="J74" s="78" t="s">
        <v>177</v>
      </c>
      <c r="K74" s="22" t="s">
        <v>1311</v>
      </c>
      <c r="L74" s="22" t="s">
        <v>1312</v>
      </c>
      <c r="M74" s="22">
        <v>569</v>
      </c>
      <c r="N74" s="45">
        <v>0.46327049999999997</v>
      </c>
      <c r="O74" s="46">
        <v>0.79959053685199999</v>
      </c>
      <c r="P74" s="23" t="s">
        <v>1313</v>
      </c>
      <c r="Q74" s="3" t="s">
        <v>176</v>
      </c>
    </row>
    <row r="75" spans="1:17" x14ac:dyDescent="0.2">
      <c r="A75" s="135"/>
      <c r="B75" s="137">
        <v>10</v>
      </c>
      <c r="C75" s="34">
        <v>20</v>
      </c>
      <c r="D75" s="86" t="s">
        <v>1314</v>
      </c>
      <c r="E75" s="62" t="s">
        <v>1315</v>
      </c>
      <c r="F75" s="62">
        <v>1003</v>
      </c>
      <c r="G75" s="63">
        <v>0.63018890000000005</v>
      </c>
      <c r="H75" s="64">
        <v>1.0742697107200001</v>
      </c>
      <c r="I75" s="7" t="s">
        <v>336</v>
      </c>
      <c r="J75" s="79" t="s">
        <v>177</v>
      </c>
      <c r="K75" s="24" t="s">
        <v>1316</v>
      </c>
      <c r="L75" s="24" t="s">
        <v>1317</v>
      </c>
      <c r="M75" s="24">
        <v>1003</v>
      </c>
      <c r="N75" s="41">
        <v>0.64865910000000004</v>
      </c>
      <c r="O75" s="42">
        <v>0.89338449017599997</v>
      </c>
      <c r="P75" s="20" t="s">
        <v>1318</v>
      </c>
      <c r="Q75" s="7" t="s">
        <v>177</v>
      </c>
    </row>
    <row r="76" spans="1:17" x14ac:dyDescent="0.2">
      <c r="A76" s="135"/>
      <c r="B76" s="135"/>
      <c r="C76" s="32">
        <v>25</v>
      </c>
      <c r="D76" s="82" t="s">
        <v>1319</v>
      </c>
      <c r="E76" s="35" t="s">
        <v>1320</v>
      </c>
      <c r="F76" s="35">
        <v>918</v>
      </c>
      <c r="G76" s="36">
        <v>0.57188749999999999</v>
      </c>
      <c r="H76" s="37">
        <v>1.1075631669999999</v>
      </c>
      <c r="I76" s="10" t="s">
        <v>1321</v>
      </c>
      <c r="J76" s="76" t="s">
        <v>177</v>
      </c>
      <c r="K76" s="35" t="s">
        <v>1322</v>
      </c>
      <c r="L76" s="35" t="s">
        <v>1323</v>
      </c>
      <c r="M76" s="35">
        <v>918</v>
      </c>
      <c r="N76" s="36">
        <v>0.91156360000000003</v>
      </c>
      <c r="O76" s="37">
        <v>0.97481481481499999</v>
      </c>
      <c r="P76" s="10" t="s">
        <v>1324</v>
      </c>
      <c r="Q76" s="10" t="s">
        <v>177</v>
      </c>
    </row>
    <row r="77" spans="1:17" x14ac:dyDescent="0.2">
      <c r="A77" s="135"/>
      <c r="B77" s="135"/>
      <c r="C77" s="32">
        <v>30</v>
      </c>
      <c r="D77" s="82" t="s">
        <v>1325</v>
      </c>
      <c r="E77" s="35" t="s">
        <v>1326</v>
      </c>
      <c r="F77" s="35">
        <v>835</v>
      </c>
      <c r="G77" s="36">
        <v>0.39771620000000002</v>
      </c>
      <c r="H77" s="37">
        <v>1.1305674191599999</v>
      </c>
      <c r="I77" s="10" t="s">
        <v>367</v>
      </c>
      <c r="J77" s="76" t="s">
        <v>177</v>
      </c>
      <c r="K77" s="35" t="s">
        <v>1327</v>
      </c>
      <c r="L77" s="35" t="s">
        <v>1328</v>
      </c>
      <c r="M77" s="35">
        <v>835</v>
      </c>
      <c r="N77" s="36">
        <v>0.84423400000000004</v>
      </c>
      <c r="O77" s="37">
        <v>1.0583844950000001</v>
      </c>
      <c r="P77" s="10" t="s">
        <v>1329</v>
      </c>
      <c r="Q77" s="10" t="s">
        <v>177</v>
      </c>
    </row>
    <row r="78" spans="1:17" x14ac:dyDescent="0.2">
      <c r="A78" s="135"/>
      <c r="B78" s="138"/>
      <c r="C78" s="33">
        <v>35</v>
      </c>
      <c r="D78" s="87" t="s">
        <v>1330</v>
      </c>
      <c r="E78" s="58" t="s">
        <v>1331</v>
      </c>
      <c r="F78" s="58">
        <v>777</v>
      </c>
      <c r="G78" s="59">
        <v>0.82896610000000004</v>
      </c>
      <c r="H78" s="60">
        <v>1.0373517786599999</v>
      </c>
      <c r="I78" s="3" t="s">
        <v>1332</v>
      </c>
      <c r="J78" s="78" t="s">
        <v>177</v>
      </c>
      <c r="K78" s="22" t="s">
        <v>1333</v>
      </c>
      <c r="L78" s="22" t="s">
        <v>1334</v>
      </c>
      <c r="M78" s="22">
        <v>777</v>
      </c>
      <c r="N78" s="45">
        <v>0.64058079999999995</v>
      </c>
      <c r="O78" s="46">
        <v>0.88966638394099995</v>
      </c>
      <c r="P78" s="23" t="s">
        <v>1335</v>
      </c>
      <c r="Q78" s="3" t="s">
        <v>177</v>
      </c>
    </row>
    <row r="79" spans="1:17" x14ac:dyDescent="0.2">
      <c r="A79" s="135"/>
      <c r="B79" s="137">
        <v>12</v>
      </c>
      <c r="C79" s="34">
        <v>20</v>
      </c>
      <c r="D79" s="86" t="s">
        <v>1336</v>
      </c>
      <c r="E79" s="62" t="s">
        <v>1337</v>
      </c>
      <c r="F79" s="62">
        <v>1122</v>
      </c>
      <c r="G79" s="63">
        <v>0.73035419999999995</v>
      </c>
      <c r="H79" s="64">
        <v>1.0507425742600001</v>
      </c>
      <c r="I79" s="7" t="s">
        <v>378</v>
      </c>
      <c r="J79" s="79" t="s">
        <v>177</v>
      </c>
      <c r="K79" s="24" t="s">
        <v>1338</v>
      </c>
      <c r="L79" s="24" t="s">
        <v>1339</v>
      </c>
      <c r="M79" s="24">
        <v>1122</v>
      </c>
      <c r="N79" s="41">
        <v>0.66330199999999995</v>
      </c>
      <c r="O79" s="42">
        <v>0.90690559440600005</v>
      </c>
      <c r="P79" s="20" t="s">
        <v>1340</v>
      </c>
      <c r="Q79" s="7" t="s">
        <v>177</v>
      </c>
    </row>
    <row r="80" spans="1:17" x14ac:dyDescent="0.2">
      <c r="A80" s="135"/>
      <c r="B80" s="135"/>
      <c r="C80" s="32">
        <v>25</v>
      </c>
      <c r="D80" s="82" t="s">
        <v>1341</v>
      </c>
      <c r="E80" s="35" t="s">
        <v>1342</v>
      </c>
      <c r="F80" s="35">
        <v>1041</v>
      </c>
      <c r="G80" s="36">
        <v>0.514961</v>
      </c>
      <c r="H80" s="37">
        <v>1.09417190642</v>
      </c>
      <c r="I80" s="10" t="s">
        <v>1343</v>
      </c>
      <c r="J80" s="76" t="s">
        <v>177</v>
      </c>
      <c r="K80" s="35" t="s">
        <v>1344</v>
      </c>
      <c r="L80" s="35" t="s">
        <v>1345</v>
      </c>
      <c r="M80" s="35">
        <v>1041</v>
      </c>
      <c r="N80" s="36">
        <v>0.9815102</v>
      </c>
      <c r="O80" s="37">
        <v>0.98658245134900002</v>
      </c>
      <c r="P80" s="10" t="s">
        <v>1346</v>
      </c>
      <c r="Q80" s="10" t="s">
        <v>177</v>
      </c>
    </row>
    <row r="81" spans="1:17" x14ac:dyDescent="0.2">
      <c r="A81" s="135"/>
      <c r="B81" s="135"/>
      <c r="C81" s="32">
        <v>30</v>
      </c>
      <c r="D81" s="82" t="s">
        <v>1347</v>
      </c>
      <c r="E81" s="35" t="s">
        <v>1348</v>
      </c>
      <c r="F81" s="35">
        <v>957</v>
      </c>
      <c r="G81" s="36">
        <v>0.59116690000000005</v>
      </c>
      <c r="H81" s="37">
        <v>1.09285901615</v>
      </c>
      <c r="I81" s="10" t="s">
        <v>727</v>
      </c>
      <c r="J81" s="76" t="s">
        <v>177</v>
      </c>
      <c r="K81" s="35" t="s">
        <v>1349</v>
      </c>
      <c r="L81" s="35" t="s">
        <v>1350</v>
      </c>
      <c r="M81" s="35">
        <v>957</v>
      </c>
      <c r="N81" s="36">
        <v>0.91530449999999997</v>
      </c>
      <c r="O81" s="37">
        <v>1.0313989108199999</v>
      </c>
      <c r="P81" s="10" t="s">
        <v>1351</v>
      </c>
      <c r="Q81" s="10" t="s">
        <v>177</v>
      </c>
    </row>
    <row r="82" spans="1:17" x14ac:dyDescent="0.2">
      <c r="A82" s="135"/>
      <c r="B82" s="138"/>
      <c r="C82" s="33">
        <v>35</v>
      </c>
      <c r="D82" s="87" t="s">
        <v>1352</v>
      </c>
      <c r="E82" s="58" t="s">
        <v>1353</v>
      </c>
      <c r="F82" s="58">
        <v>925</v>
      </c>
      <c r="G82" s="59">
        <v>0.61272649999999995</v>
      </c>
      <c r="H82" s="60">
        <v>1.07500704764</v>
      </c>
      <c r="I82" s="3" t="s">
        <v>1354</v>
      </c>
      <c r="J82" s="78" t="s">
        <v>177</v>
      </c>
      <c r="K82" s="22" t="s">
        <v>1355</v>
      </c>
      <c r="L82" s="22" t="s">
        <v>1356</v>
      </c>
      <c r="M82" s="22">
        <v>925</v>
      </c>
      <c r="N82" s="45">
        <v>0.91992779999999996</v>
      </c>
      <c r="O82" s="46">
        <v>1.0302367941699999</v>
      </c>
      <c r="P82" s="23" t="s">
        <v>1357</v>
      </c>
      <c r="Q82" s="3" t="s">
        <v>177</v>
      </c>
    </row>
    <row r="83" spans="1:17" x14ac:dyDescent="0.2">
      <c r="A83" s="135"/>
      <c r="B83" s="135">
        <v>15</v>
      </c>
      <c r="C83" s="32">
        <v>20</v>
      </c>
      <c r="D83" s="82" t="s">
        <v>1358</v>
      </c>
      <c r="E83" s="35" t="s">
        <v>1359</v>
      </c>
      <c r="F83" s="35">
        <v>1167</v>
      </c>
      <c r="G83" s="36">
        <v>0.54569000000000001</v>
      </c>
      <c r="H83" s="37">
        <v>1.08196103554</v>
      </c>
      <c r="I83" s="10" t="s">
        <v>334</v>
      </c>
      <c r="J83" s="76" t="s">
        <v>177</v>
      </c>
      <c r="K83" s="24" t="s">
        <v>1360</v>
      </c>
      <c r="L83" s="24" t="s">
        <v>1361</v>
      </c>
      <c r="M83" s="24">
        <v>1167</v>
      </c>
      <c r="N83" s="41">
        <v>0.8133823</v>
      </c>
      <c r="O83" s="42">
        <v>0.944845598402</v>
      </c>
      <c r="P83" s="20" t="s">
        <v>1362</v>
      </c>
      <c r="Q83" s="10" t="s">
        <v>177</v>
      </c>
    </row>
    <row r="84" spans="1:17" x14ac:dyDescent="0.2">
      <c r="A84" s="135"/>
      <c r="B84" s="135"/>
      <c r="C84" s="32">
        <v>25</v>
      </c>
      <c r="D84" s="82" t="s">
        <v>1363</v>
      </c>
      <c r="E84" s="35" t="s">
        <v>1364</v>
      </c>
      <c r="F84" s="35">
        <v>1125</v>
      </c>
      <c r="G84" s="36">
        <v>0.37770910000000002</v>
      </c>
      <c r="H84" s="37">
        <v>1.1202854369699999</v>
      </c>
      <c r="I84" s="10" t="s">
        <v>1365</v>
      </c>
      <c r="J84" s="76" t="s">
        <v>177</v>
      </c>
      <c r="K84" s="35" t="s">
        <v>1366</v>
      </c>
      <c r="L84" s="35" t="s">
        <v>1367</v>
      </c>
      <c r="M84" s="35">
        <v>1125</v>
      </c>
      <c r="N84" s="36">
        <v>0.75301640000000003</v>
      </c>
      <c r="O84" s="37">
        <v>1.07408049965</v>
      </c>
      <c r="P84" s="10" t="s">
        <v>1368</v>
      </c>
      <c r="Q84" s="10" t="s">
        <v>177</v>
      </c>
    </row>
    <row r="85" spans="1:17" x14ac:dyDescent="0.2">
      <c r="A85" s="135"/>
      <c r="B85" s="135"/>
      <c r="C85" s="32">
        <v>30</v>
      </c>
      <c r="D85" s="82" t="s">
        <v>1369</v>
      </c>
      <c r="E85" s="35" t="s">
        <v>1370</v>
      </c>
      <c r="F85" s="35">
        <v>1105</v>
      </c>
      <c r="G85" s="36">
        <v>0.3154614</v>
      </c>
      <c r="H85" s="37">
        <v>1.1379222035700001</v>
      </c>
      <c r="I85" s="10" t="s">
        <v>388</v>
      </c>
      <c r="J85" s="76" t="s">
        <v>177</v>
      </c>
      <c r="K85" s="35" t="s">
        <v>1371</v>
      </c>
      <c r="L85" s="35" t="s">
        <v>1372</v>
      </c>
      <c r="M85" s="35">
        <v>1105</v>
      </c>
      <c r="N85" s="36">
        <v>0.65680799999999995</v>
      </c>
      <c r="O85" s="37">
        <v>1.10252525253</v>
      </c>
      <c r="P85" s="10" t="s">
        <v>1373</v>
      </c>
      <c r="Q85" s="10" t="s">
        <v>177</v>
      </c>
    </row>
    <row r="86" spans="1:17" x14ac:dyDescent="0.2">
      <c r="A86" s="136"/>
      <c r="B86" s="138"/>
      <c r="C86" s="33">
        <v>35</v>
      </c>
      <c r="D86" s="87" t="s">
        <v>1374</v>
      </c>
      <c r="E86" s="58" t="s">
        <v>1375</v>
      </c>
      <c r="F86" s="58">
        <v>1074</v>
      </c>
      <c r="G86" s="59">
        <v>0.35945009999999999</v>
      </c>
      <c r="H86" s="60">
        <v>1.1289410046999999</v>
      </c>
      <c r="I86" s="3" t="s">
        <v>389</v>
      </c>
      <c r="J86" s="78" t="s">
        <v>177</v>
      </c>
      <c r="K86" s="22" t="s">
        <v>1376</v>
      </c>
      <c r="L86" s="22" t="s">
        <v>1377</v>
      </c>
      <c r="M86" s="22">
        <v>1074</v>
      </c>
      <c r="N86" s="45">
        <v>0.72991479999999997</v>
      </c>
      <c r="O86" s="46">
        <v>1.08984633483</v>
      </c>
      <c r="P86" s="23" t="s">
        <v>1378</v>
      </c>
      <c r="Q86" s="3" t="s">
        <v>177</v>
      </c>
    </row>
  </sheetData>
  <mergeCells count="29">
    <mergeCell ref="A2:Q2"/>
    <mergeCell ref="A3:Q3"/>
    <mergeCell ref="A1:Q1"/>
    <mergeCell ref="A27:A46"/>
    <mergeCell ref="B27:B30"/>
    <mergeCell ref="B31:B34"/>
    <mergeCell ref="B35:B38"/>
    <mergeCell ref="B39:B42"/>
    <mergeCell ref="B43:B46"/>
    <mergeCell ref="D5:J5"/>
    <mergeCell ref="K5:Q5"/>
    <mergeCell ref="A7:A26"/>
    <mergeCell ref="B7:B10"/>
    <mergeCell ref="B11:B14"/>
    <mergeCell ref="B15:B18"/>
    <mergeCell ref="B19:B22"/>
    <mergeCell ref="B23:B26"/>
    <mergeCell ref="A47:A66"/>
    <mergeCell ref="B47:B50"/>
    <mergeCell ref="B51:B54"/>
    <mergeCell ref="B55:B58"/>
    <mergeCell ref="B59:B62"/>
    <mergeCell ref="B63:B66"/>
    <mergeCell ref="A67:A86"/>
    <mergeCell ref="B67:B70"/>
    <mergeCell ref="B71:B74"/>
    <mergeCell ref="B75:B78"/>
    <mergeCell ref="B79:B82"/>
    <mergeCell ref="B83:B86"/>
  </mergeCells>
  <conditionalFormatting sqref="G7:G86">
    <cfRule type="cellIs" dxfId="13" priority="6" operator="lessThan">
      <formula>0.05</formula>
    </cfRule>
  </conditionalFormatting>
  <conditionalFormatting sqref="F7:F86">
    <cfRule type="cellIs" dxfId="12" priority="5" operator="lessThan">
      <formula>1000</formula>
    </cfRule>
  </conditionalFormatting>
  <conditionalFormatting sqref="N7:N10">
    <cfRule type="cellIs" dxfId="11" priority="4" operator="lessThan">
      <formula>0.05</formula>
    </cfRule>
  </conditionalFormatting>
  <conditionalFormatting sqref="M7:M10">
    <cfRule type="cellIs" dxfId="10" priority="3" operator="lessThan">
      <formula>1000</formula>
    </cfRule>
  </conditionalFormatting>
  <conditionalFormatting sqref="N11:N86">
    <cfRule type="cellIs" dxfId="9" priority="2" operator="lessThan">
      <formula>0.05</formula>
    </cfRule>
  </conditionalFormatting>
  <conditionalFormatting sqref="M11:M86">
    <cfRule type="cellIs" dxfId="8" priority="1" operator="lessThan">
      <formula>1000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I7" sqref="I7"/>
    </sheetView>
  </sheetViews>
  <sheetFormatPr baseColWidth="10" defaultRowHeight="16" x14ac:dyDescent="0.2"/>
  <cols>
    <col min="1" max="1" width="10" style="1" bestFit="1" customWidth="1"/>
    <col min="2" max="2" width="8.1640625" style="1" bestFit="1" customWidth="1"/>
    <col min="3" max="3" width="14.1640625" style="1" bestFit="1" customWidth="1"/>
    <col min="4" max="4" width="9.6640625" style="1" bestFit="1" customWidth="1"/>
    <col min="5" max="5" width="12.1640625" style="1" bestFit="1" customWidth="1"/>
    <col min="6" max="16384" width="10.83203125" style="1"/>
  </cols>
  <sheetData>
    <row r="1" spans="1:13" ht="16" customHeight="1" x14ac:dyDescent="0.2">
      <c r="A1" s="139" t="s">
        <v>1799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68"/>
      <c r="M1" s="68"/>
    </row>
    <row r="2" spans="1:13" ht="16" customHeight="1" x14ac:dyDescent="0.2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68"/>
      <c r="M2" s="68"/>
    </row>
    <row r="3" spans="1:13" ht="16" customHeight="1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68"/>
      <c r="M3" s="68"/>
    </row>
    <row r="4" spans="1:13" ht="16" customHeight="1" x14ac:dyDescent="0.2">
      <c r="A4" s="139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68"/>
      <c r="M4" s="68"/>
    </row>
    <row r="6" spans="1:13" x14ac:dyDescent="0.2">
      <c r="A6" s="62"/>
      <c r="B6" s="141" t="s">
        <v>452</v>
      </c>
      <c r="C6" s="141"/>
      <c r="D6" s="141"/>
      <c r="E6" s="141"/>
    </row>
    <row r="7" spans="1:13" x14ac:dyDescent="0.2">
      <c r="A7" s="58" t="s">
        <v>451</v>
      </c>
      <c r="B7" s="58" t="s">
        <v>6</v>
      </c>
      <c r="C7" s="58" t="s">
        <v>7</v>
      </c>
      <c r="D7" s="58" t="s">
        <v>8</v>
      </c>
      <c r="E7" s="58" t="s">
        <v>9</v>
      </c>
    </row>
    <row r="8" spans="1:13" x14ac:dyDescent="0.2">
      <c r="A8" s="1" t="s">
        <v>445</v>
      </c>
      <c r="B8" s="90">
        <v>1</v>
      </c>
      <c r="C8" s="90">
        <v>0.93600000000000005</v>
      </c>
      <c r="D8" s="90">
        <v>0.93400000000000005</v>
      </c>
      <c r="E8" s="90">
        <v>0.93600000000000005</v>
      </c>
    </row>
    <row r="9" spans="1:13" x14ac:dyDescent="0.2">
      <c r="A9" s="1" t="s">
        <v>446</v>
      </c>
      <c r="B9" s="90">
        <v>0.873</v>
      </c>
      <c r="C9" s="90">
        <v>1</v>
      </c>
      <c r="D9" s="90">
        <v>0.93600000000000005</v>
      </c>
      <c r="E9" s="90">
        <v>0.93600000000000005</v>
      </c>
    </row>
    <row r="10" spans="1:13" x14ac:dyDescent="0.2">
      <c r="A10" s="1" t="s">
        <v>447</v>
      </c>
      <c r="B10" s="90">
        <v>0.93700000000000006</v>
      </c>
      <c r="C10" s="90">
        <v>0.81</v>
      </c>
      <c r="D10" s="90">
        <v>1</v>
      </c>
      <c r="E10" s="90">
        <v>0.68799999999999994</v>
      </c>
    </row>
    <row r="11" spans="1:13" x14ac:dyDescent="0.2">
      <c r="A11" s="1" t="s">
        <v>448</v>
      </c>
      <c r="B11" s="90">
        <v>0.69899999999999995</v>
      </c>
      <c r="C11" s="90">
        <v>1</v>
      </c>
      <c r="D11" s="90">
        <v>0.625</v>
      </c>
      <c r="E11" s="90">
        <v>0.873</v>
      </c>
    </row>
    <row r="12" spans="1:13" x14ac:dyDescent="0.2">
      <c r="A12" s="1" t="s">
        <v>449</v>
      </c>
      <c r="B12" s="90">
        <v>0.93700000000000006</v>
      </c>
      <c r="C12" s="90">
        <v>0.93700000000000006</v>
      </c>
      <c r="D12" s="90">
        <v>0.80300000000000005</v>
      </c>
      <c r="E12" s="90">
        <v>0.93600000000000005</v>
      </c>
    </row>
    <row r="13" spans="1:13" x14ac:dyDescent="0.2">
      <c r="A13" s="58" t="s">
        <v>450</v>
      </c>
      <c r="B13" s="59">
        <v>1</v>
      </c>
      <c r="C13" s="59">
        <v>0.93700000000000006</v>
      </c>
      <c r="D13" s="59">
        <v>0.93600000000000005</v>
      </c>
      <c r="E13" s="59">
        <v>0.81</v>
      </c>
    </row>
  </sheetData>
  <mergeCells count="2">
    <mergeCell ref="B6:E6"/>
    <mergeCell ref="A1:K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91" zoomScaleNormal="91" zoomScalePageLayoutView="91" workbookViewId="0">
      <selection activeCell="F9" sqref="F9:F11"/>
    </sheetView>
  </sheetViews>
  <sheetFormatPr baseColWidth="10" defaultRowHeight="16" x14ac:dyDescent="0.2"/>
  <cols>
    <col min="1" max="1" width="14.33203125" style="91" bestFit="1" customWidth="1"/>
    <col min="2" max="2" width="8.1640625" style="91" bestFit="1" customWidth="1"/>
    <col min="3" max="3" width="13" style="91" customWidth="1"/>
    <col min="4" max="5" width="8.1640625" style="91" bestFit="1" customWidth="1"/>
    <col min="6" max="7" width="6.83203125" style="91" bestFit="1" customWidth="1"/>
    <col min="8" max="10" width="12.83203125" style="91" bestFit="1" customWidth="1"/>
    <col min="11" max="11" width="8.5" style="91" bestFit="1" customWidth="1"/>
    <col min="12" max="12" width="11.83203125" style="91" bestFit="1" customWidth="1"/>
    <col min="13" max="14" width="23.33203125" style="91" bestFit="1" customWidth="1"/>
    <col min="15" max="15" width="16.6640625" style="91" customWidth="1"/>
    <col min="16" max="19" width="10.83203125" style="91" customWidth="1"/>
    <col min="20" max="16384" width="10.83203125" style="91"/>
  </cols>
  <sheetData>
    <row r="1" spans="1:19" ht="18" x14ac:dyDescent="0.2">
      <c r="A1" s="159" t="s">
        <v>1800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1:19" x14ac:dyDescent="0.2">
      <c r="A2" s="91" t="s">
        <v>94</v>
      </c>
    </row>
    <row r="3" spans="1:19" x14ac:dyDescent="0.2">
      <c r="A3" s="91" t="s">
        <v>95</v>
      </c>
    </row>
    <row r="4" spans="1:19" x14ac:dyDescent="0.2">
      <c r="A4" s="91" t="s">
        <v>96</v>
      </c>
    </row>
    <row r="5" spans="1:19" x14ac:dyDescent="0.2">
      <c r="A5" s="91" t="s">
        <v>97</v>
      </c>
    </row>
    <row r="7" spans="1:19" s="50" customFormat="1" x14ac:dyDescent="0.2">
      <c r="A7" s="49"/>
      <c r="B7" s="49"/>
      <c r="C7" s="161" t="s">
        <v>429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160" t="s">
        <v>104</v>
      </c>
      <c r="Q7" s="160"/>
      <c r="R7" s="160" t="s">
        <v>103</v>
      </c>
      <c r="S7" s="160"/>
    </row>
    <row r="8" spans="1:19" s="50" customFormat="1" x14ac:dyDescent="0.2">
      <c r="A8" s="51" t="s">
        <v>5</v>
      </c>
      <c r="B8" s="51" t="s">
        <v>93</v>
      </c>
      <c r="C8" s="162"/>
      <c r="D8" s="51" t="s">
        <v>98</v>
      </c>
      <c r="E8" s="51" t="s">
        <v>99</v>
      </c>
      <c r="F8" s="51" t="s">
        <v>100</v>
      </c>
      <c r="G8" s="51" t="s">
        <v>101</v>
      </c>
      <c r="H8" s="51" t="s">
        <v>13</v>
      </c>
      <c r="I8" s="51" t="s">
        <v>14</v>
      </c>
      <c r="J8" s="51" t="s">
        <v>16</v>
      </c>
      <c r="K8" s="51" t="s">
        <v>17</v>
      </c>
      <c r="L8" s="51" t="s">
        <v>20</v>
      </c>
      <c r="M8" s="51" t="s">
        <v>87</v>
      </c>
      <c r="N8" s="51" t="s">
        <v>89</v>
      </c>
      <c r="O8" s="51" t="s">
        <v>88</v>
      </c>
      <c r="P8" s="51" t="s">
        <v>105</v>
      </c>
      <c r="Q8" s="51" t="s">
        <v>102</v>
      </c>
      <c r="R8" s="51" t="s">
        <v>106</v>
      </c>
      <c r="S8" s="51" t="s">
        <v>107</v>
      </c>
    </row>
    <row r="9" spans="1:19" x14ac:dyDescent="0.2">
      <c r="A9" s="134" t="s">
        <v>6</v>
      </c>
      <c r="B9" s="134">
        <v>246</v>
      </c>
      <c r="C9" s="134"/>
      <c r="D9" s="134" t="s">
        <v>1708</v>
      </c>
      <c r="E9" s="134"/>
      <c r="F9" s="134" t="s">
        <v>10</v>
      </c>
      <c r="G9" s="134"/>
      <c r="H9" s="134" t="s">
        <v>260</v>
      </c>
      <c r="I9" s="134"/>
      <c r="J9" s="134"/>
      <c r="K9" s="151">
        <v>3.0188E-2</v>
      </c>
      <c r="L9" s="151">
        <v>0.90640561290300004</v>
      </c>
      <c r="M9" s="49" t="s">
        <v>1711</v>
      </c>
      <c r="N9" s="49" t="s">
        <v>32</v>
      </c>
      <c r="O9" s="11">
        <v>0</v>
      </c>
      <c r="P9" s="96">
        <v>5.09</v>
      </c>
      <c r="Q9" s="95">
        <v>0.06</v>
      </c>
      <c r="R9" s="146">
        <v>-3.29</v>
      </c>
      <c r="S9" s="146">
        <v>-1.18</v>
      </c>
    </row>
    <row r="10" spans="1:19" x14ac:dyDescent="0.2">
      <c r="A10" s="135"/>
      <c r="B10" s="135"/>
      <c r="C10" s="135"/>
      <c r="D10" s="135"/>
      <c r="E10" s="135"/>
      <c r="F10" s="135"/>
      <c r="G10" s="135"/>
      <c r="H10" s="135"/>
      <c r="I10" s="135"/>
      <c r="J10" s="135"/>
      <c r="K10" s="152"/>
      <c r="L10" s="152"/>
      <c r="M10" s="50" t="s">
        <v>1712</v>
      </c>
      <c r="N10" s="50" t="s">
        <v>409</v>
      </c>
      <c r="O10" s="11">
        <v>1</v>
      </c>
      <c r="P10" s="96">
        <v>1.0900000000000001</v>
      </c>
      <c r="Q10" s="95">
        <v>0.04</v>
      </c>
      <c r="R10" s="165"/>
      <c r="S10" s="165"/>
    </row>
    <row r="11" spans="1:19" x14ac:dyDescent="0.2">
      <c r="A11" s="135"/>
      <c r="B11" s="135"/>
      <c r="C11" s="135"/>
      <c r="D11" s="135"/>
      <c r="E11" s="135"/>
      <c r="F11" s="135"/>
      <c r="G11" s="135"/>
      <c r="H11" s="135"/>
      <c r="I11" s="135"/>
      <c r="J11" s="135"/>
      <c r="K11" s="152"/>
      <c r="L11" s="152"/>
      <c r="M11" s="50" t="s">
        <v>1713</v>
      </c>
      <c r="N11" s="50" t="s">
        <v>32</v>
      </c>
      <c r="O11" s="11">
        <v>0</v>
      </c>
      <c r="P11" s="96">
        <v>2.23</v>
      </c>
      <c r="Q11" s="95">
        <v>0.21</v>
      </c>
      <c r="R11" s="165"/>
      <c r="S11" s="165"/>
    </row>
    <row r="12" spans="1:19" x14ac:dyDescent="0.2">
      <c r="A12" s="135"/>
      <c r="B12" s="50">
        <v>292</v>
      </c>
      <c r="C12" s="50"/>
      <c r="D12" s="50"/>
      <c r="E12" s="50"/>
      <c r="F12" s="50"/>
      <c r="G12" s="50"/>
      <c r="H12" s="135" t="s">
        <v>260</v>
      </c>
      <c r="I12" s="135"/>
      <c r="J12" s="135"/>
      <c r="K12" s="52">
        <v>3.0188E-2</v>
      </c>
      <c r="L12" s="52">
        <v>0.90640561290300004</v>
      </c>
      <c r="M12" s="50" t="s">
        <v>1715</v>
      </c>
      <c r="N12" s="50" t="s">
        <v>1714</v>
      </c>
      <c r="O12" s="11">
        <v>0</v>
      </c>
      <c r="P12" s="95">
        <v>-3.58</v>
      </c>
      <c r="Q12" s="95">
        <v>0.5</v>
      </c>
      <c r="R12" s="95">
        <v>-0.3</v>
      </c>
      <c r="S12" s="95">
        <v>-0.3</v>
      </c>
    </row>
    <row r="13" spans="1:19" x14ac:dyDescent="0.2">
      <c r="A13" s="135"/>
      <c r="B13" s="135">
        <v>468</v>
      </c>
      <c r="C13" s="135"/>
      <c r="D13" s="135"/>
      <c r="E13" s="135"/>
      <c r="F13" s="135"/>
      <c r="G13" s="135"/>
      <c r="H13" s="135" t="s">
        <v>260</v>
      </c>
      <c r="I13" s="135"/>
      <c r="J13" s="135"/>
      <c r="K13" s="152">
        <v>3.0188E-2</v>
      </c>
      <c r="L13" s="152">
        <v>0.90640561290300004</v>
      </c>
      <c r="M13" s="50" t="s">
        <v>1717</v>
      </c>
      <c r="N13" s="50" t="s">
        <v>86</v>
      </c>
      <c r="O13" s="11">
        <v>0</v>
      </c>
      <c r="P13" s="95">
        <v>0.2</v>
      </c>
      <c r="Q13" s="95">
        <v>7.0000000000000007E-2</v>
      </c>
      <c r="R13" s="165">
        <v>-1.18</v>
      </c>
      <c r="S13" s="165">
        <v>-0.41</v>
      </c>
    </row>
    <row r="14" spans="1:19" x14ac:dyDescent="0.2">
      <c r="A14" s="135"/>
      <c r="B14" s="135"/>
      <c r="C14" s="135"/>
      <c r="D14" s="135"/>
      <c r="E14" s="135"/>
      <c r="F14" s="135"/>
      <c r="G14" s="135"/>
      <c r="H14" s="135"/>
      <c r="I14" s="135"/>
      <c r="J14" s="135"/>
      <c r="K14" s="152"/>
      <c r="L14" s="152"/>
      <c r="M14" s="50" t="s">
        <v>1716</v>
      </c>
      <c r="N14" s="50" t="s">
        <v>50</v>
      </c>
      <c r="O14" s="11">
        <v>-1</v>
      </c>
      <c r="P14" s="96">
        <v>4.38</v>
      </c>
      <c r="Q14" s="95">
        <v>0.5</v>
      </c>
      <c r="R14" s="165"/>
      <c r="S14" s="165"/>
    </row>
    <row r="15" spans="1:19" x14ac:dyDescent="0.2">
      <c r="A15" s="135"/>
      <c r="B15" s="135">
        <v>476</v>
      </c>
      <c r="C15" s="135"/>
      <c r="D15" s="135"/>
      <c r="E15" s="135"/>
      <c r="F15" s="135"/>
      <c r="G15" s="135" t="s">
        <v>10</v>
      </c>
      <c r="H15" s="147">
        <v>7.7562000000000006E-2</v>
      </c>
      <c r="I15" s="135" t="s">
        <v>1709</v>
      </c>
      <c r="J15" s="135" t="s">
        <v>1710</v>
      </c>
      <c r="K15" s="152">
        <v>7.6420000000000004E-3</v>
      </c>
      <c r="L15" s="152">
        <v>0.90640561290300004</v>
      </c>
      <c r="M15" s="50" t="s">
        <v>1719</v>
      </c>
      <c r="N15" s="50" t="s">
        <v>79</v>
      </c>
      <c r="O15" s="11">
        <v>0</v>
      </c>
      <c r="P15" s="95">
        <v>-0.27</v>
      </c>
      <c r="Q15" s="55">
        <v>0.19</v>
      </c>
      <c r="R15" s="165">
        <v>-3.12</v>
      </c>
      <c r="S15" s="165">
        <v>-1.1100000000000001</v>
      </c>
    </row>
    <row r="16" spans="1:19" x14ac:dyDescent="0.2">
      <c r="A16" s="135"/>
      <c r="B16" s="135"/>
      <c r="C16" s="135"/>
      <c r="D16" s="135"/>
      <c r="E16" s="135"/>
      <c r="F16" s="135"/>
      <c r="G16" s="135"/>
      <c r="H16" s="147"/>
      <c r="I16" s="135"/>
      <c r="J16" s="135"/>
      <c r="K16" s="152"/>
      <c r="L16" s="152"/>
      <c r="M16" s="50" t="s">
        <v>1720</v>
      </c>
      <c r="N16" s="50" t="s">
        <v>29</v>
      </c>
      <c r="O16" s="11">
        <v>0</v>
      </c>
      <c r="P16" s="96">
        <v>0.48</v>
      </c>
      <c r="Q16" s="55">
        <v>0.05</v>
      </c>
      <c r="R16" s="165"/>
      <c r="S16" s="165"/>
    </row>
    <row r="17" spans="1:19" x14ac:dyDescent="0.2">
      <c r="A17" s="135"/>
      <c r="B17" s="135"/>
      <c r="C17" s="135"/>
      <c r="D17" s="135"/>
      <c r="E17" s="135"/>
      <c r="F17" s="135"/>
      <c r="G17" s="135"/>
      <c r="H17" s="147"/>
      <c r="I17" s="135"/>
      <c r="J17" s="135"/>
      <c r="K17" s="152"/>
      <c r="L17" s="152"/>
      <c r="M17" s="50" t="s">
        <v>1718</v>
      </c>
      <c r="N17" s="50" t="s">
        <v>50</v>
      </c>
      <c r="O17" s="11">
        <v>-1</v>
      </c>
      <c r="P17" s="96">
        <v>0.46</v>
      </c>
      <c r="Q17" s="55">
        <v>0.08</v>
      </c>
      <c r="R17" s="165"/>
      <c r="S17" s="165"/>
    </row>
    <row r="18" spans="1:19" x14ac:dyDescent="0.2">
      <c r="A18" s="136"/>
      <c r="B18" s="136"/>
      <c r="C18" s="136"/>
      <c r="D18" s="136"/>
      <c r="E18" s="136"/>
      <c r="F18" s="136"/>
      <c r="G18" s="136"/>
      <c r="H18" s="150"/>
      <c r="I18" s="136"/>
      <c r="J18" s="136"/>
      <c r="K18" s="155"/>
      <c r="L18" s="155"/>
      <c r="M18" s="51" t="s">
        <v>1721</v>
      </c>
      <c r="N18" s="51" t="s">
        <v>41</v>
      </c>
      <c r="O18" s="5">
        <v>0</v>
      </c>
      <c r="P18" s="111">
        <v>1.39</v>
      </c>
      <c r="Q18" s="56">
        <v>0.04</v>
      </c>
      <c r="R18" s="150"/>
      <c r="S18" s="150"/>
    </row>
    <row r="19" spans="1:19" x14ac:dyDescent="0.2">
      <c r="A19" s="134" t="s">
        <v>7</v>
      </c>
      <c r="B19" s="134">
        <v>181</v>
      </c>
      <c r="C19" s="134" t="s">
        <v>10</v>
      </c>
      <c r="D19" s="134"/>
      <c r="E19" s="134"/>
      <c r="F19" s="134"/>
      <c r="G19" s="134"/>
      <c r="H19" s="134" t="s">
        <v>260</v>
      </c>
      <c r="I19" s="134"/>
      <c r="J19" s="134"/>
      <c r="K19" s="151">
        <v>1.498E-3</v>
      </c>
      <c r="L19" s="151">
        <v>0.440476386</v>
      </c>
      <c r="M19" s="50" t="s">
        <v>43</v>
      </c>
      <c r="N19" s="50" t="s">
        <v>81</v>
      </c>
      <c r="O19" s="11">
        <v>0</v>
      </c>
      <c r="P19" s="95">
        <v>-0.67</v>
      </c>
      <c r="Q19" s="95">
        <v>0.02</v>
      </c>
      <c r="R19" s="158">
        <v>2.3199999999999998</v>
      </c>
      <c r="S19" s="158">
        <v>2.35</v>
      </c>
    </row>
    <row r="20" spans="1:19" x14ac:dyDescent="0.2">
      <c r="A20" s="135"/>
      <c r="B20" s="135"/>
      <c r="C20" s="135"/>
      <c r="D20" s="135"/>
      <c r="E20" s="135"/>
      <c r="F20" s="135"/>
      <c r="G20" s="135"/>
      <c r="H20" s="135"/>
      <c r="I20" s="135"/>
      <c r="J20" s="135"/>
      <c r="K20" s="152"/>
      <c r="L20" s="152"/>
      <c r="M20" s="50" t="s">
        <v>42</v>
      </c>
      <c r="N20" s="50" t="s">
        <v>44</v>
      </c>
      <c r="O20" s="11">
        <v>0</v>
      </c>
      <c r="P20" s="95">
        <v>-1.01</v>
      </c>
      <c r="Q20" s="95">
        <v>0.11</v>
      </c>
      <c r="R20" s="167"/>
      <c r="S20" s="167"/>
    </row>
    <row r="21" spans="1:19" x14ac:dyDescent="0.2">
      <c r="A21" s="135"/>
      <c r="B21" s="135">
        <v>205</v>
      </c>
      <c r="C21" s="135"/>
      <c r="D21" s="135"/>
      <c r="E21" s="135"/>
      <c r="F21" s="135"/>
      <c r="G21" s="135"/>
      <c r="H21" s="135" t="s">
        <v>260</v>
      </c>
      <c r="I21" s="135"/>
      <c r="J21" s="135"/>
      <c r="K21" s="152">
        <v>2.8278000000000001E-2</v>
      </c>
      <c r="L21" s="152">
        <v>0.96125070000000001</v>
      </c>
      <c r="M21" s="50" t="s">
        <v>410</v>
      </c>
      <c r="N21" s="50" t="s">
        <v>409</v>
      </c>
      <c r="O21" s="11">
        <v>1</v>
      </c>
      <c r="P21" s="95">
        <v>-27.36</v>
      </c>
      <c r="Q21" s="95">
        <v>4.1900000000000004</v>
      </c>
      <c r="R21" s="165">
        <v>-1.46</v>
      </c>
      <c r="S21" s="165">
        <v>-0.95</v>
      </c>
    </row>
    <row r="22" spans="1:19" x14ac:dyDescent="0.2">
      <c r="A22" s="135"/>
      <c r="B22" s="135"/>
      <c r="C22" s="135"/>
      <c r="D22" s="135"/>
      <c r="E22" s="135"/>
      <c r="F22" s="135"/>
      <c r="G22" s="135"/>
      <c r="H22" s="135"/>
      <c r="I22" s="135"/>
      <c r="J22" s="135"/>
      <c r="K22" s="152"/>
      <c r="L22" s="152"/>
      <c r="M22" s="50" t="s">
        <v>411</v>
      </c>
      <c r="N22" s="50" t="s">
        <v>50</v>
      </c>
      <c r="O22" s="11">
        <v>0</v>
      </c>
      <c r="P22" s="96">
        <v>68.48</v>
      </c>
      <c r="Q22" s="95">
        <v>5.46</v>
      </c>
      <c r="R22" s="165"/>
      <c r="S22" s="165"/>
    </row>
    <row r="23" spans="1:19" x14ac:dyDescent="0.2">
      <c r="A23" s="135"/>
      <c r="B23" s="135">
        <v>225</v>
      </c>
      <c r="C23" s="135" t="s">
        <v>10</v>
      </c>
      <c r="D23" s="135" t="s">
        <v>3</v>
      </c>
      <c r="E23" s="135" t="s">
        <v>10</v>
      </c>
      <c r="F23" s="135"/>
      <c r="G23" s="135" t="s">
        <v>10</v>
      </c>
      <c r="H23" s="147">
        <v>3.3194180000000002</v>
      </c>
      <c r="I23" s="135" t="s">
        <v>1722</v>
      </c>
      <c r="J23" s="135" t="s">
        <v>1724</v>
      </c>
      <c r="K23" s="152">
        <v>1.4444E-2</v>
      </c>
      <c r="L23" s="152">
        <v>0.96125070000000001</v>
      </c>
      <c r="M23" s="50" t="s">
        <v>52</v>
      </c>
      <c r="N23" s="50" t="s">
        <v>1726</v>
      </c>
      <c r="O23" s="11">
        <v>1</v>
      </c>
      <c r="P23" s="95">
        <v>-4.32</v>
      </c>
      <c r="Q23" s="95">
        <v>0.05</v>
      </c>
      <c r="R23" s="165">
        <v>-1.35</v>
      </c>
      <c r="S23" s="165">
        <v>-0.61</v>
      </c>
    </row>
    <row r="24" spans="1:19" x14ac:dyDescent="0.2">
      <c r="A24" s="135"/>
      <c r="B24" s="135"/>
      <c r="C24" s="135"/>
      <c r="D24" s="135"/>
      <c r="E24" s="135"/>
      <c r="F24" s="135"/>
      <c r="G24" s="135"/>
      <c r="H24" s="147"/>
      <c r="I24" s="135"/>
      <c r="J24" s="135"/>
      <c r="K24" s="152"/>
      <c r="L24" s="152"/>
      <c r="M24" s="50" t="s">
        <v>51</v>
      </c>
      <c r="N24" s="50" t="s">
        <v>412</v>
      </c>
      <c r="O24" s="11">
        <v>-1</v>
      </c>
      <c r="P24" s="96">
        <v>5.0999999999999996</v>
      </c>
      <c r="Q24" s="95">
        <v>0.09</v>
      </c>
      <c r="R24" s="165"/>
      <c r="S24" s="165"/>
    </row>
    <row r="25" spans="1:19" x14ac:dyDescent="0.2">
      <c r="A25" s="135"/>
      <c r="B25" s="135"/>
      <c r="C25" s="135"/>
      <c r="D25" s="135"/>
      <c r="E25" s="135"/>
      <c r="F25" s="135"/>
      <c r="G25" s="135"/>
      <c r="H25" s="147"/>
      <c r="I25" s="135"/>
      <c r="J25" s="135"/>
      <c r="K25" s="152"/>
      <c r="L25" s="152"/>
      <c r="M25" s="50" t="s">
        <v>53</v>
      </c>
      <c r="N25" s="50" t="s">
        <v>66</v>
      </c>
      <c r="O25" s="11">
        <v>1</v>
      </c>
      <c r="P25" s="95">
        <v>-0.77</v>
      </c>
      <c r="Q25" s="95">
        <v>0.01</v>
      </c>
      <c r="R25" s="165"/>
      <c r="S25" s="165"/>
    </row>
    <row r="26" spans="1:19" x14ac:dyDescent="0.2">
      <c r="A26" s="135"/>
      <c r="B26" s="135"/>
      <c r="C26" s="135"/>
      <c r="D26" s="135"/>
      <c r="E26" s="135"/>
      <c r="F26" s="135"/>
      <c r="G26" s="135"/>
      <c r="H26" s="147"/>
      <c r="I26" s="135"/>
      <c r="J26" s="135"/>
      <c r="K26" s="152"/>
      <c r="L26" s="152"/>
      <c r="M26" s="50" t="s">
        <v>55</v>
      </c>
      <c r="N26" s="50" t="s">
        <v>29</v>
      </c>
      <c r="O26" s="11">
        <v>-1</v>
      </c>
      <c r="P26" s="96">
        <v>0.78</v>
      </c>
      <c r="Q26" s="95">
        <v>0.01</v>
      </c>
      <c r="R26" s="165"/>
      <c r="S26" s="165"/>
    </row>
    <row r="27" spans="1:19" x14ac:dyDescent="0.2">
      <c r="A27" s="135"/>
      <c r="B27" s="135"/>
      <c r="C27" s="135"/>
      <c r="D27" s="135"/>
      <c r="E27" s="135"/>
      <c r="F27" s="135"/>
      <c r="G27" s="135"/>
      <c r="H27" s="147"/>
      <c r="I27" s="135"/>
      <c r="J27" s="135"/>
      <c r="K27" s="152"/>
      <c r="L27" s="152"/>
      <c r="M27" s="50" t="s">
        <v>54</v>
      </c>
      <c r="N27" s="50" t="s">
        <v>29</v>
      </c>
      <c r="O27" s="11">
        <v>0</v>
      </c>
      <c r="P27" s="96">
        <v>8.02</v>
      </c>
      <c r="Q27" s="95">
        <v>0.14000000000000001</v>
      </c>
      <c r="R27" s="165"/>
      <c r="S27" s="165"/>
    </row>
    <row r="28" spans="1:19" x14ac:dyDescent="0.2">
      <c r="A28" s="135"/>
      <c r="B28" s="135"/>
      <c r="C28" s="135"/>
      <c r="D28" s="135"/>
      <c r="E28" s="135"/>
      <c r="F28" s="135"/>
      <c r="G28" s="135"/>
      <c r="H28" s="147"/>
      <c r="I28" s="135"/>
      <c r="J28" s="135"/>
      <c r="K28" s="152"/>
      <c r="L28" s="152"/>
      <c r="M28" s="50" t="s">
        <v>56</v>
      </c>
      <c r="N28" s="50" t="s">
        <v>57</v>
      </c>
      <c r="O28" s="11">
        <v>1</v>
      </c>
      <c r="P28" s="95">
        <v>0.57999999999999996</v>
      </c>
      <c r="Q28" s="95">
        <v>0.03</v>
      </c>
      <c r="R28" s="165"/>
      <c r="S28" s="165"/>
    </row>
    <row r="29" spans="1:19" x14ac:dyDescent="0.2">
      <c r="A29" s="135"/>
      <c r="B29" s="135"/>
      <c r="C29" s="135"/>
      <c r="D29" s="135"/>
      <c r="E29" s="135"/>
      <c r="F29" s="135"/>
      <c r="G29" s="135"/>
      <c r="H29" s="147"/>
      <c r="I29" s="135"/>
      <c r="J29" s="135"/>
      <c r="K29" s="152"/>
      <c r="L29" s="152"/>
      <c r="M29" s="50" t="s">
        <v>1730</v>
      </c>
      <c r="N29" s="50" t="s">
        <v>29</v>
      </c>
      <c r="O29" s="11">
        <v>1</v>
      </c>
      <c r="P29" s="96">
        <v>3.68</v>
      </c>
      <c r="Q29" s="95">
        <v>0.08</v>
      </c>
      <c r="R29" s="165"/>
      <c r="S29" s="165"/>
    </row>
    <row r="30" spans="1:19" x14ac:dyDescent="0.2">
      <c r="A30" s="135"/>
      <c r="B30" s="135">
        <v>512</v>
      </c>
      <c r="C30" s="135" t="s">
        <v>10</v>
      </c>
      <c r="D30" s="135"/>
      <c r="E30" s="135"/>
      <c r="F30" s="135"/>
      <c r="G30" s="135"/>
      <c r="H30" s="147">
        <v>0.18244299999999999</v>
      </c>
      <c r="I30" s="135" t="s">
        <v>1723</v>
      </c>
      <c r="J30" s="135" t="s">
        <v>1725</v>
      </c>
      <c r="K30" s="152">
        <v>4.6582999999999999E-2</v>
      </c>
      <c r="L30" s="152">
        <v>0.96125070000000001</v>
      </c>
      <c r="M30" s="50" t="s">
        <v>891</v>
      </c>
      <c r="N30" s="50" t="s">
        <v>1727</v>
      </c>
      <c r="O30" s="11">
        <v>0</v>
      </c>
      <c r="P30" s="147" t="s">
        <v>443</v>
      </c>
      <c r="Q30" s="147"/>
      <c r="R30" s="147"/>
      <c r="S30" s="147"/>
    </row>
    <row r="31" spans="1:19" x14ac:dyDescent="0.2">
      <c r="A31" s="135"/>
      <c r="B31" s="135"/>
      <c r="C31" s="135"/>
      <c r="D31" s="135"/>
      <c r="E31" s="135"/>
      <c r="F31" s="135"/>
      <c r="G31" s="135"/>
      <c r="H31" s="147"/>
      <c r="I31" s="135"/>
      <c r="J31" s="135"/>
      <c r="K31" s="152"/>
      <c r="L31" s="152"/>
      <c r="M31" s="50" t="s">
        <v>890</v>
      </c>
      <c r="N31" s="50" t="s">
        <v>29</v>
      </c>
      <c r="O31" s="11">
        <v>0</v>
      </c>
      <c r="P31" s="147"/>
      <c r="Q31" s="147"/>
      <c r="R31" s="147"/>
      <c r="S31" s="147"/>
    </row>
    <row r="32" spans="1:19" x14ac:dyDescent="0.2">
      <c r="A32" s="135"/>
      <c r="B32" s="50">
        <v>526</v>
      </c>
      <c r="C32" s="50" t="s">
        <v>10</v>
      </c>
      <c r="D32" s="50"/>
      <c r="E32" s="50"/>
      <c r="F32" s="50"/>
      <c r="G32" s="50"/>
      <c r="H32" s="135" t="s">
        <v>260</v>
      </c>
      <c r="I32" s="135"/>
      <c r="J32" s="135"/>
      <c r="K32" s="52">
        <v>2.8278000000000001E-2</v>
      </c>
      <c r="L32" s="52">
        <v>0.96125070000000001</v>
      </c>
      <c r="M32" s="50" t="s">
        <v>62</v>
      </c>
      <c r="N32" s="50" t="s">
        <v>63</v>
      </c>
      <c r="O32" s="5">
        <v>0</v>
      </c>
      <c r="P32" s="163" t="s">
        <v>443</v>
      </c>
      <c r="Q32" s="163"/>
      <c r="R32" s="163"/>
      <c r="S32" s="163"/>
    </row>
    <row r="33" spans="1:19" x14ac:dyDescent="0.2">
      <c r="A33" s="134" t="s">
        <v>8</v>
      </c>
      <c r="B33" s="49">
        <v>30</v>
      </c>
      <c r="C33" s="49"/>
      <c r="D33" s="49"/>
      <c r="E33" s="49"/>
      <c r="F33" s="49"/>
      <c r="G33" s="49"/>
      <c r="H33" s="134" t="s">
        <v>413</v>
      </c>
      <c r="I33" s="134"/>
      <c r="J33" s="134"/>
      <c r="K33" s="54">
        <v>2.4145E-2</v>
      </c>
      <c r="L33" s="54">
        <v>0.58455058518500003</v>
      </c>
      <c r="M33" s="49" t="s">
        <v>430</v>
      </c>
      <c r="N33" s="49" t="s">
        <v>1731</v>
      </c>
      <c r="O33" s="11">
        <v>0</v>
      </c>
      <c r="P33" s="55">
        <v>-1.45</v>
      </c>
      <c r="Q33" s="55">
        <v>7.0000000000000007E-2</v>
      </c>
      <c r="R33" s="109">
        <v>0.5</v>
      </c>
      <c r="S33" s="49">
        <v>-0.33</v>
      </c>
    </row>
    <row r="34" spans="1:19" x14ac:dyDescent="0.2">
      <c r="A34" s="135"/>
      <c r="B34" s="135">
        <v>287</v>
      </c>
      <c r="C34" s="135"/>
      <c r="D34" s="135"/>
      <c r="E34" s="135"/>
      <c r="F34" s="135"/>
      <c r="G34" s="135"/>
      <c r="H34" s="135" t="s">
        <v>413</v>
      </c>
      <c r="I34" s="135"/>
      <c r="J34" s="135"/>
      <c r="K34" s="152">
        <v>2.4145E-2</v>
      </c>
      <c r="L34" s="152">
        <v>0.58455058518500003</v>
      </c>
      <c r="M34" s="50" t="s">
        <v>431</v>
      </c>
      <c r="N34" s="50" t="s">
        <v>80</v>
      </c>
      <c r="O34" s="11">
        <v>0</v>
      </c>
      <c r="P34" s="91">
        <v>-1.38</v>
      </c>
      <c r="Q34" s="91">
        <v>0.45</v>
      </c>
      <c r="R34" s="164">
        <v>1.03</v>
      </c>
      <c r="S34" s="164">
        <v>0.02</v>
      </c>
    </row>
    <row r="35" spans="1:19" x14ac:dyDescent="0.2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52"/>
      <c r="L35" s="152"/>
      <c r="M35" s="50" t="s">
        <v>432</v>
      </c>
      <c r="N35" s="50" t="s">
        <v>80</v>
      </c>
      <c r="O35" s="11">
        <v>-1</v>
      </c>
      <c r="P35" s="126">
        <v>4.09</v>
      </c>
      <c r="Q35" s="91">
        <v>0.02</v>
      </c>
      <c r="R35" s="164"/>
      <c r="S35" s="164"/>
    </row>
    <row r="36" spans="1:19" x14ac:dyDescent="0.2">
      <c r="A36" s="135"/>
      <c r="B36" s="50">
        <v>294</v>
      </c>
      <c r="C36" s="50"/>
      <c r="D36" s="50"/>
      <c r="E36" s="50"/>
      <c r="F36" s="50"/>
      <c r="G36" s="50"/>
      <c r="H36" s="55">
        <v>8.5045870000000008</v>
      </c>
      <c r="I36" s="50" t="s">
        <v>1728</v>
      </c>
      <c r="J36" s="50" t="s">
        <v>1729</v>
      </c>
      <c r="K36" s="52">
        <v>3.5457000000000002E-2</v>
      </c>
      <c r="L36" s="52">
        <v>0.58455058518500003</v>
      </c>
      <c r="M36" s="50" t="s">
        <v>433</v>
      </c>
      <c r="N36" s="50" t="s">
        <v>414</v>
      </c>
      <c r="O36" s="11">
        <v>0</v>
      </c>
      <c r="P36" s="94">
        <v>0.83</v>
      </c>
      <c r="Q36" s="55">
        <v>0.09</v>
      </c>
      <c r="R36" s="110">
        <v>6.58</v>
      </c>
      <c r="S36" s="110">
        <v>2.35</v>
      </c>
    </row>
    <row r="37" spans="1:19" x14ac:dyDescent="0.2">
      <c r="A37" s="135"/>
      <c r="B37" s="50">
        <v>435</v>
      </c>
      <c r="C37" s="50"/>
      <c r="D37" s="50"/>
      <c r="E37" s="50"/>
      <c r="F37" s="50"/>
      <c r="G37" s="50"/>
      <c r="H37" s="135" t="s">
        <v>413</v>
      </c>
      <c r="I37" s="135"/>
      <c r="J37" s="135"/>
      <c r="K37" s="52">
        <v>2.4145E-2</v>
      </c>
      <c r="L37" s="52">
        <v>0.58455058518500003</v>
      </c>
      <c r="M37" s="50" t="s">
        <v>434</v>
      </c>
      <c r="N37" s="50" t="s">
        <v>82</v>
      </c>
      <c r="O37" s="11">
        <v>0</v>
      </c>
      <c r="P37" s="166" t="s">
        <v>443</v>
      </c>
      <c r="Q37" s="166"/>
      <c r="R37" s="166"/>
      <c r="S37" s="166"/>
    </row>
    <row r="38" spans="1:19" x14ac:dyDescent="0.2">
      <c r="A38" s="136"/>
      <c r="B38" s="51">
        <v>440</v>
      </c>
      <c r="C38" s="51"/>
      <c r="D38" s="51"/>
      <c r="E38" s="51"/>
      <c r="F38" s="51"/>
      <c r="G38" s="51"/>
      <c r="H38" s="136" t="s">
        <v>413</v>
      </c>
      <c r="I38" s="136"/>
      <c r="J38" s="136"/>
      <c r="K38" s="53">
        <v>2.4145E-2</v>
      </c>
      <c r="L38" s="53">
        <v>0.58455058518500003</v>
      </c>
      <c r="M38" s="51" t="s">
        <v>435</v>
      </c>
      <c r="N38" s="51" t="s">
        <v>1731</v>
      </c>
      <c r="O38" s="5">
        <v>0</v>
      </c>
      <c r="P38" s="163" t="s">
        <v>443</v>
      </c>
      <c r="Q38" s="163"/>
      <c r="R38" s="163"/>
      <c r="S38" s="163"/>
    </row>
  </sheetData>
  <mergeCells count="108">
    <mergeCell ref="P37:S37"/>
    <mergeCell ref="P38:S38"/>
    <mergeCell ref="S15:S18"/>
    <mergeCell ref="R19:R20"/>
    <mergeCell ref="R21:R22"/>
    <mergeCell ref="R23:R29"/>
    <mergeCell ref="S19:S20"/>
    <mergeCell ref="S21:S22"/>
    <mergeCell ref="S23:S29"/>
    <mergeCell ref="L9:L11"/>
    <mergeCell ref="K13:K14"/>
    <mergeCell ref="L13:L14"/>
    <mergeCell ref="B34:B35"/>
    <mergeCell ref="K34:K35"/>
    <mergeCell ref="L34:L35"/>
    <mergeCell ref="K30:K31"/>
    <mergeCell ref="L30:L31"/>
    <mergeCell ref="D23:D29"/>
    <mergeCell ref="E23:E29"/>
    <mergeCell ref="F23:F29"/>
    <mergeCell ref="G23:G29"/>
    <mergeCell ref="H23:H29"/>
    <mergeCell ref="K19:K20"/>
    <mergeCell ref="L19:L20"/>
    <mergeCell ref="H19:J20"/>
    <mergeCell ref="D19:D20"/>
    <mergeCell ref="E19:E20"/>
    <mergeCell ref="F19:F20"/>
    <mergeCell ref="G19:G20"/>
    <mergeCell ref="B13:B14"/>
    <mergeCell ref="B9:B11"/>
    <mergeCell ref="B19:B20"/>
    <mergeCell ref="B23:B29"/>
    <mergeCell ref="A9:A18"/>
    <mergeCell ref="A19:A32"/>
    <mergeCell ref="A33:A38"/>
    <mergeCell ref="C9:C11"/>
    <mergeCell ref="D9:D11"/>
    <mergeCell ref="E9:E11"/>
    <mergeCell ref="F9:F11"/>
    <mergeCell ref="H37:J37"/>
    <mergeCell ref="H38:J38"/>
    <mergeCell ref="H34:J35"/>
    <mergeCell ref="C34:C35"/>
    <mergeCell ref="D34:D35"/>
    <mergeCell ref="E34:E35"/>
    <mergeCell ref="F34:F35"/>
    <mergeCell ref="G34:G35"/>
    <mergeCell ref="I30:I31"/>
    <mergeCell ref="J30:J31"/>
    <mergeCell ref="C30:C31"/>
    <mergeCell ref="D30:D31"/>
    <mergeCell ref="E30:E31"/>
    <mergeCell ref="F30:F31"/>
    <mergeCell ref="G30:G31"/>
    <mergeCell ref="H30:H31"/>
    <mergeCell ref="C23:C29"/>
    <mergeCell ref="B30:B31"/>
    <mergeCell ref="C19:C20"/>
    <mergeCell ref="H9:J11"/>
    <mergeCell ref="H12:J12"/>
    <mergeCell ref="H13:J14"/>
    <mergeCell ref="K21:K22"/>
    <mergeCell ref="G9:G11"/>
    <mergeCell ref="C13:C14"/>
    <mergeCell ref="D13:D14"/>
    <mergeCell ref="E13:E14"/>
    <mergeCell ref="B21:B22"/>
    <mergeCell ref="B15:B18"/>
    <mergeCell ref="F13:F14"/>
    <mergeCell ref="G13:G14"/>
    <mergeCell ref="K9:K11"/>
    <mergeCell ref="L21:L22"/>
    <mergeCell ref="I15:I18"/>
    <mergeCell ref="J15:J18"/>
    <mergeCell ref="H15:H18"/>
    <mergeCell ref="G15:G18"/>
    <mergeCell ref="C15:C18"/>
    <mergeCell ref="C21:C22"/>
    <mergeCell ref="D21:D22"/>
    <mergeCell ref="E21:E22"/>
    <mergeCell ref="F21:F22"/>
    <mergeCell ref="G21:G22"/>
    <mergeCell ref="H21:J22"/>
    <mergeCell ref="A1:Q1"/>
    <mergeCell ref="P7:Q7"/>
    <mergeCell ref="R7:S7"/>
    <mergeCell ref="C7:C8"/>
    <mergeCell ref="H32:J32"/>
    <mergeCell ref="H33:J33"/>
    <mergeCell ref="P30:S31"/>
    <mergeCell ref="P32:S32"/>
    <mergeCell ref="R34:R35"/>
    <mergeCell ref="S34:S35"/>
    <mergeCell ref="I23:I29"/>
    <mergeCell ref="J23:J29"/>
    <mergeCell ref="K23:K29"/>
    <mergeCell ref="L23:L29"/>
    <mergeCell ref="K15:K18"/>
    <mergeCell ref="L15:L18"/>
    <mergeCell ref="R15:R18"/>
    <mergeCell ref="D15:D18"/>
    <mergeCell ref="E15:E18"/>
    <mergeCell ref="F15:F18"/>
    <mergeCell ref="R9:R11"/>
    <mergeCell ref="S9:S11"/>
    <mergeCell ref="R13:R14"/>
    <mergeCell ref="S13:S14"/>
  </mergeCells>
  <conditionalFormatting sqref="O9:O18 O21:O38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O20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O1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P9:P36">
    <cfRule type="cellIs" dxfId="1" priority="1" operator="greaterThan">
      <formula>0.46</formula>
    </cfRule>
    <cfRule type="cellIs" dxfId="0" priority="2" operator="lessThan">
      <formula>-0.46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E8" sqref="E8"/>
    </sheetView>
  </sheetViews>
  <sheetFormatPr baseColWidth="10" defaultRowHeight="16" x14ac:dyDescent="0.2"/>
  <cols>
    <col min="1" max="1" width="15.5" style="2" bestFit="1" customWidth="1"/>
    <col min="2" max="8" width="10.83203125" style="2"/>
    <col min="9" max="9" width="11.33203125" style="2" bestFit="1" customWidth="1"/>
    <col min="10" max="13" width="10.83203125" style="2"/>
    <col min="14" max="14" width="11.33203125" style="2" bestFit="1" customWidth="1"/>
    <col min="15" max="16384" width="10.83203125" style="2"/>
  </cols>
  <sheetData>
    <row r="1" spans="1:16" ht="16" customHeight="1" x14ac:dyDescent="0.2">
      <c r="A1" s="139" t="s">
        <v>1801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</row>
    <row r="2" spans="1:16" ht="16" customHeight="1" x14ac:dyDescent="0.2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</row>
    <row r="3" spans="1:16" ht="16" customHeight="1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</row>
    <row r="4" spans="1:16" x14ac:dyDescent="0.2">
      <c r="A4" s="139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</row>
    <row r="5" spans="1:16" ht="16" customHeight="1" x14ac:dyDescent="0.2">
      <c r="A5" s="143" t="s">
        <v>952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</row>
    <row r="6" spans="1:16" x14ac:dyDescent="0.2">
      <c r="A6" s="143" t="s">
        <v>953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9" spans="1:16" x14ac:dyDescent="0.2">
      <c r="A9" s="7"/>
      <c r="B9" s="141" t="s">
        <v>949</v>
      </c>
      <c r="C9" s="141"/>
      <c r="D9" s="141"/>
      <c r="E9" s="141"/>
      <c r="F9" s="141"/>
      <c r="G9" s="141" t="s">
        <v>950</v>
      </c>
      <c r="H9" s="141"/>
      <c r="I9" s="141"/>
      <c r="J9" s="141"/>
      <c r="K9" s="141"/>
      <c r="L9" s="141" t="s">
        <v>951</v>
      </c>
      <c r="M9" s="141"/>
      <c r="N9" s="141"/>
      <c r="O9" s="141"/>
      <c r="P9" s="141"/>
    </row>
    <row r="10" spans="1:16" x14ac:dyDescent="0.2">
      <c r="A10" s="3" t="s">
        <v>164</v>
      </c>
      <c r="B10" s="3" t="s">
        <v>17</v>
      </c>
      <c r="C10" s="118" t="s">
        <v>933</v>
      </c>
      <c r="D10" s="3" t="s">
        <v>14</v>
      </c>
      <c r="E10" s="3" t="s">
        <v>947</v>
      </c>
      <c r="F10" s="3" t="s">
        <v>948</v>
      </c>
      <c r="G10" s="3" t="s">
        <v>17</v>
      </c>
      <c r="H10" s="118" t="s">
        <v>933</v>
      </c>
      <c r="I10" s="3" t="s">
        <v>14</v>
      </c>
      <c r="J10" s="3" t="s">
        <v>947</v>
      </c>
      <c r="K10" s="3" t="s">
        <v>948</v>
      </c>
      <c r="L10" s="3" t="s">
        <v>17</v>
      </c>
      <c r="M10" s="118" t="s">
        <v>933</v>
      </c>
      <c r="N10" s="3" t="s">
        <v>14</v>
      </c>
      <c r="O10" s="3" t="s">
        <v>947</v>
      </c>
      <c r="P10" s="3" t="s">
        <v>948</v>
      </c>
    </row>
    <row r="11" spans="1:16" x14ac:dyDescent="0.2">
      <c r="A11" s="2" t="s">
        <v>6</v>
      </c>
      <c r="B11" s="2">
        <v>6.3E-2</v>
      </c>
      <c r="C11" s="2">
        <v>1.25</v>
      </c>
      <c r="D11" s="2" t="s">
        <v>935</v>
      </c>
      <c r="E11" s="2" t="s">
        <v>444</v>
      </c>
      <c r="F11" s="2">
        <v>1515</v>
      </c>
      <c r="G11" s="2">
        <v>7.2999999999999995E-2</v>
      </c>
      <c r="H11" s="2">
        <v>1.24</v>
      </c>
      <c r="I11" s="2" t="s">
        <v>939</v>
      </c>
      <c r="J11" s="2" t="s">
        <v>444</v>
      </c>
      <c r="K11" s="2">
        <v>1316</v>
      </c>
      <c r="L11" s="2">
        <v>0.98899999999999999</v>
      </c>
      <c r="M11" s="2">
        <v>0.98</v>
      </c>
      <c r="N11" s="2" t="s">
        <v>943</v>
      </c>
      <c r="O11" s="2" t="s">
        <v>444</v>
      </c>
      <c r="P11" s="2">
        <v>1065</v>
      </c>
    </row>
    <row r="12" spans="1:16" x14ac:dyDescent="0.2">
      <c r="A12" s="2" t="s">
        <v>7</v>
      </c>
      <c r="B12" s="2">
        <v>0.61299999999999999</v>
      </c>
      <c r="C12" s="2">
        <v>0.92</v>
      </c>
      <c r="D12" s="2" t="s">
        <v>936</v>
      </c>
      <c r="E12" s="2" t="s">
        <v>444</v>
      </c>
      <c r="F12" s="2">
        <v>1114</v>
      </c>
      <c r="G12" s="2">
        <v>0.58099999999999996</v>
      </c>
      <c r="H12" s="2">
        <v>1.1499999999999999</v>
      </c>
      <c r="I12" s="2" t="s">
        <v>940</v>
      </c>
      <c r="J12" s="2" t="s">
        <v>444</v>
      </c>
      <c r="K12" s="2">
        <v>745</v>
      </c>
      <c r="L12" s="2">
        <v>0.89300000000000002</v>
      </c>
      <c r="M12" s="2">
        <v>1.08</v>
      </c>
      <c r="N12" s="2" t="s">
        <v>944</v>
      </c>
      <c r="O12" s="2" t="s">
        <v>176</v>
      </c>
      <c r="P12" s="2">
        <v>802</v>
      </c>
    </row>
    <row r="13" spans="1:16" x14ac:dyDescent="0.2">
      <c r="A13" s="2" t="s">
        <v>8</v>
      </c>
      <c r="B13" s="2">
        <v>0.222</v>
      </c>
      <c r="C13" s="2">
        <v>0.65</v>
      </c>
      <c r="D13" s="2" t="s">
        <v>937</v>
      </c>
      <c r="E13" s="2" t="s">
        <v>176</v>
      </c>
      <c r="F13" s="2">
        <v>270</v>
      </c>
      <c r="G13" s="2">
        <v>0.16300000000000001</v>
      </c>
      <c r="H13" s="2">
        <v>0.56000000000000005</v>
      </c>
      <c r="I13" s="2" t="s">
        <v>941</v>
      </c>
      <c r="J13" s="2" t="s">
        <v>176</v>
      </c>
      <c r="K13" s="2">
        <v>199</v>
      </c>
      <c r="L13" s="2">
        <v>0.192</v>
      </c>
      <c r="M13" s="2">
        <v>0.43</v>
      </c>
      <c r="N13" s="2" t="s">
        <v>945</v>
      </c>
      <c r="O13" s="2" t="s">
        <v>176</v>
      </c>
      <c r="P13" s="2">
        <v>209</v>
      </c>
    </row>
    <row r="14" spans="1:16" x14ac:dyDescent="0.2">
      <c r="A14" s="3" t="s">
        <v>934</v>
      </c>
      <c r="B14" s="3">
        <v>0.60899999999999999</v>
      </c>
      <c r="C14" s="3">
        <v>1.1399999999999999</v>
      </c>
      <c r="D14" s="3" t="s">
        <v>938</v>
      </c>
      <c r="E14" s="3" t="s">
        <v>444</v>
      </c>
      <c r="F14" s="3">
        <v>421</v>
      </c>
      <c r="G14" s="3">
        <v>0.38400000000000001</v>
      </c>
      <c r="H14" s="3">
        <v>0.74</v>
      </c>
      <c r="I14" s="3" t="s">
        <v>942</v>
      </c>
      <c r="J14" s="3" t="s">
        <v>176</v>
      </c>
      <c r="K14" s="3">
        <v>315</v>
      </c>
      <c r="L14" s="3">
        <v>0.222</v>
      </c>
      <c r="M14" s="3">
        <v>0.59</v>
      </c>
      <c r="N14" s="3" t="s">
        <v>946</v>
      </c>
      <c r="O14" s="3" t="s">
        <v>176</v>
      </c>
      <c r="P14" s="3">
        <v>321</v>
      </c>
    </row>
  </sheetData>
  <mergeCells count="6">
    <mergeCell ref="A6:P7"/>
    <mergeCell ref="B9:F9"/>
    <mergeCell ref="G9:K9"/>
    <mergeCell ref="L9:P9"/>
    <mergeCell ref="A1:P4"/>
    <mergeCell ref="A5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1" sqref="B11"/>
    </sheetView>
  </sheetViews>
  <sheetFormatPr baseColWidth="10" defaultRowHeight="16" x14ac:dyDescent="0.2"/>
  <cols>
    <col min="1" max="1" width="30.83203125" style="1" bestFit="1" customWidth="1"/>
    <col min="2" max="2" width="91.83203125" style="1" bestFit="1" customWidth="1"/>
    <col min="3" max="16384" width="10.83203125" style="1"/>
  </cols>
  <sheetData>
    <row r="1" spans="1:2" s="18" customFormat="1" ht="18" x14ac:dyDescent="0.2">
      <c r="A1" s="133" t="s">
        <v>1786</v>
      </c>
      <c r="B1" s="133"/>
    </row>
    <row r="3" spans="1:2" ht="22" customHeight="1" x14ac:dyDescent="0.2">
      <c r="A3" s="21" t="s">
        <v>111</v>
      </c>
      <c r="B3" s="21" t="s">
        <v>112</v>
      </c>
    </row>
    <row r="4" spans="1:2" ht="22" customHeight="1" x14ac:dyDescent="0.2">
      <c r="A4" s="1" t="s">
        <v>114</v>
      </c>
      <c r="B4" s="1" t="s">
        <v>119</v>
      </c>
    </row>
    <row r="5" spans="1:2" ht="22" customHeight="1" x14ac:dyDescent="0.2">
      <c r="A5" s="1" t="s">
        <v>115</v>
      </c>
      <c r="B5" s="1" t="s">
        <v>119</v>
      </c>
    </row>
    <row r="6" spans="1:2" ht="22" customHeight="1" x14ac:dyDescent="0.2">
      <c r="A6" s="1" t="s">
        <v>116</v>
      </c>
      <c r="B6" s="1" t="s">
        <v>120</v>
      </c>
    </row>
    <row r="7" spans="1:2" ht="22" customHeight="1" x14ac:dyDescent="0.2">
      <c r="A7" s="1" t="s">
        <v>121</v>
      </c>
      <c r="B7" s="1" t="s">
        <v>119</v>
      </c>
    </row>
    <row r="8" spans="1:2" ht="22" customHeight="1" x14ac:dyDescent="0.2">
      <c r="A8" s="1" t="s">
        <v>117</v>
      </c>
      <c r="B8" s="1" t="s">
        <v>122</v>
      </c>
    </row>
    <row r="9" spans="1:2" ht="22" customHeight="1" x14ac:dyDescent="0.2">
      <c r="A9" s="1" t="s">
        <v>118</v>
      </c>
      <c r="B9" s="1" t="s">
        <v>119</v>
      </c>
    </row>
    <row r="10" spans="1:2" ht="22" customHeight="1" x14ac:dyDescent="0.2">
      <c r="A10" s="22" t="s">
        <v>113</v>
      </c>
      <c r="B10" s="22" t="s">
        <v>123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zoomScale="80" zoomScaleNormal="80" zoomScalePageLayoutView="80" workbookViewId="0">
      <selection sqref="A1:Q1"/>
    </sheetView>
  </sheetViews>
  <sheetFormatPr baseColWidth="10" defaultRowHeight="16" x14ac:dyDescent="0.2"/>
  <cols>
    <col min="1" max="1" width="15" style="1" bestFit="1" customWidth="1"/>
    <col min="2" max="3" width="11.5" style="1" bestFit="1" customWidth="1"/>
    <col min="4" max="5" width="21.33203125" style="1" bestFit="1" customWidth="1"/>
    <col min="6" max="6" width="24.1640625" style="1" bestFit="1" customWidth="1"/>
    <col min="7" max="7" width="7.6640625" style="1" bestFit="1" customWidth="1"/>
    <col min="8" max="8" width="10.33203125" style="1" bestFit="1" customWidth="1"/>
    <col min="9" max="9" width="11.33203125" style="1" bestFit="1" customWidth="1"/>
    <col min="10" max="10" width="20.1640625" style="1" bestFit="1" customWidth="1"/>
    <col min="11" max="11" width="21.33203125" style="1" bestFit="1" customWidth="1"/>
    <col min="12" max="12" width="22.5" style="1" bestFit="1" customWidth="1"/>
    <col min="13" max="13" width="24.1640625" style="1" bestFit="1" customWidth="1"/>
    <col min="14" max="15" width="10.83203125" style="1"/>
    <col min="16" max="16" width="11.33203125" style="1" bestFit="1" customWidth="1"/>
    <col min="17" max="17" width="20.1640625" style="1" bestFit="1" customWidth="1"/>
    <col min="18" max="16384" width="10.83203125" style="1"/>
  </cols>
  <sheetData>
    <row r="1" spans="1:17" ht="16" customHeight="1" x14ac:dyDescent="0.2">
      <c r="A1" s="139" t="s">
        <v>1787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7" ht="16" customHeight="1" x14ac:dyDescent="0.2">
      <c r="A2" s="143" t="s">
        <v>194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</row>
    <row r="3" spans="1:17" ht="16" customHeight="1" x14ac:dyDescent="0.2">
      <c r="A3" s="143" t="s">
        <v>1785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</row>
    <row r="5" spans="1:17" x14ac:dyDescent="0.2">
      <c r="A5" s="62"/>
      <c r="B5" s="62"/>
      <c r="C5" s="62"/>
      <c r="D5" s="140" t="s">
        <v>357</v>
      </c>
      <c r="E5" s="141"/>
      <c r="F5" s="141"/>
      <c r="G5" s="141"/>
      <c r="H5" s="141"/>
      <c r="I5" s="141"/>
      <c r="J5" s="142"/>
      <c r="K5" s="141" t="s">
        <v>356</v>
      </c>
      <c r="L5" s="141"/>
      <c r="M5" s="141"/>
      <c r="N5" s="141"/>
      <c r="O5" s="141"/>
      <c r="P5" s="141"/>
      <c r="Q5" s="141"/>
    </row>
    <row r="6" spans="1:17" ht="32" x14ac:dyDescent="0.2">
      <c r="A6" s="23" t="s">
        <v>5</v>
      </c>
      <c r="B6" s="23" t="s">
        <v>195</v>
      </c>
      <c r="C6" s="23" t="s">
        <v>196</v>
      </c>
      <c r="D6" s="80" t="s">
        <v>246</v>
      </c>
      <c r="E6" s="69" t="s">
        <v>247</v>
      </c>
      <c r="F6" s="39" t="s">
        <v>173</v>
      </c>
      <c r="G6" s="39" t="s">
        <v>17</v>
      </c>
      <c r="H6" s="39" t="s">
        <v>174</v>
      </c>
      <c r="I6" s="39" t="s">
        <v>14</v>
      </c>
      <c r="J6" s="74" t="s">
        <v>193</v>
      </c>
      <c r="K6" s="69" t="s">
        <v>246</v>
      </c>
      <c r="L6" s="69" t="s">
        <v>247</v>
      </c>
      <c r="M6" s="39" t="s">
        <v>173</v>
      </c>
      <c r="N6" s="39" t="s">
        <v>17</v>
      </c>
      <c r="O6" s="39" t="s">
        <v>174</v>
      </c>
      <c r="P6" s="39" t="s">
        <v>14</v>
      </c>
      <c r="Q6" s="39" t="s">
        <v>193</v>
      </c>
    </row>
    <row r="7" spans="1:17" x14ac:dyDescent="0.2">
      <c r="A7" s="137" t="s">
        <v>6</v>
      </c>
      <c r="B7" s="137">
        <v>5</v>
      </c>
      <c r="C7" s="40">
        <v>20</v>
      </c>
      <c r="D7" s="81" t="s">
        <v>454</v>
      </c>
      <c r="E7" s="24" t="s">
        <v>455</v>
      </c>
      <c r="F7" s="24">
        <v>2920</v>
      </c>
      <c r="G7" s="41">
        <v>0.44442809999999999</v>
      </c>
      <c r="H7" s="42">
        <v>0.92818713450300006</v>
      </c>
      <c r="I7" s="20" t="s">
        <v>456</v>
      </c>
      <c r="J7" s="75" t="s">
        <v>177</v>
      </c>
      <c r="K7" s="24" t="s">
        <v>457</v>
      </c>
      <c r="L7" s="24" t="s">
        <v>458</v>
      </c>
      <c r="M7" s="24">
        <v>2920</v>
      </c>
      <c r="N7" s="41">
        <v>0.59500649999999999</v>
      </c>
      <c r="O7" s="42">
        <v>0.94083859850700002</v>
      </c>
      <c r="P7" s="20" t="s">
        <v>459</v>
      </c>
      <c r="Q7" s="20" t="s">
        <v>177</v>
      </c>
    </row>
    <row r="8" spans="1:17" x14ac:dyDescent="0.2">
      <c r="A8" s="135"/>
      <c r="B8" s="135"/>
      <c r="C8" s="32">
        <v>25</v>
      </c>
      <c r="D8" s="82" t="s">
        <v>460</v>
      </c>
      <c r="E8" s="35" t="s">
        <v>461</v>
      </c>
      <c r="F8" s="35">
        <v>2328</v>
      </c>
      <c r="G8" s="36">
        <v>0.77518450000000005</v>
      </c>
      <c r="H8" s="37">
        <v>1.03382667487</v>
      </c>
      <c r="I8" s="10" t="s">
        <v>320</v>
      </c>
      <c r="J8" s="76" t="s">
        <v>177</v>
      </c>
      <c r="K8" s="35" t="s">
        <v>462</v>
      </c>
      <c r="L8" s="35" t="s">
        <v>463</v>
      </c>
      <c r="M8" s="35">
        <v>2328</v>
      </c>
      <c r="N8" s="36">
        <v>0.81519410000000003</v>
      </c>
      <c r="O8" s="37">
        <v>1.0335393457499999</v>
      </c>
      <c r="P8" s="10" t="s">
        <v>464</v>
      </c>
      <c r="Q8" s="10" t="s">
        <v>177</v>
      </c>
    </row>
    <row r="9" spans="1:17" x14ac:dyDescent="0.2">
      <c r="A9" s="135"/>
      <c r="B9" s="135"/>
      <c r="C9" s="32">
        <v>30</v>
      </c>
      <c r="D9" s="82" t="s">
        <v>312</v>
      </c>
      <c r="E9" s="35" t="s">
        <v>465</v>
      </c>
      <c r="F9" s="35">
        <v>1628</v>
      </c>
      <c r="G9" s="36">
        <v>0.96067610000000003</v>
      </c>
      <c r="H9" s="37">
        <v>0.99899198545800005</v>
      </c>
      <c r="I9" s="10" t="s">
        <v>466</v>
      </c>
      <c r="J9" s="76" t="s">
        <v>177</v>
      </c>
      <c r="K9" s="35" t="s">
        <v>313</v>
      </c>
      <c r="L9" s="35" t="s">
        <v>467</v>
      </c>
      <c r="M9" s="35">
        <v>1628</v>
      </c>
      <c r="N9" s="36">
        <v>0.75884790000000002</v>
      </c>
      <c r="O9" s="37">
        <v>1.04891581036</v>
      </c>
      <c r="P9" s="10" t="s">
        <v>364</v>
      </c>
      <c r="Q9" s="10" t="s">
        <v>177</v>
      </c>
    </row>
    <row r="10" spans="1:17" x14ac:dyDescent="0.2">
      <c r="A10" s="135"/>
      <c r="B10" s="138"/>
      <c r="C10" s="44">
        <v>35</v>
      </c>
      <c r="D10" s="83" t="s">
        <v>314</v>
      </c>
      <c r="E10" s="22" t="s">
        <v>468</v>
      </c>
      <c r="F10" s="22">
        <v>1103</v>
      </c>
      <c r="G10" s="45">
        <v>0.66560200000000003</v>
      </c>
      <c r="H10" s="46">
        <v>0.93340839100600004</v>
      </c>
      <c r="I10" s="23" t="s">
        <v>469</v>
      </c>
      <c r="J10" s="77" t="s">
        <v>177</v>
      </c>
      <c r="K10" s="22" t="s">
        <v>316</v>
      </c>
      <c r="L10" s="22" t="s">
        <v>470</v>
      </c>
      <c r="M10" s="22">
        <v>1103</v>
      </c>
      <c r="N10" s="45">
        <v>0.76487479999999997</v>
      </c>
      <c r="O10" s="46">
        <v>1.05667588226</v>
      </c>
      <c r="P10" s="23" t="s">
        <v>471</v>
      </c>
      <c r="Q10" s="23" t="s">
        <v>177</v>
      </c>
    </row>
    <row r="11" spans="1:17" x14ac:dyDescent="0.2">
      <c r="A11" s="135"/>
      <c r="B11" s="137">
        <v>7</v>
      </c>
      <c r="C11" s="40">
        <v>20</v>
      </c>
      <c r="D11" s="81" t="s">
        <v>472</v>
      </c>
      <c r="E11" s="24" t="s">
        <v>473</v>
      </c>
      <c r="F11" s="24">
        <v>3299</v>
      </c>
      <c r="G11" s="41">
        <v>0.45361889999999999</v>
      </c>
      <c r="H11" s="42">
        <v>0.93804875797499998</v>
      </c>
      <c r="I11" s="20" t="s">
        <v>474</v>
      </c>
      <c r="J11" s="75" t="s">
        <v>177</v>
      </c>
      <c r="K11" s="24" t="s">
        <v>475</v>
      </c>
      <c r="L11" s="24" t="s">
        <v>476</v>
      </c>
      <c r="M11" s="24">
        <v>3299</v>
      </c>
      <c r="N11" s="41">
        <v>0.95158100000000001</v>
      </c>
      <c r="O11" s="42">
        <v>0.990166975881</v>
      </c>
      <c r="P11" s="20" t="s">
        <v>317</v>
      </c>
      <c r="Q11" s="20" t="s">
        <v>177</v>
      </c>
    </row>
    <row r="12" spans="1:17" x14ac:dyDescent="0.2">
      <c r="A12" s="135"/>
      <c r="B12" s="135"/>
      <c r="C12" s="32">
        <v>25</v>
      </c>
      <c r="D12" s="82" t="s">
        <v>477</v>
      </c>
      <c r="E12" s="35" t="s">
        <v>478</v>
      </c>
      <c r="F12" s="35">
        <v>2709</v>
      </c>
      <c r="G12" s="36">
        <v>0.74471489999999996</v>
      </c>
      <c r="H12" s="37">
        <v>1.0323311505499999</v>
      </c>
      <c r="I12" s="10" t="s">
        <v>479</v>
      </c>
      <c r="J12" s="76" t="s">
        <v>177</v>
      </c>
      <c r="K12" s="35" t="s">
        <v>480</v>
      </c>
      <c r="L12" s="35" t="s">
        <v>481</v>
      </c>
      <c r="M12" s="35">
        <v>2709</v>
      </c>
      <c r="N12" s="36">
        <v>0.76672569999999995</v>
      </c>
      <c r="O12" s="37">
        <v>1.03522771506</v>
      </c>
      <c r="P12" s="10" t="s">
        <v>319</v>
      </c>
      <c r="Q12" s="10" t="s">
        <v>177</v>
      </c>
    </row>
    <row r="13" spans="1:17" x14ac:dyDescent="0.2">
      <c r="A13" s="135"/>
      <c r="B13" s="135"/>
      <c r="C13" s="32">
        <v>30</v>
      </c>
      <c r="D13" s="82" t="s">
        <v>482</v>
      </c>
      <c r="E13" s="35" t="s">
        <v>483</v>
      </c>
      <c r="F13" s="35">
        <v>1950</v>
      </c>
      <c r="G13" s="36">
        <v>0.97771909999999995</v>
      </c>
      <c r="H13" s="37">
        <v>0.997813277331</v>
      </c>
      <c r="I13" s="10" t="s">
        <v>484</v>
      </c>
      <c r="J13" s="76" t="s">
        <v>177</v>
      </c>
      <c r="K13" s="35" t="s">
        <v>485</v>
      </c>
      <c r="L13" s="35" t="s">
        <v>486</v>
      </c>
      <c r="M13" s="35">
        <v>1950</v>
      </c>
      <c r="N13" s="36">
        <v>0.81887449999999995</v>
      </c>
      <c r="O13" s="37">
        <v>1.0325092925799999</v>
      </c>
      <c r="P13" s="10" t="s">
        <v>464</v>
      </c>
      <c r="Q13" s="10" t="s">
        <v>177</v>
      </c>
    </row>
    <row r="14" spans="1:17" x14ac:dyDescent="0.2">
      <c r="A14" s="135"/>
      <c r="B14" s="138"/>
      <c r="C14" s="44">
        <v>35</v>
      </c>
      <c r="D14" s="83" t="s">
        <v>487</v>
      </c>
      <c r="E14" s="22" t="s">
        <v>488</v>
      </c>
      <c r="F14" s="22">
        <v>1407</v>
      </c>
      <c r="G14" s="45">
        <v>0.6207551</v>
      </c>
      <c r="H14" s="46">
        <v>0.93819596044800002</v>
      </c>
      <c r="I14" s="23" t="s">
        <v>489</v>
      </c>
      <c r="J14" s="77" t="s">
        <v>177</v>
      </c>
      <c r="K14" s="22" t="s">
        <v>490</v>
      </c>
      <c r="L14" s="22" t="s">
        <v>491</v>
      </c>
      <c r="M14" s="22">
        <v>1407</v>
      </c>
      <c r="N14" s="45">
        <v>0.8491242</v>
      </c>
      <c r="O14" s="46">
        <v>1.0327909011400001</v>
      </c>
      <c r="P14" s="23" t="s">
        <v>492</v>
      </c>
      <c r="Q14" s="23" t="s">
        <v>177</v>
      </c>
    </row>
    <row r="15" spans="1:17" x14ac:dyDescent="0.2">
      <c r="A15" s="135"/>
      <c r="B15" s="137">
        <v>10</v>
      </c>
      <c r="C15" s="40">
        <v>20</v>
      </c>
      <c r="D15" s="81" t="s">
        <v>493</v>
      </c>
      <c r="E15" s="24" t="s">
        <v>494</v>
      </c>
      <c r="F15" s="24">
        <v>3669</v>
      </c>
      <c r="G15" s="41">
        <v>0.91030750000000005</v>
      </c>
      <c r="H15" s="42">
        <v>0.98910361992100004</v>
      </c>
      <c r="I15" s="20" t="s">
        <v>495</v>
      </c>
      <c r="J15" s="75" t="s">
        <v>177</v>
      </c>
      <c r="K15" s="24" t="s">
        <v>496</v>
      </c>
      <c r="L15" s="24" t="s">
        <v>497</v>
      </c>
      <c r="M15" s="24">
        <v>3669</v>
      </c>
      <c r="N15" s="41">
        <v>0.70925590000000005</v>
      </c>
      <c r="O15" s="42">
        <v>1.0353396428699999</v>
      </c>
      <c r="P15" s="20" t="s">
        <v>320</v>
      </c>
      <c r="Q15" s="20" t="s">
        <v>177</v>
      </c>
    </row>
    <row r="16" spans="1:17" x14ac:dyDescent="0.2">
      <c r="A16" s="135"/>
      <c r="B16" s="135"/>
      <c r="C16" s="32">
        <v>25</v>
      </c>
      <c r="D16" s="82" t="s">
        <v>498</v>
      </c>
      <c r="E16" s="35" t="s">
        <v>499</v>
      </c>
      <c r="F16" s="35">
        <v>3068</v>
      </c>
      <c r="G16" s="36">
        <v>0.26430090000000001</v>
      </c>
      <c r="H16" s="37">
        <v>1.09401197605</v>
      </c>
      <c r="I16" s="10" t="s">
        <v>500</v>
      </c>
      <c r="J16" s="76" t="s">
        <v>177</v>
      </c>
      <c r="K16" s="35" t="s">
        <v>501</v>
      </c>
      <c r="L16" s="35" t="s">
        <v>502</v>
      </c>
      <c r="M16" s="35">
        <v>3068</v>
      </c>
      <c r="N16" s="36">
        <v>0.29400480000000001</v>
      </c>
      <c r="O16" s="37">
        <v>1.10391079509</v>
      </c>
      <c r="P16" s="10" t="s">
        <v>503</v>
      </c>
      <c r="Q16" s="10" t="s">
        <v>177</v>
      </c>
    </row>
    <row r="17" spans="1:17" x14ac:dyDescent="0.2">
      <c r="A17" s="135"/>
      <c r="B17" s="135"/>
      <c r="C17" s="32">
        <v>30</v>
      </c>
      <c r="D17" s="82" t="s">
        <v>504</v>
      </c>
      <c r="E17" s="35" t="s">
        <v>505</v>
      </c>
      <c r="F17" s="35">
        <v>2292</v>
      </c>
      <c r="G17" s="36">
        <v>0.32953209999999999</v>
      </c>
      <c r="H17" s="37">
        <v>1.09430175419</v>
      </c>
      <c r="I17" s="10" t="s">
        <v>506</v>
      </c>
      <c r="J17" s="76" t="s">
        <v>177</v>
      </c>
      <c r="K17" s="35" t="s">
        <v>507</v>
      </c>
      <c r="L17" s="35" t="s">
        <v>508</v>
      </c>
      <c r="M17" s="35">
        <v>2292</v>
      </c>
      <c r="N17" s="36">
        <v>0.27523029999999998</v>
      </c>
      <c r="O17" s="37">
        <v>1.1217993661800001</v>
      </c>
      <c r="P17" s="10" t="s">
        <v>355</v>
      </c>
      <c r="Q17" s="10" t="s">
        <v>177</v>
      </c>
    </row>
    <row r="18" spans="1:17" x14ac:dyDescent="0.2">
      <c r="A18" s="135"/>
      <c r="B18" s="138"/>
      <c r="C18" s="44">
        <v>35</v>
      </c>
      <c r="D18" s="83" t="s">
        <v>509</v>
      </c>
      <c r="E18" s="22" t="s">
        <v>510</v>
      </c>
      <c r="F18" s="22">
        <v>1716</v>
      </c>
      <c r="G18" s="45">
        <v>0.78976950000000001</v>
      </c>
      <c r="H18" s="46">
        <v>1.03248419151</v>
      </c>
      <c r="I18" s="23" t="s">
        <v>511</v>
      </c>
      <c r="J18" s="77" t="s">
        <v>177</v>
      </c>
      <c r="K18" s="22" t="s">
        <v>512</v>
      </c>
      <c r="L18" s="22" t="s">
        <v>513</v>
      </c>
      <c r="M18" s="22">
        <v>1716</v>
      </c>
      <c r="N18" s="45">
        <v>0.33122410000000002</v>
      </c>
      <c r="O18" s="46">
        <v>1.1231969639699999</v>
      </c>
      <c r="P18" s="23" t="s">
        <v>322</v>
      </c>
      <c r="Q18" s="23" t="s">
        <v>177</v>
      </c>
    </row>
    <row r="19" spans="1:17" x14ac:dyDescent="0.2">
      <c r="A19" s="135"/>
      <c r="B19" s="137">
        <v>12</v>
      </c>
      <c r="C19" s="40">
        <v>20</v>
      </c>
      <c r="D19" s="81" t="s">
        <v>514</v>
      </c>
      <c r="E19" s="24" t="s">
        <v>515</v>
      </c>
      <c r="F19" s="24">
        <v>3898</v>
      </c>
      <c r="G19" s="41">
        <v>0.84302429999999995</v>
      </c>
      <c r="H19" s="42">
        <v>1.01638536917</v>
      </c>
      <c r="I19" s="20" t="s">
        <v>516</v>
      </c>
      <c r="J19" s="75" t="s">
        <v>177</v>
      </c>
      <c r="K19" s="24" t="s">
        <v>517</v>
      </c>
      <c r="L19" s="24" t="s">
        <v>518</v>
      </c>
      <c r="M19" s="24">
        <v>3898</v>
      </c>
      <c r="N19" s="41">
        <v>0.69856130000000005</v>
      </c>
      <c r="O19" s="42">
        <v>1.0345881808599999</v>
      </c>
      <c r="P19" s="20" t="s">
        <v>519</v>
      </c>
      <c r="Q19" s="20" t="s">
        <v>177</v>
      </c>
    </row>
    <row r="20" spans="1:17" x14ac:dyDescent="0.2">
      <c r="A20" s="135"/>
      <c r="B20" s="135"/>
      <c r="C20" s="32">
        <v>25</v>
      </c>
      <c r="D20" s="82" t="s">
        <v>520</v>
      </c>
      <c r="E20" s="35" t="s">
        <v>521</v>
      </c>
      <c r="F20" s="35">
        <v>3273</v>
      </c>
      <c r="G20" s="36">
        <v>0.21806590000000001</v>
      </c>
      <c r="H20" s="37">
        <v>1.0985217603799999</v>
      </c>
      <c r="I20" s="10" t="s">
        <v>522</v>
      </c>
      <c r="J20" s="76" t="s">
        <v>177</v>
      </c>
      <c r="K20" s="35" t="s">
        <v>523</v>
      </c>
      <c r="L20" s="35" t="s">
        <v>524</v>
      </c>
      <c r="M20" s="35">
        <v>3273</v>
      </c>
      <c r="N20" s="36">
        <v>0.33301360000000002</v>
      </c>
      <c r="O20" s="37">
        <v>1.09072646018</v>
      </c>
      <c r="P20" s="10" t="s">
        <v>324</v>
      </c>
      <c r="Q20" s="10" t="s">
        <v>177</v>
      </c>
    </row>
    <row r="21" spans="1:17" x14ac:dyDescent="0.2">
      <c r="A21" s="135"/>
      <c r="B21" s="135"/>
      <c r="C21" s="32">
        <v>30</v>
      </c>
      <c r="D21" s="82" t="s">
        <v>525</v>
      </c>
      <c r="E21" s="35" t="s">
        <v>526</v>
      </c>
      <c r="F21" s="35">
        <v>2486</v>
      </c>
      <c r="G21" s="36">
        <v>0.33439950000000002</v>
      </c>
      <c r="H21" s="37">
        <v>1.0878836833600001</v>
      </c>
      <c r="I21" s="10" t="s">
        <v>527</v>
      </c>
      <c r="J21" s="76" t="s">
        <v>177</v>
      </c>
      <c r="K21" s="35" t="s">
        <v>528</v>
      </c>
      <c r="L21" s="35" t="s">
        <v>529</v>
      </c>
      <c r="M21" s="35">
        <v>2486</v>
      </c>
      <c r="N21" s="36">
        <v>0.37215209999999999</v>
      </c>
      <c r="O21" s="37">
        <v>1.09346053286</v>
      </c>
      <c r="P21" s="10" t="s">
        <v>530</v>
      </c>
      <c r="Q21" s="10" t="s">
        <v>177</v>
      </c>
    </row>
    <row r="22" spans="1:17" x14ac:dyDescent="0.2">
      <c r="A22" s="135"/>
      <c r="B22" s="138"/>
      <c r="C22" s="44">
        <v>35</v>
      </c>
      <c r="D22" s="83" t="s">
        <v>531</v>
      </c>
      <c r="E22" s="22" t="s">
        <v>532</v>
      </c>
      <c r="F22" s="22">
        <v>1903</v>
      </c>
      <c r="G22" s="45">
        <v>0.57320070000000001</v>
      </c>
      <c r="H22" s="46">
        <v>1.0595196523499999</v>
      </c>
      <c r="I22" s="23" t="s">
        <v>533</v>
      </c>
      <c r="J22" s="77" t="s">
        <v>177</v>
      </c>
      <c r="K22" s="22" t="s">
        <v>534</v>
      </c>
      <c r="L22" s="22" t="s">
        <v>535</v>
      </c>
      <c r="M22" s="22">
        <v>1903</v>
      </c>
      <c r="N22" s="45">
        <v>0.3258163</v>
      </c>
      <c r="O22" s="46">
        <v>1.11628911139</v>
      </c>
      <c r="P22" s="23" t="s">
        <v>536</v>
      </c>
      <c r="Q22" s="23" t="s">
        <v>177</v>
      </c>
    </row>
    <row r="23" spans="1:17" x14ac:dyDescent="0.2">
      <c r="A23" s="135"/>
      <c r="B23" s="135">
        <v>15</v>
      </c>
      <c r="C23" s="32">
        <v>20</v>
      </c>
      <c r="D23" s="82" t="s">
        <v>537</v>
      </c>
      <c r="E23" s="35" t="s">
        <v>538</v>
      </c>
      <c r="F23" s="35">
        <v>4058</v>
      </c>
      <c r="G23" s="36">
        <v>0.60065199999999996</v>
      </c>
      <c r="H23" s="37">
        <v>1.0381969875499999</v>
      </c>
      <c r="I23" s="10" t="s">
        <v>539</v>
      </c>
      <c r="J23" s="76" t="s">
        <v>177</v>
      </c>
      <c r="K23" s="24" t="s">
        <v>540</v>
      </c>
      <c r="L23" s="24" t="s">
        <v>541</v>
      </c>
      <c r="M23" s="24">
        <v>4058</v>
      </c>
      <c r="N23" s="41">
        <v>0.70114030000000005</v>
      </c>
      <c r="O23" s="42">
        <v>1.0323568086599999</v>
      </c>
      <c r="P23" s="20" t="s">
        <v>542</v>
      </c>
      <c r="Q23" s="10" t="s">
        <v>177</v>
      </c>
    </row>
    <row r="24" spans="1:17" x14ac:dyDescent="0.2">
      <c r="A24" s="135"/>
      <c r="B24" s="135"/>
      <c r="C24" s="32">
        <v>25</v>
      </c>
      <c r="D24" s="82" t="s">
        <v>543</v>
      </c>
      <c r="E24" s="35" t="s">
        <v>544</v>
      </c>
      <c r="F24" s="35">
        <v>3566</v>
      </c>
      <c r="G24" s="36">
        <v>0.1666977</v>
      </c>
      <c r="H24" s="37">
        <v>1.10414917381</v>
      </c>
      <c r="I24" s="10" t="s">
        <v>545</v>
      </c>
      <c r="J24" s="76" t="s">
        <v>177</v>
      </c>
      <c r="K24" s="35" t="s">
        <v>546</v>
      </c>
      <c r="L24" s="35" t="s">
        <v>547</v>
      </c>
      <c r="M24" s="35">
        <v>3566</v>
      </c>
      <c r="N24" s="36">
        <v>0.2253241</v>
      </c>
      <c r="O24" s="37">
        <v>1.1045981046</v>
      </c>
      <c r="P24" s="10" t="s">
        <v>548</v>
      </c>
      <c r="Q24" s="10" t="s">
        <v>177</v>
      </c>
    </row>
    <row r="25" spans="1:17" x14ac:dyDescent="0.2">
      <c r="A25" s="135"/>
      <c r="B25" s="135"/>
      <c r="C25" s="32">
        <v>30</v>
      </c>
      <c r="D25" s="82" t="s">
        <v>549</v>
      </c>
      <c r="E25" s="35" t="s">
        <v>550</v>
      </c>
      <c r="F25" s="35">
        <v>2812</v>
      </c>
      <c r="G25" s="36">
        <v>0.2318172</v>
      </c>
      <c r="H25" s="37">
        <v>1.10070092826</v>
      </c>
      <c r="I25" s="10" t="s">
        <v>551</v>
      </c>
      <c r="J25" s="76" t="s">
        <v>177</v>
      </c>
      <c r="K25" s="35" t="s">
        <v>552</v>
      </c>
      <c r="L25" s="35" t="s">
        <v>553</v>
      </c>
      <c r="M25" s="35">
        <v>2812</v>
      </c>
      <c r="N25" s="36">
        <v>0.20125370000000001</v>
      </c>
      <c r="O25" s="37">
        <v>1.12288194444</v>
      </c>
      <c r="P25" s="10" t="s">
        <v>554</v>
      </c>
      <c r="Q25" s="10" t="s">
        <v>177</v>
      </c>
    </row>
    <row r="26" spans="1:17" x14ac:dyDescent="0.2">
      <c r="A26" s="138"/>
      <c r="B26" s="138"/>
      <c r="C26" s="44">
        <v>35</v>
      </c>
      <c r="D26" s="83" t="s">
        <v>555</v>
      </c>
      <c r="E26" s="22" t="s">
        <v>556</v>
      </c>
      <c r="F26" s="22">
        <v>2192</v>
      </c>
      <c r="G26" s="45">
        <v>0.40750249999999999</v>
      </c>
      <c r="H26" s="46">
        <v>1.07926970858</v>
      </c>
      <c r="I26" s="23" t="s">
        <v>557</v>
      </c>
      <c r="J26" s="77" t="s">
        <v>177</v>
      </c>
      <c r="K26" s="22" t="s">
        <v>558</v>
      </c>
      <c r="L26" s="22" t="s">
        <v>559</v>
      </c>
      <c r="M26" s="22">
        <v>2192</v>
      </c>
      <c r="N26" s="45">
        <v>0.20577899999999999</v>
      </c>
      <c r="O26" s="46">
        <v>1.1379573027400001</v>
      </c>
      <c r="P26" s="23" t="s">
        <v>325</v>
      </c>
      <c r="Q26" s="23" t="s">
        <v>177</v>
      </c>
    </row>
    <row r="27" spans="1:17" x14ac:dyDescent="0.2">
      <c r="A27" s="137" t="s">
        <v>7</v>
      </c>
      <c r="B27" s="137">
        <v>5</v>
      </c>
      <c r="C27" s="40">
        <v>20</v>
      </c>
      <c r="D27" s="81" t="s">
        <v>560</v>
      </c>
      <c r="E27" s="24" t="s">
        <v>561</v>
      </c>
      <c r="F27" s="24">
        <v>2196</v>
      </c>
      <c r="G27" s="41">
        <v>1.8243120000000002E-2</v>
      </c>
      <c r="H27" s="42">
        <v>0.78455623040800004</v>
      </c>
      <c r="I27" s="20" t="s">
        <v>562</v>
      </c>
      <c r="J27" s="75" t="s">
        <v>177</v>
      </c>
      <c r="K27" s="24" t="s">
        <v>563</v>
      </c>
      <c r="L27" s="24" t="s">
        <v>564</v>
      </c>
      <c r="M27" s="24">
        <v>2196</v>
      </c>
      <c r="N27" s="41">
        <v>3.3738959999999998E-2</v>
      </c>
      <c r="O27" s="42">
        <v>0.74987502083000002</v>
      </c>
      <c r="P27" s="20" t="s">
        <v>565</v>
      </c>
      <c r="Q27" s="20" t="s">
        <v>177</v>
      </c>
    </row>
    <row r="28" spans="1:17" x14ac:dyDescent="0.2">
      <c r="A28" s="135"/>
      <c r="B28" s="135"/>
      <c r="C28" s="32">
        <v>25</v>
      </c>
      <c r="D28" s="84" t="s">
        <v>566</v>
      </c>
      <c r="E28" s="35" t="s">
        <v>567</v>
      </c>
      <c r="F28" s="35">
        <v>1615</v>
      </c>
      <c r="G28" s="36">
        <v>6.2664490000000003E-3</v>
      </c>
      <c r="H28" s="37">
        <v>0.72753086419799995</v>
      </c>
      <c r="I28" s="10" t="s">
        <v>568</v>
      </c>
      <c r="J28" s="76" t="s">
        <v>177</v>
      </c>
      <c r="K28" s="35" t="s">
        <v>569</v>
      </c>
      <c r="L28" s="35" t="s">
        <v>570</v>
      </c>
      <c r="M28" s="35">
        <v>1615</v>
      </c>
      <c r="N28" s="36">
        <v>1.672272E-2</v>
      </c>
      <c r="O28" s="37">
        <v>0.69789887640399995</v>
      </c>
      <c r="P28" s="10" t="s">
        <v>571</v>
      </c>
      <c r="Q28" s="10" t="s">
        <v>181</v>
      </c>
    </row>
    <row r="29" spans="1:17" x14ac:dyDescent="0.2">
      <c r="A29" s="135"/>
      <c r="B29" s="135"/>
      <c r="C29" s="32">
        <v>30</v>
      </c>
      <c r="D29" s="84" t="s">
        <v>572</v>
      </c>
      <c r="E29" s="35" t="s">
        <v>573</v>
      </c>
      <c r="F29" s="35">
        <v>1166</v>
      </c>
      <c r="G29" s="36">
        <v>5.6371980000000002E-2</v>
      </c>
      <c r="H29" s="37">
        <v>0.77586206896599996</v>
      </c>
      <c r="I29" s="10" t="s">
        <v>574</v>
      </c>
      <c r="J29" s="76" t="s">
        <v>177</v>
      </c>
      <c r="K29" s="35" t="s">
        <v>575</v>
      </c>
      <c r="L29" s="35" t="s">
        <v>576</v>
      </c>
      <c r="M29" s="35">
        <v>1166</v>
      </c>
      <c r="N29" s="36">
        <v>9.0872509999999993E-3</v>
      </c>
      <c r="O29" s="37">
        <v>0.64035087719299999</v>
      </c>
      <c r="P29" s="10" t="s">
        <v>577</v>
      </c>
      <c r="Q29" s="10" t="s">
        <v>181</v>
      </c>
    </row>
    <row r="30" spans="1:17" x14ac:dyDescent="0.2">
      <c r="A30" s="135"/>
      <c r="B30" s="138"/>
      <c r="C30" s="33">
        <v>35</v>
      </c>
      <c r="D30" s="85" t="s">
        <v>578</v>
      </c>
      <c r="E30" s="58" t="s">
        <v>579</v>
      </c>
      <c r="F30" s="58">
        <v>962</v>
      </c>
      <c r="G30" s="59">
        <v>4.8354429999999997E-2</v>
      </c>
      <c r="H30" s="60">
        <v>0.755104919767</v>
      </c>
      <c r="I30" s="3" t="s">
        <v>370</v>
      </c>
      <c r="J30" s="78" t="s">
        <v>177</v>
      </c>
      <c r="K30" s="22" t="s">
        <v>580</v>
      </c>
      <c r="L30" s="22" t="s">
        <v>581</v>
      </c>
      <c r="M30" s="22">
        <v>962</v>
      </c>
      <c r="N30" s="45">
        <v>1.541265E-2</v>
      </c>
      <c r="O30" s="46">
        <v>0.65710148742899999</v>
      </c>
      <c r="P30" s="23" t="s">
        <v>582</v>
      </c>
      <c r="Q30" s="3" t="s">
        <v>181</v>
      </c>
    </row>
    <row r="31" spans="1:17" x14ac:dyDescent="0.2">
      <c r="A31" s="135"/>
      <c r="B31" s="137">
        <v>7</v>
      </c>
      <c r="C31" s="34">
        <v>20</v>
      </c>
      <c r="D31" s="86" t="s">
        <v>583</v>
      </c>
      <c r="E31" s="62" t="s">
        <v>584</v>
      </c>
      <c r="F31" s="62">
        <v>2414</v>
      </c>
      <c r="G31" s="63">
        <v>6.1922060000000001E-2</v>
      </c>
      <c r="H31" s="64">
        <v>0.84023421162699996</v>
      </c>
      <c r="I31" s="7" t="s">
        <v>585</v>
      </c>
      <c r="J31" s="76" t="s">
        <v>177</v>
      </c>
      <c r="K31" s="24" t="s">
        <v>586</v>
      </c>
      <c r="L31" s="24" t="s">
        <v>587</v>
      </c>
      <c r="M31" s="24">
        <v>2414</v>
      </c>
      <c r="N31" s="41">
        <v>0.1793322</v>
      </c>
      <c r="O31" s="42">
        <v>0.84295134151899997</v>
      </c>
      <c r="P31" s="20" t="s">
        <v>588</v>
      </c>
      <c r="Q31" s="7" t="s">
        <v>177</v>
      </c>
    </row>
    <row r="32" spans="1:17" x14ac:dyDescent="0.2">
      <c r="A32" s="135"/>
      <c r="B32" s="135"/>
      <c r="C32" s="32">
        <v>25</v>
      </c>
      <c r="D32" s="82" t="s">
        <v>589</v>
      </c>
      <c r="E32" s="35" t="s">
        <v>590</v>
      </c>
      <c r="F32" s="35">
        <v>1813</v>
      </c>
      <c r="G32" s="36">
        <v>2.263886E-2</v>
      </c>
      <c r="H32" s="37">
        <v>0.78778479584899996</v>
      </c>
      <c r="I32" s="10" t="s">
        <v>591</v>
      </c>
      <c r="J32" s="76" t="s">
        <v>177</v>
      </c>
      <c r="K32" s="35" t="s">
        <v>592</v>
      </c>
      <c r="L32" s="35" t="s">
        <v>593</v>
      </c>
      <c r="M32" s="35">
        <v>1813</v>
      </c>
      <c r="N32" s="36">
        <v>0.1102321</v>
      </c>
      <c r="O32" s="37">
        <v>0.79907746574399996</v>
      </c>
      <c r="P32" s="10" t="s">
        <v>594</v>
      </c>
      <c r="Q32" s="10" t="s">
        <v>177</v>
      </c>
    </row>
    <row r="33" spans="1:17" x14ac:dyDescent="0.2">
      <c r="A33" s="135"/>
      <c r="B33" s="135"/>
      <c r="C33" s="32">
        <v>30</v>
      </c>
      <c r="D33" s="82" t="s">
        <v>595</v>
      </c>
      <c r="E33" s="35" t="s">
        <v>596</v>
      </c>
      <c r="F33" s="35">
        <v>1353</v>
      </c>
      <c r="G33" s="36">
        <v>0.129028</v>
      </c>
      <c r="H33" s="37">
        <v>0.83438814804299999</v>
      </c>
      <c r="I33" s="10" t="s">
        <v>597</v>
      </c>
      <c r="J33" s="76" t="s">
        <v>177</v>
      </c>
      <c r="K33" s="35" t="s">
        <v>598</v>
      </c>
      <c r="L33" s="35" t="s">
        <v>599</v>
      </c>
      <c r="M33" s="35">
        <v>1353</v>
      </c>
      <c r="N33" s="36">
        <v>9.7134419999999999E-2</v>
      </c>
      <c r="O33" s="37">
        <v>0.76733351603199995</v>
      </c>
      <c r="P33" s="10" t="s">
        <v>399</v>
      </c>
      <c r="Q33" s="10" t="s">
        <v>177</v>
      </c>
    </row>
    <row r="34" spans="1:17" x14ac:dyDescent="0.2">
      <c r="A34" s="135"/>
      <c r="B34" s="138"/>
      <c r="C34" s="33">
        <v>35</v>
      </c>
      <c r="D34" s="87" t="s">
        <v>600</v>
      </c>
      <c r="E34" s="58" t="s">
        <v>601</v>
      </c>
      <c r="F34" s="58">
        <v>1131</v>
      </c>
      <c r="G34" s="59">
        <v>0.16945289999999999</v>
      </c>
      <c r="H34" s="60">
        <v>0.83646635336499997</v>
      </c>
      <c r="I34" s="3" t="s">
        <v>602</v>
      </c>
      <c r="J34" s="78" t="s">
        <v>177</v>
      </c>
      <c r="K34" s="22" t="s">
        <v>603</v>
      </c>
      <c r="L34" s="22" t="s">
        <v>604</v>
      </c>
      <c r="M34" s="22">
        <v>1131</v>
      </c>
      <c r="N34" s="45">
        <v>0.1779347</v>
      </c>
      <c r="O34" s="46">
        <v>0.79289210559300005</v>
      </c>
      <c r="P34" s="23" t="s">
        <v>605</v>
      </c>
      <c r="Q34" s="3" t="s">
        <v>177</v>
      </c>
    </row>
    <row r="35" spans="1:17" x14ac:dyDescent="0.2">
      <c r="A35" s="135"/>
      <c r="B35" s="137">
        <v>10</v>
      </c>
      <c r="C35" s="34">
        <v>20</v>
      </c>
      <c r="D35" s="86" t="s">
        <v>606</v>
      </c>
      <c r="E35" s="62" t="s">
        <v>607</v>
      </c>
      <c r="F35" s="62">
        <v>2560</v>
      </c>
      <c r="G35" s="63">
        <v>6.9027119999999997E-2</v>
      </c>
      <c r="H35" s="64">
        <v>0.85218553484199999</v>
      </c>
      <c r="I35" s="7" t="s">
        <v>608</v>
      </c>
      <c r="J35" s="76" t="s">
        <v>177</v>
      </c>
      <c r="K35" s="24" t="s">
        <v>609</v>
      </c>
      <c r="L35" s="24" t="s">
        <v>610</v>
      </c>
      <c r="M35" s="24">
        <v>2560</v>
      </c>
      <c r="N35" s="41">
        <v>0.2435398</v>
      </c>
      <c r="O35" s="42">
        <v>0.86925591232499999</v>
      </c>
      <c r="P35" s="20" t="s">
        <v>611</v>
      </c>
      <c r="Q35" s="7" t="s">
        <v>177</v>
      </c>
    </row>
    <row r="36" spans="1:17" x14ac:dyDescent="0.2">
      <c r="A36" s="135"/>
      <c r="B36" s="135"/>
      <c r="C36" s="32">
        <v>25</v>
      </c>
      <c r="D36" s="82" t="s">
        <v>612</v>
      </c>
      <c r="E36" s="35" t="s">
        <v>613</v>
      </c>
      <c r="F36" s="35">
        <v>1960</v>
      </c>
      <c r="G36" s="36">
        <v>3.3810529999999998E-2</v>
      </c>
      <c r="H36" s="37">
        <v>0.811764705882</v>
      </c>
      <c r="I36" s="10" t="s">
        <v>614</v>
      </c>
      <c r="J36" s="76" t="s">
        <v>177</v>
      </c>
      <c r="K36" s="35" t="s">
        <v>615</v>
      </c>
      <c r="L36" s="35" t="s">
        <v>616</v>
      </c>
      <c r="M36" s="35">
        <v>1960</v>
      </c>
      <c r="N36" s="36">
        <v>0.15904799999999999</v>
      </c>
      <c r="O36" s="37">
        <v>0.83021156178400002</v>
      </c>
      <c r="P36" s="10" t="s">
        <v>617</v>
      </c>
      <c r="Q36" s="10" t="s">
        <v>177</v>
      </c>
    </row>
    <row r="37" spans="1:17" x14ac:dyDescent="0.2">
      <c r="A37" s="135"/>
      <c r="B37" s="135"/>
      <c r="C37" s="32">
        <v>30</v>
      </c>
      <c r="D37" s="82" t="s">
        <v>618</v>
      </c>
      <c r="E37" s="35" t="s">
        <v>619</v>
      </c>
      <c r="F37" s="35">
        <v>1511</v>
      </c>
      <c r="G37" s="36">
        <v>0.15270400000000001</v>
      </c>
      <c r="H37" s="37">
        <v>0.85361694426900003</v>
      </c>
      <c r="I37" s="10" t="s">
        <v>620</v>
      </c>
      <c r="J37" s="76" t="s">
        <v>177</v>
      </c>
      <c r="K37" s="35" t="s">
        <v>621</v>
      </c>
      <c r="L37" s="35" t="s">
        <v>622</v>
      </c>
      <c r="M37" s="35">
        <v>1511</v>
      </c>
      <c r="N37" s="36">
        <v>0.1649456</v>
      </c>
      <c r="O37" s="37">
        <v>0.81284470246700002</v>
      </c>
      <c r="P37" s="10" t="s">
        <v>623</v>
      </c>
      <c r="Q37" s="10" t="s">
        <v>177</v>
      </c>
    </row>
    <row r="38" spans="1:17" x14ac:dyDescent="0.2">
      <c r="A38" s="135"/>
      <c r="B38" s="138"/>
      <c r="C38" s="33">
        <v>35</v>
      </c>
      <c r="D38" s="87" t="s">
        <v>624</v>
      </c>
      <c r="E38" s="58" t="s">
        <v>625</v>
      </c>
      <c r="F38" s="58">
        <v>1279</v>
      </c>
      <c r="G38" s="59">
        <v>0.26398490000000002</v>
      </c>
      <c r="H38" s="60">
        <v>0.87372567191799999</v>
      </c>
      <c r="I38" s="3" t="s">
        <v>333</v>
      </c>
      <c r="J38" s="78" t="s">
        <v>177</v>
      </c>
      <c r="K38" s="22" t="s">
        <v>626</v>
      </c>
      <c r="L38" s="22" t="s">
        <v>627</v>
      </c>
      <c r="M38" s="22">
        <v>1279</v>
      </c>
      <c r="N38" s="45">
        <v>0.37020969999999997</v>
      </c>
      <c r="O38" s="46">
        <v>0.86422860527099998</v>
      </c>
      <c r="P38" s="23" t="s">
        <v>628</v>
      </c>
      <c r="Q38" s="3" t="s">
        <v>177</v>
      </c>
    </row>
    <row r="39" spans="1:17" x14ac:dyDescent="0.2">
      <c r="A39" s="135"/>
      <c r="B39" s="137">
        <v>12</v>
      </c>
      <c r="C39" s="34">
        <v>20</v>
      </c>
      <c r="D39" s="86" t="s">
        <v>629</v>
      </c>
      <c r="E39" s="62" t="s">
        <v>630</v>
      </c>
      <c r="F39" s="62">
        <v>2750</v>
      </c>
      <c r="G39" s="63">
        <v>0.13202939999999999</v>
      </c>
      <c r="H39" s="64">
        <v>0.88175400856800001</v>
      </c>
      <c r="I39" s="7" t="s">
        <v>631</v>
      </c>
      <c r="J39" s="76" t="s">
        <v>177</v>
      </c>
      <c r="K39" s="24" t="s">
        <v>632</v>
      </c>
      <c r="L39" s="24" t="s">
        <v>633</v>
      </c>
      <c r="M39" s="24">
        <v>2750</v>
      </c>
      <c r="N39" s="41">
        <v>0.365064</v>
      </c>
      <c r="O39" s="42">
        <v>0.90058585542299996</v>
      </c>
      <c r="P39" s="20" t="s">
        <v>180</v>
      </c>
      <c r="Q39" s="7" t="s">
        <v>177</v>
      </c>
    </row>
    <row r="40" spans="1:17" x14ac:dyDescent="0.2">
      <c r="A40" s="135"/>
      <c r="B40" s="135"/>
      <c r="C40" s="32">
        <v>25</v>
      </c>
      <c r="D40" s="82" t="s">
        <v>634</v>
      </c>
      <c r="E40" s="35" t="s">
        <v>635</v>
      </c>
      <c r="F40" s="35">
        <v>2135</v>
      </c>
      <c r="G40" s="36">
        <v>6.359534E-2</v>
      </c>
      <c r="H40" s="37">
        <v>0.841945427962</v>
      </c>
      <c r="I40" s="10" t="s">
        <v>636</v>
      </c>
      <c r="J40" s="76" t="s">
        <v>177</v>
      </c>
      <c r="K40" s="35" t="s">
        <v>637</v>
      </c>
      <c r="L40" s="35" t="s">
        <v>638</v>
      </c>
      <c r="M40" s="35">
        <v>2135</v>
      </c>
      <c r="N40" s="36">
        <v>0.28494799999999998</v>
      </c>
      <c r="O40" s="37">
        <v>0.87311860707099997</v>
      </c>
      <c r="P40" s="10" t="s">
        <v>639</v>
      </c>
      <c r="Q40" s="10" t="s">
        <v>177</v>
      </c>
    </row>
    <row r="41" spans="1:17" x14ac:dyDescent="0.2">
      <c r="A41" s="135"/>
      <c r="B41" s="135"/>
      <c r="C41" s="32">
        <v>30</v>
      </c>
      <c r="D41" s="82" t="s">
        <v>640</v>
      </c>
      <c r="E41" s="35" t="s">
        <v>641</v>
      </c>
      <c r="F41" s="35">
        <v>1667</v>
      </c>
      <c r="G41" s="36">
        <v>0.26841989999999999</v>
      </c>
      <c r="H41" s="37">
        <v>0.89055973266499999</v>
      </c>
      <c r="I41" s="10" t="s">
        <v>642</v>
      </c>
      <c r="J41" s="76" t="s">
        <v>177</v>
      </c>
      <c r="K41" s="35" t="s">
        <v>643</v>
      </c>
      <c r="L41" s="35" t="s">
        <v>644</v>
      </c>
      <c r="M41" s="35">
        <v>1667</v>
      </c>
      <c r="N41" s="36">
        <v>0.2926067</v>
      </c>
      <c r="O41" s="37">
        <v>0.85922787194000005</v>
      </c>
      <c r="P41" s="10" t="s">
        <v>265</v>
      </c>
      <c r="Q41" s="10" t="s">
        <v>177</v>
      </c>
    </row>
    <row r="42" spans="1:17" x14ac:dyDescent="0.2">
      <c r="A42" s="135"/>
      <c r="B42" s="138"/>
      <c r="C42" s="33">
        <v>35</v>
      </c>
      <c r="D42" s="87" t="s">
        <v>645</v>
      </c>
      <c r="E42" s="58" t="s">
        <v>646</v>
      </c>
      <c r="F42" s="58">
        <v>1427</v>
      </c>
      <c r="G42" s="59">
        <v>0.40687760000000001</v>
      </c>
      <c r="H42" s="60">
        <v>0.909480164792</v>
      </c>
      <c r="I42" s="3" t="s">
        <v>647</v>
      </c>
      <c r="J42" s="78" t="s">
        <v>177</v>
      </c>
      <c r="K42" s="22" t="s">
        <v>648</v>
      </c>
      <c r="L42" s="22" t="s">
        <v>649</v>
      </c>
      <c r="M42" s="22">
        <v>1427</v>
      </c>
      <c r="N42" s="45">
        <v>0.44054680000000002</v>
      </c>
      <c r="O42" s="46">
        <v>0.88602460801399996</v>
      </c>
      <c r="P42" s="23" t="s">
        <v>650</v>
      </c>
      <c r="Q42" s="3" t="s">
        <v>177</v>
      </c>
    </row>
    <row r="43" spans="1:17" x14ac:dyDescent="0.2">
      <c r="A43" s="135"/>
      <c r="B43" s="135">
        <v>15</v>
      </c>
      <c r="C43" s="34">
        <v>20</v>
      </c>
      <c r="D43" s="86" t="s">
        <v>651</v>
      </c>
      <c r="E43" s="62" t="s">
        <v>652</v>
      </c>
      <c r="F43" s="62">
        <v>2860</v>
      </c>
      <c r="G43" s="63">
        <v>9.8113580000000006E-2</v>
      </c>
      <c r="H43" s="64">
        <v>0.87533670374100003</v>
      </c>
      <c r="I43" s="7" t="s">
        <v>653</v>
      </c>
      <c r="J43" s="79" t="s">
        <v>177</v>
      </c>
      <c r="K43" s="24" t="s">
        <v>654</v>
      </c>
      <c r="L43" s="24" t="s">
        <v>655</v>
      </c>
      <c r="M43" s="24">
        <v>2860</v>
      </c>
      <c r="N43" s="41">
        <v>0.28662569999999998</v>
      </c>
      <c r="O43" s="42">
        <v>0.88969651337900002</v>
      </c>
      <c r="P43" s="20" t="s">
        <v>656</v>
      </c>
      <c r="Q43" s="7" t="s">
        <v>177</v>
      </c>
    </row>
    <row r="44" spans="1:17" x14ac:dyDescent="0.2">
      <c r="A44" s="135"/>
      <c r="B44" s="135"/>
      <c r="C44" s="32">
        <v>25</v>
      </c>
      <c r="D44" s="82" t="s">
        <v>657</v>
      </c>
      <c r="E44" s="35" t="s">
        <v>658</v>
      </c>
      <c r="F44" s="35">
        <v>2238</v>
      </c>
      <c r="G44" s="36">
        <v>5.3542180000000002E-2</v>
      </c>
      <c r="H44" s="37">
        <v>0.84159840809999997</v>
      </c>
      <c r="I44" s="10" t="s">
        <v>659</v>
      </c>
      <c r="J44" s="76" t="s">
        <v>177</v>
      </c>
      <c r="K44" s="35" t="s">
        <v>660</v>
      </c>
      <c r="L44" s="35" t="s">
        <v>661</v>
      </c>
      <c r="M44" s="35">
        <v>2238</v>
      </c>
      <c r="N44" s="36">
        <v>0.34941100000000003</v>
      </c>
      <c r="O44" s="37">
        <v>0.89017377859900004</v>
      </c>
      <c r="P44" s="10" t="s">
        <v>662</v>
      </c>
      <c r="Q44" s="10" t="s">
        <v>177</v>
      </c>
    </row>
    <row r="45" spans="1:17" x14ac:dyDescent="0.2">
      <c r="A45" s="135"/>
      <c r="B45" s="135"/>
      <c r="C45" s="32">
        <v>30</v>
      </c>
      <c r="D45" s="82" t="s">
        <v>663</v>
      </c>
      <c r="E45" s="35" t="s">
        <v>664</v>
      </c>
      <c r="F45" s="35">
        <v>1777</v>
      </c>
      <c r="G45" s="36">
        <v>0.287055</v>
      </c>
      <c r="H45" s="37">
        <v>0.89835164835199999</v>
      </c>
      <c r="I45" s="10" t="s">
        <v>665</v>
      </c>
      <c r="J45" s="76" t="s">
        <v>177</v>
      </c>
      <c r="K45" s="35" t="s">
        <v>666</v>
      </c>
      <c r="L45" s="35" t="s">
        <v>667</v>
      </c>
      <c r="M45" s="35">
        <v>1777</v>
      </c>
      <c r="N45" s="36">
        <v>0.43458999999999998</v>
      </c>
      <c r="O45" s="37">
        <v>0.89476102941199998</v>
      </c>
      <c r="P45" s="10" t="s">
        <v>668</v>
      </c>
      <c r="Q45" s="10" t="s">
        <v>177</v>
      </c>
    </row>
    <row r="46" spans="1:17" x14ac:dyDescent="0.2">
      <c r="A46" s="136"/>
      <c r="B46" s="138"/>
      <c r="C46" s="33">
        <v>35</v>
      </c>
      <c r="D46" s="87" t="s">
        <v>669</v>
      </c>
      <c r="E46" s="58" t="s">
        <v>670</v>
      </c>
      <c r="F46" s="58">
        <v>1526</v>
      </c>
      <c r="G46" s="59">
        <v>0.44621959999999999</v>
      </c>
      <c r="H46" s="60">
        <v>0.919266820534</v>
      </c>
      <c r="I46" s="3" t="s">
        <v>671</v>
      </c>
      <c r="J46" s="78" t="s">
        <v>177</v>
      </c>
      <c r="K46" s="22" t="s">
        <v>672</v>
      </c>
      <c r="L46" s="22" t="s">
        <v>673</v>
      </c>
      <c r="M46" s="22">
        <v>1526</v>
      </c>
      <c r="N46" s="45">
        <v>0.66150699999999996</v>
      </c>
      <c r="O46" s="46">
        <v>0.93174757162300004</v>
      </c>
      <c r="P46" s="23" t="s">
        <v>315</v>
      </c>
      <c r="Q46" s="3" t="s">
        <v>177</v>
      </c>
    </row>
    <row r="47" spans="1:17" x14ac:dyDescent="0.2">
      <c r="A47" s="134" t="s">
        <v>8</v>
      </c>
      <c r="B47" s="137">
        <v>5</v>
      </c>
      <c r="C47" s="34">
        <v>20</v>
      </c>
      <c r="D47" s="88" t="s">
        <v>674</v>
      </c>
      <c r="E47" s="62" t="s">
        <v>675</v>
      </c>
      <c r="F47" s="62">
        <v>607</v>
      </c>
      <c r="G47" s="63">
        <v>0.2341163</v>
      </c>
      <c r="H47" s="64">
        <v>1.23096446701</v>
      </c>
      <c r="I47" s="7" t="s">
        <v>676</v>
      </c>
      <c r="J47" s="79" t="s">
        <v>177</v>
      </c>
      <c r="K47" s="24" t="s">
        <v>677</v>
      </c>
      <c r="L47" s="24" t="s">
        <v>678</v>
      </c>
      <c r="M47" s="24">
        <v>607</v>
      </c>
      <c r="N47" s="41">
        <v>0.2341163</v>
      </c>
      <c r="O47" s="42">
        <v>0.739393939394</v>
      </c>
      <c r="P47" s="20" t="s">
        <v>182</v>
      </c>
      <c r="Q47" s="7" t="s">
        <v>176</v>
      </c>
    </row>
    <row r="48" spans="1:17" x14ac:dyDescent="0.2">
      <c r="A48" s="135"/>
      <c r="B48" s="135"/>
      <c r="C48" s="32">
        <v>25</v>
      </c>
      <c r="D48" s="84" t="s">
        <v>679</v>
      </c>
      <c r="E48" s="35" t="s">
        <v>680</v>
      </c>
      <c r="F48" s="35">
        <v>439</v>
      </c>
      <c r="G48" s="36">
        <v>0.1907655</v>
      </c>
      <c r="H48" s="37">
        <v>1.2939453125</v>
      </c>
      <c r="I48" s="10" t="s">
        <v>681</v>
      </c>
      <c r="J48" s="76" t="s">
        <v>177</v>
      </c>
      <c r="K48" s="35" t="s">
        <v>682</v>
      </c>
      <c r="L48" s="35" t="s">
        <v>683</v>
      </c>
      <c r="M48" s="35">
        <v>439</v>
      </c>
      <c r="N48" s="36">
        <v>0.19964750000000001</v>
      </c>
      <c r="O48" s="37">
        <v>0.67476383265899997</v>
      </c>
      <c r="P48" s="10" t="s">
        <v>684</v>
      </c>
      <c r="Q48" s="10" t="s">
        <v>176</v>
      </c>
    </row>
    <row r="49" spans="1:17" x14ac:dyDescent="0.2">
      <c r="A49" s="135"/>
      <c r="B49" s="135"/>
      <c r="C49" s="32">
        <v>30</v>
      </c>
      <c r="D49" s="84" t="s">
        <v>685</v>
      </c>
      <c r="E49" s="35" t="s">
        <v>686</v>
      </c>
      <c r="F49" s="35">
        <v>263</v>
      </c>
      <c r="G49" s="36">
        <v>0.3038458</v>
      </c>
      <c r="H49" s="37">
        <v>1.3092672413799999</v>
      </c>
      <c r="I49" s="10" t="s">
        <v>687</v>
      </c>
      <c r="J49" s="76" t="s">
        <v>176</v>
      </c>
      <c r="K49" s="35" t="s">
        <v>688</v>
      </c>
      <c r="L49" s="35" t="s">
        <v>689</v>
      </c>
      <c r="M49" s="35">
        <v>263</v>
      </c>
      <c r="N49" s="36">
        <v>0.59770800000000002</v>
      </c>
      <c r="O49" s="37">
        <v>0.76890756302499996</v>
      </c>
      <c r="P49" s="10" t="s">
        <v>690</v>
      </c>
      <c r="Q49" s="10" t="s">
        <v>176</v>
      </c>
    </row>
    <row r="50" spans="1:17" x14ac:dyDescent="0.2">
      <c r="A50" s="135"/>
      <c r="B50" s="138"/>
      <c r="C50" s="33">
        <v>35</v>
      </c>
      <c r="D50" s="85" t="s">
        <v>691</v>
      </c>
      <c r="E50" s="58" t="s">
        <v>692</v>
      </c>
      <c r="F50" s="58">
        <v>220</v>
      </c>
      <c r="G50" s="59">
        <v>0.34123199999999998</v>
      </c>
      <c r="H50" s="60">
        <v>1.3571428571399999</v>
      </c>
      <c r="I50" s="3" t="s">
        <v>693</v>
      </c>
      <c r="J50" s="78" t="s">
        <v>176</v>
      </c>
      <c r="K50" s="22" t="s">
        <v>694</v>
      </c>
      <c r="L50" s="73" t="s">
        <v>695</v>
      </c>
      <c r="M50" s="22">
        <v>220</v>
      </c>
      <c r="N50" s="45">
        <v>0.95883799999999997</v>
      </c>
      <c r="O50" s="46">
        <v>1.0357142857099999</v>
      </c>
      <c r="P50" s="23" t="s">
        <v>696</v>
      </c>
      <c r="Q50" s="3" t="s">
        <v>176</v>
      </c>
    </row>
    <row r="51" spans="1:17" x14ac:dyDescent="0.2">
      <c r="A51" s="135"/>
      <c r="B51" s="137">
        <v>7</v>
      </c>
      <c r="C51" s="34">
        <v>20</v>
      </c>
      <c r="D51" s="88" t="s">
        <v>697</v>
      </c>
      <c r="E51" s="62" t="s">
        <v>698</v>
      </c>
      <c r="F51" s="62">
        <v>819</v>
      </c>
      <c r="G51" s="63">
        <v>0.59037680000000003</v>
      </c>
      <c r="H51" s="64">
        <v>1.10461585181</v>
      </c>
      <c r="I51" s="7" t="s">
        <v>699</v>
      </c>
      <c r="J51" s="79" t="s">
        <v>177</v>
      </c>
      <c r="K51" s="24" t="s">
        <v>700</v>
      </c>
      <c r="L51" s="24" t="s">
        <v>701</v>
      </c>
      <c r="M51" s="24">
        <v>819</v>
      </c>
      <c r="N51" s="41">
        <v>0.11704559</v>
      </c>
      <c r="O51" s="42">
        <v>0.73076923076900002</v>
      </c>
      <c r="P51" s="20" t="s">
        <v>702</v>
      </c>
      <c r="Q51" s="7" t="s">
        <v>176</v>
      </c>
    </row>
    <row r="52" spans="1:17" x14ac:dyDescent="0.2">
      <c r="A52" s="135"/>
      <c r="B52" s="135"/>
      <c r="C52" s="32">
        <v>25</v>
      </c>
      <c r="D52" s="84" t="s">
        <v>703</v>
      </c>
      <c r="E52" s="35" t="s">
        <v>704</v>
      </c>
      <c r="F52" s="35">
        <v>629</v>
      </c>
      <c r="G52" s="36">
        <v>0.53120590000000001</v>
      </c>
      <c r="H52" s="37">
        <v>1.13158692358</v>
      </c>
      <c r="I52" s="10" t="s">
        <v>705</v>
      </c>
      <c r="J52" s="76" t="s">
        <v>177</v>
      </c>
      <c r="K52" s="35" t="s">
        <v>706</v>
      </c>
      <c r="L52" s="35" t="s">
        <v>707</v>
      </c>
      <c r="M52" s="35">
        <v>629</v>
      </c>
      <c r="N52" s="36">
        <v>0.14386625</v>
      </c>
      <c r="O52" s="37">
        <v>0.69892231701800001</v>
      </c>
      <c r="P52" s="10" t="s">
        <v>708</v>
      </c>
      <c r="Q52" s="10" t="s">
        <v>176</v>
      </c>
    </row>
    <row r="53" spans="1:17" x14ac:dyDescent="0.2">
      <c r="A53" s="135"/>
      <c r="B53" s="135"/>
      <c r="C53" s="32">
        <v>30</v>
      </c>
      <c r="D53" s="84" t="s">
        <v>709</v>
      </c>
      <c r="E53" s="35" t="s">
        <v>710</v>
      </c>
      <c r="F53" s="35">
        <v>415</v>
      </c>
      <c r="G53" s="36">
        <v>0.63942860000000001</v>
      </c>
      <c r="H53" s="37">
        <v>1.1040000000000001</v>
      </c>
      <c r="I53" s="10" t="s">
        <v>354</v>
      </c>
      <c r="J53" s="76" t="s">
        <v>177</v>
      </c>
      <c r="K53" s="35" t="s">
        <v>711</v>
      </c>
      <c r="L53" s="35" t="s">
        <v>712</v>
      </c>
      <c r="M53" s="35">
        <v>415</v>
      </c>
      <c r="N53" s="36">
        <v>0.40982289999999999</v>
      </c>
      <c r="O53" s="37">
        <v>0.72733891518000005</v>
      </c>
      <c r="P53" s="10" t="s">
        <v>713</v>
      </c>
      <c r="Q53" s="10" t="s">
        <v>176</v>
      </c>
    </row>
    <row r="54" spans="1:17" x14ac:dyDescent="0.2">
      <c r="A54" s="135"/>
      <c r="B54" s="138"/>
      <c r="C54" s="33">
        <v>35</v>
      </c>
      <c r="D54" s="85" t="s">
        <v>714</v>
      </c>
      <c r="E54" s="58" t="s">
        <v>715</v>
      </c>
      <c r="F54" s="58">
        <v>357</v>
      </c>
      <c r="G54" s="59">
        <v>0.30315880000000001</v>
      </c>
      <c r="H54" s="60">
        <v>1.29034470931</v>
      </c>
      <c r="I54" s="3" t="s">
        <v>716</v>
      </c>
      <c r="J54" s="78" t="s">
        <v>176</v>
      </c>
      <c r="K54" s="22" t="s">
        <v>717</v>
      </c>
      <c r="L54" s="22" t="s">
        <v>718</v>
      </c>
      <c r="M54" s="22">
        <v>357</v>
      </c>
      <c r="N54" s="45">
        <v>0.85182049999999998</v>
      </c>
      <c r="O54" s="46">
        <v>0.93777777777799998</v>
      </c>
      <c r="P54" s="23" t="s">
        <v>719</v>
      </c>
      <c r="Q54" s="3" t="s">
        <v>177</v>
      </c>
    </row>
    <row r="55" spans="1:17" x14ac:dyDescent="0.2">
      <c r="A55" s="135"/>
      <c r="B55" s="137">
        <v>10</v>
      </c>
      <c r="C55" s="34">
        <v>20</v>
      </c>
      <c r="D55" s="86" t="s">
        <v>720</v>
      </c>
      <c r="E55" s="62" t="s">
        <v>721</v>
      </c>
      <c r="F55" s="62">
        <v>1154</v>
      </c>
      <c r="G55" s="63">
        <v>0.92198590000000002</v>
      </c>
      <c r="H55" s="64">
        <v>0.98163248200999997</v>
      </c>
      <c r="I55" s="7" t="s">
        <v>365</v>
      </c>
      <c r="J55" s="79" t="s">
        <v>177</v>
      </c>
      <c r="K55" s="24" t="s">
        <v>722</v>
      </c>
      <c r="L55" s="24" t="s">
        <v>723</v>
      </c>
      <c r="M55" s="24">
        <v>1154</v>
      </c>
      <c r="N55" s="41">
        <v>2.264157E-2</v>
      </c>
      <c r="O55" s="42">
        <v>0.67178950756400002</v>
      </c>
      <c r="P55" s="20" t="s">
        <v>724</v>
      </c>
      <c r="Q55" s="7" t="s">
        <v>181</v>
      </c>
    </row>
    <row r="56" spans="1:17" x14ac:dyDescent="0.2">
      <c r="A56" s="135"/>
      <c r="B56" s="135"/>
      <c r="C56" s="32">
        <v>25</v>
      </c>
      <c r="D56" s="82" t="s">
        <v>725</v>
      </c>
      <c r="E56" s="35" t="s">
        <v>726</v>
      </c>
      <c r="F56" s="35">
        <v>942</v>
      </c>
      <c r="G56" s="36">
        <v>0.5727833</v>
      </c>
      <c r="H56" s="37">
        <v>1.0914190237500001</v>
      </c>
      <c r="I56" s="10" t="s">
        <v>727</v>
      </c>
      <c r="J56" s="76" t="s">
        <v>177</v>
      </c>
      <c r="K56" s="35" t="s">
        <v>728</v>
      </c>
      <c r="L56" s="35" t="s">
        <v>729</v>
      </c>
      <c r="M56" s="35">
        <v>942</v>
      </c>
      <c r="N56" s="36">
        <v>3.5810469999999997E-2</v>
      </c>
      <c r="O56" s="37">
        <v>0.65394727971400002</v>
      </c>
      <c r="P56" s="10" t="s">
        <v>730</v>
      </c>
      <c r="Q56" s="10" t="s">
        <v>181</v>
      </c>
    </row>
    <row r="57" spans="1:17" x14ac:dyDescent="0.2">
      <c r="A57" s="135"/>
      <c r="B57" s="135"/>
      <c r="C57" s="32">
        <v>30</v>
      </c>
      <c r="D57" s="84" t="s">
        <v>340</v>
      </c>
      <c r="E57" s="35" t="s">
        <v>731</v>
      </c>
      <c r="F57" s="35">
        <v>693</v>
      </c>
      <c r="G57" s="36">
        <v>0.73299400000000003</v>
      </c>
      <c r="H57" s="37">
        <v>1.0784902597399999</v>
      </c>
      <c r="I57" s="10" t="s">
        <v>335</v>
      </c>
      <c r="J57" s="76" t="s">
        <v>177</v>
      </c>
      <c r="K57" s="35" t="s">
        <v>732</v>
      </c>
      <c r="L57" s="35" t="s">
        <v>733</v>
      </c>
      <c r="M57" s="35">
        <v>693</v>
      </c>
      <c r="N57" s="36">
        <v>0.2397223</v>
      </c>
      <c r="O57" s="37">
        <v>0.74792760431100003</v>
      </c>
      <c r="P57" s="10" t="s">
        <v>734</v>
      </c>
      <c r="Q57" s="10" t="s">
        <v>176</v>
      </c>
    </row>
    <row r="58" spans="1:17" x14ac:dyDescent="0.2">
      <c r="A58" s="135"/>
      <c r="B58" s="138"/>
      <c r="C58" s="33">
        <v>35</v>
      </c>
      <c r="D58" s="85" t="s">
        <v>735</v>
      </c>
      <c r="E58" s="58" t="s">
        <v>736</v>
      </c>
      <c r="F58" s="58">
        <v>625</v>
      </c>
      <c r="G58" s="59">
        <v>0.38851639999999998</v>
      </c>
      <c r="H58" s="60">
        <v>1.1816239316199999</v>
      </c>
      <c r="I58" s="3" t="s">
        <v>737</v>
      </c>
      <c r="J58" s="78" t="s">
        <v>177</v>
      </c>
      <c r="K58" s="22" t="s">
        <v>738</v>
      </c>
      <c r="L58" s="22" t="s">
        <v>739</v>
      </c>
      <c r="M58" s="22">
        <v>625</v>
      </c>
      <c r="N58" s="45">
        <v>0.58308490000000002</v>
      </c>
      <c r="O58" s="46">
        <v>0.82751322751300005</v>
      </c>
      <c r="P58" s="23" t="s">
        <v>740</v>
      </c>
      <c r="Q58" s="3" t="s">
        <v>176</v>
      </c>
    </row>
    <row r="59" spans="1:17" x14ac:dyDescent="0.2">
      <c r="A59" s="135"/>
      <c r="B59" s="137">
        <v>12</v>
      </c>
      <c r="C59" s="34">
        <v>20</v>
      </c>
      <c r="D59" s="86" t="s">
        <v>741</v>
      </c>
      <c r="E59" s="62" t="s">
        <v>742</v>
      </c>
      <c r="F59" s="62">
        <v>1268</v>
      </c>
      <c r="G59" s="63">
        <v>0.8646684</v>
      </c>
      <c r="H59" s="64">
        <v>0.97459127043600002</v>
      </c>
      <c r="I59" s="7" t="s">
        <v>743</v>
      </c>
      <c r="J59" s="79" t="s">
        <v>177</v>
      </c>
      <c r="K59" s="24" t="s">
        <v>744</v>
      </c>
      <c r="L59" s="24" t="s">
        <v>745</v>
      </c>
      <c r="M59" s="24">
        <v>1268</v>
      </c>
      <c r="N59" s="41">
        <v>6.983984E-2</v>
      </c>
      <c r="O59" s="42">
        <v>0.73852551329799998</v>
      </c>
      <c r="P59" s="20" t="s">
        <v>746</v>
      </c>
      <c r="Q59" s="7" t="s">
        <v>176</v>
      </c>
    </row>
    <row r="60" spans="1:17" x14ac:dyDescent="0.2">
      <c r="A60" s="135"/>
      <c r="B60" s="135"/>
      <c r="C60" s="32">
        <v>25</v>
      </c>
      <c r="D60" s="82" t="s">
        <v>747</v>
      </c>
      <c r="E60" s="35" t="s">
        <v>748</v>
      </c>
      <c r="F60" s="35">
        <v>1053</v>
      </c>
      <c r="G60" s="36">
        <v>0.59442439999999996</v>
      </c>
      <c r="H60" s="37">
        <v>1.07981105554</v>
      </c>
      <c r="I60" s="10" t="s">
        <v>353</v>
      </c>
      <c r="J60" s="76" t="s">
        <v>177</v>
      </c>
      <c r="K60" s="35" t="s">
        <v>749</v>
      </c>
      <c r="L60" s="35" t="s">
        <v>750</v>
      </c>
      <c r="M60" s="35">
        <v>1053</v>
      </c>
      <c r="N60" s="36">
        <v>0.16667299999999999</v>
      </c>
      <c r="O60" s="37">
        <v>0.75391044776100002</v>
      </c>
      <c r="P60" s="10" t="s">
        <v>751</v>
      </c>
      <c r="Q60" s="10" t="s">
        <v>176</v>
      </c>
    </row>
    <row r="61" spans="1:17" x14ac:dyDescent="0.2">
      <c r="A61" s="135"/>
      <c r="B61" s="135"/>
      <c r="C61" s="32">
        <v>30</v>
      </c>
      <c r="D61" s="82" t="s">
        <v>752</v>
      </c>
      <c r="E61" s="35" t="s">
        <v>753</v>
      </c>
      <c r="F61" s="35">
        <v>818</v>
      </c>
      <c r="G61" s="36">
        <v>0.7547836</v>
      </c>
      <c r="H61" s="37">
        <v>1.06560347952</v>
      </c>
      <c r="I61" s="10" t="s">
        <v>754</v>
      </c>
      <c r="J61" s="76" t="s">
        <v>177</v>
      </c>
      <c r="K61" s="35" t="s">
        <v>755</v>
      </c>
      <c r="L61" s="35" t="s">
        <v>756</v>
      </c>
      <c r="M61" s="35">
        <v>818</v>
      </c>
      <c r="N61" s="36">
        <v>0.25545299999999999</v>
      </c>
      <c r="O61" s="37">
        <v>0.76586151368800004</v>
      </c>
      <c r="P61" s="10" t="s">
        <v>757</v>
      </c>
      <c r="Q61" s="10" t="s">
        <v>176</v>
      </c>
    </row>
    <row r="62" spans="1:17" x14ac:dyDescent="0.2">
      <c r="A62" s="135"/>
      <c r="B62" s="138"/>
      <c r="C62" s="33">
        <v>35</v>
      </c>
      <c r="D62" s="87" t="s">
        <v>758</v>
      </c>
      <c r="E62" s="58" t="s">
        <v>759</v>
      </c>
      <c r="F62" s="58">
        <v>747</v>
      </c>
      <c r="G62" s="59">
        <v>0.39444410000000002</v>
      </c>
      <c r="H62" s="60">
        <v>1.16976058293</v>
      </c>
      <c r="I62" s="3" t="s">
        <v>760</v>
      </c>
      <c r="J62" s="78" t="s">
        <v>177</v>
      </c>
      <c r="K62" s="22" t="s">
        <v>761</v>
      </c>
      <c r="L62" s="22" t="s">
        <v>762</v>
      </c>
      <c r="M62" s="22">
        <v>747</v>
      </c>
      <c r="N62" s="45">
        <v>0.58117719999999995</v>
      </c>
      <c r="O62" s="46">
        <v>0.86256417888199999</v>
      </c>
      <c r="P62" s="23" t="s">
        <v>763</v>
      </c>
      <c r="Q62" s="3" t="s">
        <v>177</v>
      </c>
    </row>
    <row r="63" spans="1:17" x14ac:dyDescent="0.2">
      <c r="A63" s="135"/>
      <c r="B63" s="135">
        <v>15</v>
      </c>
      <c r="C63" s="32">
        <v>20</v>
      </c>
      <c r="D63" s="82" t="s">
        <v>764</v>
      </c>
      <c r="E63" s="35" t="s">
        <v>765</v>
      </c>
      <c r="F63" s="35">
        <v>1509</v>
      </c>
      <c r="G63" s="36">
        <v>0.91397329999999999</v>
      </c>
      <c r="H63" s="37">
        <v>1.01693971046</v>
      </c>
      <c r="I63" s="10" t="s">
        <v>318</v>
      </c>
      <c r="J63" s="76" t="s">
        <v>177</v>
      </c>
      <c r="K63" s="24" t="s">
        <v>766</v>
      </c>
      <c r="L63" s="24" t="s">
        <v>767</v>
      </c>
      <c r="M63" s="24">
        <v>1509</v>
      </c>
      <c r="N63" s="41">
        <v>2.134701E-2</v>
      </c>
      <c r="O63" s="42">
        <v>0.70611531325800003</v>
      </c>
      <c r="P63" s="20" t="s">
        <v>768</v>
      </c>
      <c r="Q63" s="10" t="s">
        <v>181</v>
      </c>
    </row>
    <row r="64" spans="1:17" x14ac:dyDescent="0.2">
      <c r="A64" s="135"/>
      <c r="B64" s="135"/>
      <c r="C64" s="32">
        <v>25</v>
      </c>
      <c r="D64" s="82" t="s">
        <v>769</v>
      </c>
      <c r="E64" s="35" t="s">
        <v>770</v>
      </c>
      <c r="F64" s="35">
        <v>1287</v>
      </c>
      <c r="G64" s="36">
        <v>0.37126239999999999</v>
      </c>
      <c r="H64" s="37">
        <v>1.11934407365</v>
      </c>
      <c r="I64" s="10" t="s">
        <v>771</v>
      </c>
      <c r="J64" s="76" t="s">
        <v>177</v>
      </c>
      <c r="K64" s="35" t="s">
        <v>772</v>
      </c>
      <c r="L64" s="35" t="s">
        <v>773</v>
      </c>
      <c r="M64" s="35">
        <v>1287</v>
      </c>
      <c r="N64" s="36">
        <v>5.8702299999999999E-2</v>
      </c>
      <c r="O64" s="37">
        <v>0.71052631578900005</v>
      </c>
      <c r="P64" s="10" t="s">
        <v>774</v>
      </c>
      <c r="Q64" s="10" t="s">
        <v>176</v>
      </c>
    </row>
    <row r="65" spans="1:17" x14ac:dyDescent="0.2">
      <c r="A65" s="135"/>
      <c r="B65" s="135"/>
      <c r="C65" s="32">
        <v>30</v>
      </c>
      <c r="D65" s="82" t="s">
        <v>775</v>
      </c>
      <c r="E65" s="35" t="s">
        <v>776</v>
      </c>
      <c r="F65" s="35">
        <v>1030</v>
      </c>
      <c r="G65" s="36">
        <v>0.4082479</v>
      </c>
      <c r="H65" s="37">
        <v>1.13458779158</v>
      </c>
      <c r="I65" s="10" t="s">
        <v>367</v>
      </c>
      <c r="J65" s="76" t="s">
        <v>177</v>
      </c>
      <c r="K65" s="35" t="s">
        <v>777</v>
      </c>
      <c r="L65" s="35" t="s">
        <v>778</v>
      </c>
      <c r="M65" s="35">
        <v>1030</v>
      </c>
      <c r="N65" s="36">
        <v>0.19887189999999999</v>
      </c>
      <c r="O65" s="37">
        <v>0.75772988890399995</v>
      </c>
      <c r="P65" s="10" t="s">
        <v>779</v>
      </c>
      <c r="Q65" s="10" t="s">
        <v>176</v>
      </c>
    </row>
    <row r="66" spans="1:17" x14ac:dyDescent="0.2">
      <c r="A66" s="136"/>
      <c r="B66" s="138"/>
      <c r="C66" s="33">
        <v>35</v>
      </c>
      <c r="D66" s="87" t="s">
        <v>780</v>
      </c>
      <c r="E66" s="58" t="s">
        <v>781</v>
      </c>
      <c r="F66" s="58">
        <v>954</v>
      </c>
      <c r="G66" s="59">
        <v>0.1785718</v>
      </c>
      <c r="H66" s="60">
        <v>1.2346576500399999</v>
      </c>
      <c r="I66" s="3" t="s">
        <v>782</v>
      </c>
      <c r="J66" s="78" t="s">
        <v>177</v>
      </c>
      <c r="K66" s="22" t="s">
        <v>783</v>
      </c>
      <c r="L66" s="22" t="s">
        <v>784</v>
      </c>
      <c r="M66" s="22">
        <v>954</v>
      </c>
      <c r="N66" s="45">
        <v>0.72937609999999997</v>
      </c>
      <c r="O66" s="46">
        <v>0.89065033327300003</v>
      </c>
      <c r="P66" s="23" t="s">
        <v>785</v>
      </c>
      <c r="Q66" s="3" t="s">
        <v>177</v>
      </c>
    </row>
    <row r="67" spans="1:17" x14ac:dyDescent="0.2">
      <c r="A67" s="134" t="s">
        <v>9</v>
      </c>
      <c r="B67" s="137">
        <v>5</v>
      </c>
      <c r="C67" s="34">
        <v>20</v>
      </c>
      <c r="D67" s="86" t="s">
        <v>337</v>
      </c>
      <c r="E67" s="62" t="s">
        <v>786</v>
      </c>
      <c r="F67" s="62">
        <v>744</v>
      </c>
      <c r="G67" s="63">
        <v>0.58101219999999998</v>
      </c>
      <c r="H67" s="64">
        <v>0.89356984478900003</v>
      </c>
      <c r="I67" s="7" t="s">
        <v>787</v>
      </c>
      <c r="J67" s="79" t="s">
        <v>177</v>
      </c>
      <c r="K67" s="24" t="s">
        <v>338</v>
      </c>
      <c r="L67" s="24" t="s">
        <v>788</v>
      </c>
      <c r="M67" s="24">
        <v>744</v>
      </c>
      <c r="N67" s="41">
        <v>0.47926879999999999</v>
      </c>
      <c r="O67" s="42">
        <v>0.81585677749399999</v>
      </c>
      <c r="P67" s="20" t="s">
        <v>789</v>
      </c>
      <c r="Q67" s="7" t="s">
        <v>176</v>
      </c>
    </row>
    <row r="68" spans="1:17" x14ac:dyDescent="0.2">
      <c r="A68" s="135"/>
      <c r="B68" s="135"/>
      <c r="C68" s="32">
        <v>25</v>
      </c>
      <c r="D68" s="82" t="s">
        <v>339</v>
      </c>
      <c r="E68" s="35" t="s">
        <v>293</v>
      </c>
      <c r="F68" s="35">
        <v>627</v>
      </c>
      <c r="G68" s="36">
        <v>0.83069440000000005</v>
      </c>
      <c r="H68" s="37">
        <v>0.93070607553399998</v>
      </c>
      <c r="I68" s="10" t="s">
        <v>790</v>
      </c>
      <c r="J68" s="76" t="s">
        <v>177</v>
      </c>
      <c r="K68" s="35" t="s">
        <v>341</v>
      </c>
      <c r="L68" s="35" t="s">
        <v>791</v>
      </c>
      <c r="M68" s="35">
        <v>627</v>
      </c>
      <c r="N68" s="36">
        <v>0.58299449999999997</v>
      </c>
      <c r="O68" s="37">
        <v>0.83813514929300004</v>
      </c>
      <c r="P68" s="10" t="s">
        <v>792</v>
      </c>
      <c r="Q68" s="10" t="s">
        <v>176</v>
      </c>
    </row>
    <row r="69" spans="1:17" x14ac:dyDescent="0.2">
      <c r="A69" s="135"/>
      <c r="B69" s="135"/>
      <c r="C69" s="32">
        <v>30</v>
      </c>
      <c r="D69" s="82" t="s">
        <v>342</v>
      </c>
      <c r="E69" s="35" t="s">
        <v>793</v>
      </c>
      <c r="F69" s="35">
        <v>510</v>
      </c>
      <c r="G69" s="36">
        <v>0.87010290000000001</v>
      </c>
      <c r="H69" s="37">
        <v>1.0534274193499999</v>
      </c>
      <c r="I69" s="10" t="s">
        <v>308</v>
      </c>
      <c r="J69" s="76" t="s">
        <v>177</v>
      </c>
      <c r="K69" s="35" t="s">
        <v>343</v>
      </c>
      <c r="L69" s="35" t="s">
        <v>794</v>
      </c>
      <c r="M69" s="35">
        <v>510</v>
      </c>
      <c r="N69" s="36">
        <v>0.95080869999999995</v>
      </c>
      <c r="O69" s="37">
        <v>1.0278627251100001</v>
      </c>
      <c r="P69" s="10" t="s">
        <v>795</v>
      </c>
      <c r="Q69" s="10" t="s">
        <v>177</v>
      </c>
    </row>
    <row r="70" spans="1:17" x14ac:dyDescent="0.2">
      <c r="A70" s="135"/>
      <c r="B70" s="138"/>
      <c r="C70" s="33">
        <v>35</v>
      </c>
      <c r="D70" s="87" t="s">
        <v>344</v>
      </c>
      <c r="E70" s="58" t="s">
        <v>796</v>
      </c>
      <c r="F70" s="58">
        <v>446</v>
      </c>
      <c r="G70" s="59">
        <v>0.59491919999999998</v>
      </c>
      <c r="H70" s="60">
        <v>1.14558232932</v>
      </c>
      <c r="I70" s="3" t="s">
        <v>797</v>
      </c>
      <c r="J70" s="78" t="s">
        <v>177</v>
      </c>
      <c r="K70" s="22" t="s">
        <v>345</v>
      </c>
      <c r="L70" s="22" t="s">
        <v>798</v>
      </c>
      <c r="M70" s="22">
        <v>446</v>
      </c>
      <c r="N70" s="45">
        <v>0.59491919999999998</v>
      </c>
      <c r="O70" s="46">
        <v>1.21863799283</v>
      </c>
      <c r="P70" s="23" t="s">
        <v>799</v>
      </c>
      <c r="Q70" s="3" t="s">
        <v>176</v>
      </c>
    </row>
    <row r="71" spans="1:17" x14ac:dyDescent="0.2">
      <c r="A71" s="135"/>
      <c r="B71" s="137">
        <v>7</v>
      </c>
      <c r="C71" s="34">
        <v>20</v>
      </c>
      <c r="D71" s="86" t="s">
        <v>346</v>
      </c>
      <c r="E71" s="62" t="s">
        <v>800</v>
      </c>
      <c r="F71" s="62">
        <v>1130</v>
      </c>
      <c r="G71" s="63">
        <v>0.93236410000000003</v>
      </c>
      <c r="H71" s="64">
        <v>0.98057366752399999</v>
      </c>
      <c r="I71" s="7" t="s">
        <v>801</v>
      </c>
      <c r="J71" s="79" t="s">
        <v>177</v>
      </c>
      <c r="K71" s="24" t="s">
        <v>802</v>
      </c>
      <c r="L71" s="24" t="s">
        <v>803</v>
      </c>
      <c r="M71" s="24">
        <v>1130</v>
      </c>
      <c r="N71" s="41">
        <v>0.48676710000000001</v>
      </c>
      <c r="O71" s="42">
        <v>0.85798103943399995</v>
      </c>
      <c r="P71" s="20" t="s">
        <v>347</v>
      </c>
      <c r="Q71" s="7" t="s">
        <v>177</v>
      </c>
    </row>
    <row r="72" spans="1:17" x14ac:dyDescent="0.2">
      <c r="A72" s="135"/>
      <c r="B72" s="135"/>
      <c r="C72" s="32">
        <v>25</v>
      </c>
      <c r="D72" s="84" t="s">
        <v>348</v>
      </c>
      <c r="E72" s="35" t="s">
        <v>804</v>
      </c>
      <c r="F72" s="35">
        <v>1001</v>
      </c>
      <c r="G72" s="36">
        <v>0.99107350000000005</v>
      </c>
      <c r="H72" s="37">
        <v>1.0077261469100001</v>
      </c>
      <c r="I72" s="10" t="s">
        <v>805</v>
      </c>
      <c r="J72" s="76" t="s">
        <v>177</v>
      </c>
      <c r="K72" s="35" t="s">
        <v>806</v>
      </c>
      <c r="L72" s="35" t="s">
        <v>807</v>
      </c>
      <c r="M72" s="35">
        <v>1001</v>
      </c>
      <c r="N72" s="36">
        <v>0.79415610000000003</v>
      </c>
      <c r="O72" s="37">
        <v>0.93191140278899998</v>
      </c>
      <c r="P72" s="10" t="s">
        <v>808</v>
      </c>
      <c r="Q72" s="10" t="s">
        <v>177</v>
      </c>
    </row>
    <row r="73" spans="1:17" x14ac:dyDescent="0.2">
      <c r="A73" s="135"/>
      <c r="B73" s="135"/>
      <c r="C73" s="32">
        <v>30</v>
      </c>
      <c r="D73" s="84" t="s">
        <v>349</v>
      </c>
      <c r="E73" s="35" t="s">
        <v>809</v>
      </c>
      <c r="F73" s="35">
        <v>859</v>
      </c>
      <c r="G73" s="36">
        <v>0.57678689999999999</v>
      </c>
      <c r="H73" s="37">
        <v>1.1057797164700001</v>
      </c>
      <c r="I73" s="10" t="s">
        <v>810</v>
      </c>
      <c r="J73" s="76" t="s">
        <v>177</v>
      </c>
      <c r="K73" s="35" t="s">
        <v>811</v>
      </c>
      <c r="L73" s="35" t="s">
        <v>812</v>
      </c>
      <c r="M73" s="35">
        <v>859</v>
      </c>
      <c r="N73" s="36">
        <v>0.93254159999999997</v>
      </c>
      <c r="O73" s="37">
        <v>1.02277432712</v>
      </c>
      <c r="P73" s="10" t="s">
        <v>813</v>
      </c>
      <c r="Q73" s="10" t="s">
        <v>177</v>
      </c>
    </row>
    <row r="74" spans="1:17" x14ac:dyDescent="0.2">
      <c r="A74" s="135"/>
      <c r="B74" s="138"/>
      <c r="C74" s="33">
        <v>35</v>
      </c>
      <c r="D74" s="85" t="s">
        <v>350</v>
      </c>
      <c r="E74" s="58" t="s">
        <v>814</v>
      </c>
      <c r="F74" s="58">
        <v>770</v>
      </c>
      <c r="G74" s="59">
        <v>0.97459180000000001</v>
      </c>
      <c r="H74" s="60">
        <v>1.0156667260100001</v>
      </c>
      <c r="I74" s="3" t="s">
        <v>815</v>
      </c>
      <c r="J74" s="78" t="s">
        <v>177</v>
      </c>
      <c r="K74" s="22" t="s">
        <v>816</v>
      </c>
      <c r="L74" s="22" t="s">
        <v>817</v>
      </c>
      <c r="M74" s="22">
        <v>770</v>
      </c>
      <c r="N74" s="45">
        <v>0.56885260000000004</v>
      </c>
      <c r="O74" s="46">
        <v>0.84543325526900004</v>
      </c>
      <c r="P74" s="23" t="s">
        <v>818</v>
      </c>
      <c r="Q74" s="3" t="s">
        <v>177</v>
      </c>
    </row>
    <row r="75" spans="1:17" x14ac:dyDescent="0.2">
      <c r="A75" s="135"/>
      <c r="B75" s="137">
        <v>10</v>
      </c>
      <c r="C75" s="34">
        <v>20</v>
      </c>
      <c r="D75" s="86" t="s">
        <v>819</v>
      </c>
      <c r="E75" s="62" t="s">
        <v>820</v>
      </c>
      <c r="F75" s="62">
        <v>1482</v>
      </c>
      <c r="G75" s="63">
        <v>0.82652380000000003</v>
      </c>
      <c r="H75" s="64">
        <v>1.0301488052000001</v>
      </c>
      <c r="I75" s="7" t="s">
        <v>821</v>
      </c>
      <c r="J75" s="79" t="s">
        <v>177</v>
      </c>
      <c r="K75" s="24" t="s">
        <v>822</v>
      </c>
      <c r="L75" s="24" t="s">
        <v>823</v>
      </c>
      <c r="M75" s="24">
        <v>1482</v>
      </c>
      <c r="N75" s="41">
        <v>0.64272149999999995</v>
      </c>
      <c r="O75" s="42">
        <v>1.09523809524</v>
      </c>
      <c r="P75" s="20" t="s">
        <v>824</v>
      </c>
      <c r="Q75" s="7" t="s">
        <v>177</v>
      </c>
    </row>
    <row r="76" spans="1:17" x14ac:dyDescent="0.2">
      <c r="A76" s="135"/>
      <c r="B76" s="135"/>
      <c r="C76" s="32">
        <v>25</v>
      </c>
      <c r="D76" s="82" t="s">
        <v>825</v>
      </c>
      <c r="E76" s="35" t="s">
        <v>826</v>
      </c>
      <c r="F76" s="35">
        <v>1356</v>
      </c>
      <c r="G76" s="36">
        <v>0.53798140000000005</v>
      </c>
      <c r="H76" s="37">
        <v>1.0783156920600001</v>
      </c>
      <c r="I76" s="10" t="s">
        <v>827</v>
      </c>
      <c r="J76" s="76" t="s">
        <v>177</v>
      </c>
      <c r="K76" s="35" t="s">
        <v>828</v>
      </c>
      <c r="L76" s="35" t="s">
        <v>829</v>
      </c>
      <c r="M76" s="35">
        <v>1356</v>
      </c>
      <c r="N76" s="36">
        <v>0.28572900000000001</v>
      </c>
      <c r="O76" s="37">
        <v>1.2148233664300001</v>
      </c>
      <c r="P76" s="10" t="s">
        <v>830</v>
      </c>
      <c r="Q76" s="10" t="s">
        <v>177</v>
      </c>
    </row>
    <row r="77" spans="1:17" x14ac:dyDescent="0.2">
      <c r="A77" s="135"/>
      <c r="B77" s="135"/>
      <c r="C77" s="32">
        <v>30</v>
      </c>
      <c r="D77" s="82" t="s">
        <v>831</v>
      </c>
      <c r="E77" s="35" t="s">
        <v>832</v>
      </c>
      <c r="F77" s="35">
        <v>1174</v>
      </c>
      <c r="G77" s="36">
        <v>0.37355870000000002</v>
      </c>
      <c r="H77" s="37">
        <v>1.1200637597700001</v>
      </c>
      <c r="I77" s="10" t="s">
        <v>771</v>
      </c>
      <c r="J77" s="76" t="s">
        <v>177</v>
      </c>
      <c r="K77" s="35" t="s">
        <v>833</v>
      </c>
      <c r="L77" s="35" t="s">
        <v>834</v>
      </c>
      <c r="M77" s="35">
        <v>1174</v>
      </c>
      <c r="N77" s="36">
        <v>0.1369416</v>
      </c>
      <c r="O77" s="37">
        <v>1.33195663397</v>
      </c>
      <c r="P77" s="10" t="s">
        <v>835</v>
      </c>
      <c r="Q77" s="10" t="s">
        <v>176</v>
      </c>
    </row>
    <row r="78" spans="1:17" x14ac:dyDescent="0.2">
      <c r="A78" s="135"/>
      <c r="B78" s="138"/>
      <c r="C78" s="33">
        <v>35</v>
      </c>
      <c r="D78" s="87" t="s">
        <v>836</v>
      </c>
      <c r="E78" s="58" t="s">
        <v>837</v>
      </c>
      <c r="F78" s="58">
        <v>1086</v>
      </c>
      <c r="G78" s="59">
        <v>0.88538019999999995</v>
      </c>
      <c r="H78" s="60">
        <v>1.0258285714299999</v>
      </c>
      <c r="I78" s="3" t="s">
        <v>838</v>
      </c>
      <c r="J78" s="78" t="s">
        <v>177</v>
      </c>
      <c r="K78" s="22" t="s">
        <v>839</v>
      </c>
      <c r="L78" s="22" t="s">
        <v>840</v>
      </c>
      <c r="M78" s="22">
        <v>1086</v>
      </c>
      <c r="N78" s="45">
        <v>0.89823560000000002</v>
      </c>
      <c r="O78" s="46">
        <v>1.04511602806</v>
      </c>
      <c r="P78" s="23" t="s">
        <v>841</v>
      </c>
      <c r="Q78" s="3" t="s">
        <v>177</v>
      </c>
    </row>
    <row r="79" spans="1:17" x14ac:dyDescent="0.2">
      <c r="A79" s="135"/>
      <c r="B79" s="137">
        <v>12</v>
      </c>
      <c r="C79" s="34">
        <v>20</v>
      </c>
      <c r="D79" s="86" t="s">
        <v>842</v>
      </c>
      <c r="E79" s="62" t="s">
        <v>843</v>
      </c>
      <c r="F79" s="62">
        <v>1686</v>
      </c>
      <c r="G79" s="63">
        <v>0.87169319999999995</v>
      </c>
      <c r="H79" s="64">
        <v>0.97912966252199995</v>
      </c>
      <c r="I79" s="7" t="s">
        <v>844</v>
      </c>
      <c r="J79" s="79" t="s">
        <v>177</v>
      </c>
      <c r="K79" s="24" t="s">
        <v>845</v>
      </c>
      <c r="L79" s="24" t="s">
        <v>846</v>
      </c>
      <c r="M79" s="24">
        <v>1686</v>
      </c>
      <c r="N79" s="41">
        <v>0.71098280000000003</v>
      </c>
      <c r="O79" s="42">
        <v>1.0689546296900001</v>
      </c>
      <c r="P79" s="20" t="s">
        <v>847</v>
      </c>
      <c r="Q79" s="7" t="s">
        <v>177</v>
      </c>
    </row>
    <row r="80" spans="1:17" x14ac:dyDescent="0.2">
      <c r="A80" s="135"/>
      <c r="B80" s="135"/>
      <c r="C80" s="32">
        <v>25</v>
      </c>
      <c r="D80" s="82" t="s">
        <v>848</v>
      </c>
      <c r="E80" s="35" t="s">
        <v>849</v>
      </c>
      <c r="F80" s="35">
        <v>1571</v>
      </c>
      <c r="G80" s="36">
        <v>0.74549030000000005</v>
      </c>
      <c r="H80" s="37">
        <v>1.0393316019700001</v>
      </c>
      <c r="I80" s="10" t="s">
        <v>850</v>
      </c>
      <c r="J80" s="76" t="s">
        <v>177</v>
      </c>
      <c r="K80" s="35" t="s">
        <v>851</v>
      </c>
      <c r="L80" s="35" t="s">
        <v>852</v>
      </c>
      <c r="M80" s="35">
        <v>1571</v>
      </c>
      <c r="N80" s="36">
        <v>0.29200680000000001</v>
      </c>
      <c r="O80" s="37">
        <v>1.18671519852</v>
      </c>
      <c r="P80" s="10" t="s">
        <v>853</v>
      </c>
      <c r="Q80" s="10" t="s">
        <v>177</v>
      </c>
    </row>
    <row r="81" spans="1:17" x14ac:dyDescent="0.2">
      <c r="A81" s="135"/>
      <c r="B81" s="135"/>
      <c r="C81" s="32">
        <v>30</v>
      </c>
      <c r="D81" s="82" t="s">
        <v>854</v>
      </c>
      <c r="E81" s="35" t="s">
        <v>855</v>
      </c>
      <c r="F81" s="35">
        <v>1375</v>
      </c>
      <c r="G81" s="36">
        <v>0.54457619999999995</v>
      </c>
      <c r="H81" s="37">
        <v>1.07463034113</v>
      </c>
      <c r="I81" s="10" t="s">
        <v>856</v>
      </c>
      <c r="J81" s="76" t="s">
        <v>177</v>
      </c>
      <c r="K81" s="35" t="s">
        <v>857</v>
      </c>
      <c r="L81" s="35" t="s">
        <v>858</v>
      </c>
      <c r="M81" s="35">
        <v>1375</v>
      </c>
      <c r="N81" s="36">
        <v>0.18965209999999999</v>
      </c>
      <c r="O81" s="37">
        <v>1.2516469594599999</v>
      </c>
      <c r="P81" s="10" t="s">
        <v>859</v>
      </c>
      <c r="Q81" s="10" t="s">
        <v>177</v>
      </c>
    </row>
    <row r="82" spans="1:17" x14ac:dyDescent="0.2">
      <c r="A82" s="135"/>
      <c r="B82" s="138"/>
      <c r="C82" s="33">
        <v>35</v>
      </c>
      <c r="D82" s="87" t="s">
        <v>860</v>
      </c>
      <c r="E82" s="58" t="s">
        <v>861</v>
      </c>
      <c r="F82" s="58">
        <v>1312</v>
      </c>
      <c r="G82" s="59">
        <v>0.84460550000000001</v>
      </c>
      <c r="H82" s="60">
        <v>1.02856756287</v>
      </c>
      <c r="I82" s="3" t="s">
        <v>862</v>
      </c>
      <c r="J82" s="78" t="s">
        <v>177</v>
      </c>
      <c r="K82" s="22" t="s">
        <v>863</v>
      </c>
      <c r="L82" s="22" t="s">
        <v>864</v>
      </c>
      <c r="M82" s="22">
        <v>1312</v>
      </c>
      <c r="N82" s="45">
        <v>0.56136339999999996</v>
      </c>
      <c r="O82" s="46">
        <v>1.1227150243999999</v>
      </c>
      <c r="P82" s="23" t="s">
        <v>865</v>
      </c>
      <c r="Q82" s="3" t="s">
        <v>177</v>
      </c>
    </row>
    <row r="83" spans="1:17" x14ac:dyDescent="0.2">
      <c r="A83" s="135"/>
      <c r="B83" s="135">
        <v>15</v>
      </c>
      <c r="C83" s="32">
        <v>20</v>
      </c>
      <c r="D83" s="82" t="s">
        <v>866</v>
      </c>
      <c r="E83" s="35" t="s">
        <v>867</v>
      </c>
      <c r="F83" s="35">
        <v>1806</v>
      </c>
      <c r="G83" s="36">
        <v>0.82749379999999995</v>
      </c>
      <c r="H83" s="37">
        <v>1.0257885258599999</v>
      </c>
      <c r="I83" s="10" t="s">
        <v>323</v>
      </c>
      <c r="J83" s="76" t="s">
        <v>177</v>
      </c>
      <c r="K83" s="24" t="s">
        <v>868</v>
      </c>
      <c r="L83" s="24" t="s">
        <v>869</v>
      </c>
      <c r="M83" s="24">
        <v>1806</v>
      </c>
      <c r="N83" s="41">
        <v>0.41487489999999999</v>
      </c>
      <c r="O83" s="42">
        <v>1.13247893014</v>
      </c>
      <c r="P83" s="20" t="s">
        <v>870</v>
      </c>
      <c r="Q83" s="10" t="s">
        <v>177</v>
      </c>
    </row>
    <row r="84" spans="1:17" x14ac:dyDescent="0.2">
      <c r="A84" s="135"/>
      <c r="B84" s="135"/>
      <c r="C84" s="32">
        <v>25</v>
      </c>
      <c r="D84" s="82" t="s">
        <v>871</v>
      </c>
      <c r="E84" s="35" t="s">
        <v>872</v>
      </c>
      <c r="F84" s="35">
        <v>1703</v>
      </c>
      <c r="G84" s="36">
        <v>0.38458920000000002</v>
      </c>
      <c r="H84" s="37">
        <v>1.0942941096500001</v>
      </c>
      <c r="I84" s="10" t="s">
        <v>873</v>
      </c>
      <c r="J84" s="76" t="s">
        <v>177</v>
      </c>
      <c r="K84" s="35" t="s">
        <v>874</v>
      </c>
      <c r="L84" s="35" t="s">
        <v>875</v>
      </c>
      <c r="M84" s="35">
        <v>1703</v>
      </c>
      <c r="N84" s="36">
        <v>0.1293956</v>
      </c>
      <c r="O84" s="37">
        <v>1.2528986658200001</v>
      </c>
      <c r="P84" s="10" t="s">
        <v>876</v>
      </c>
      <c r="Q84" s="10" t="s">
        <v>177</v>
      </c>
    </row>
    <row r="85" spans="1:17" x14ac:dyDescent="0.2">
      <c r="A85" s="135"/>
      <c r="B85" s="135"/>
      <c r="C85" s="32">
        <v>30</v>
      </c>
      <c r="D85" s="82" t="s">
        <v>877</v>
      </c>
      <c r="E85" s="35" t="s">
        <v>878</v>
      </c>
      <c r="F85" s="35">
        <v>1582</v>
      </c>
      <c r="G85" s="36">
        <v>0.26551239999999998</v>
      </c>
      <c r="H85" s="37">
        <v>1.1250463821900001</v>
      </c>
      <c r="I85" s="10" t="s">
        <v>554</v>
      </c>
      <c r="J85" s="76" t="s">
        <v>177</v>
      </c>
      <c r="K85" s="35" t="s">
        <v>879</v>
      </c>
      <c r="L85" s="35" t="s">
        <v>880</v>
      </c>
      <c r="M85" s="35">
        <v>1582</v>
      </c>
      <c r="N85" s="36">
        <v>9.4787270000000007E-2</v>
      </c>
      <c r="O85" s="37">
        <v>1.29020786069</v>
      </c>
      <c r="P85" s="10" t="s">
        <v>881</v>
      </c>
      <c r="Q85" s="10" t="s">
        <v>177</v>
      </c>
    </row>
    <row r="86" spans="1:17" x14ac:dyDescent="0.2">
      <c r="A86" s="136"/>
      <c r="B86" s="138"/>
      <c r="C86" s="33">
        <v>35</v>
      </c>
      <c r="D86" s="87" t="s">
        <v>882</v>
      </c>
      <c r="E86" s="58" t="s">
        <v>883</v>
      </c>
      <c r="F86" s="58">
        <v>1514</v>
      </c>
      <c r="G86" s="59">
        <v>0.51446950000000002</v>
      </c>
      <c r="H86" s="60">
        <v>1.07588370665</v>
      </c>
      <c r="I86" s="3" t="s">
        <v>321</v>
      </c>
      <c r="J86" s="78" t="s">
        <v>177</v>
      </c>
      <c r="K86" s="22" t="s">
        <v>884</v>
      </c>
      <c r="L86" s="22" t="s">
        <v>885</v>
      </c>
      <c r="M86" s="22">
        <v>1514</v>
      </c>
      <c r="N86" s="45">
        <v>0.41340320000000003</v>
      </c>
      <c r="O86" s="46">
        <v>1.1503263447700001</v>
      </c>
      <c r="P86" s="23" t="s">
        <v>886</v>
      </c>
      <c r="Q86" s="3" t="s">
        <v>177</v>
      </c>
    </row>
  </sheetData>
  <mergeCells count="29">
    <mergeCell ref="A1:Q1"/>
    <mergeCell ref="A7:A26"/>
    <mergeCell ref="B7:B10"/>
    <mergeCell ref="B11:B14"/>
    <mergeCell ref="B15:B18"/>
    <mergeCell ref="B19:B22"/>
    <mergeCell ref="B23:B26"/>
    <mergeCell ref="D5:J5"/>
    <mergeCell ref="K5:Q5"/>
    <mergeCell ref="A3:Q3"/>
    <mergeCell ref="A2:Q2"/>
    <mergeCell ref="A27:A46"/>
    <mergeCell ref="B27:B30"/>
    <mergeCell ref="B31:B34"/>
    <mergeCell ref="B35:B38"/>
    <mergeCell ref="B39:B42"/>
    <mergeCell ref="B43:B46"/>
    <mergeCell ref="A67:A86"/>
    <mergeCell ref="B67:B70"/>
    <mergeCell ref="B71:B74"/>
    <mergeCell ref="B75:B78"/>
    <mergeCell ref="B79:B82"/>
    <mergeCell ref="B83:B86"/>
    <mergeCell ref="A47:A66"/>
    <mergeCell ref="B47:B50"/>
    <mergeCell ref="B51:B54"/>
    <mergeCell ref="B55:B58"/>
    <mergeCell ref="B59:B62"/>
    <mergeCell ref="B63:B66"/>
  </mergeCells>
  <conditionalFormatting sqref="G7:G86">
    <cfRule type="cellIs" dxfId="35" priority="6" operator="lessThan">
      <formula>0.05</formula>
    </cfRule>
  </conditionalFormatting>
  <conditionalFormatting sqref="F7:F86">
    <cfRule type="cellIs" dxfId="34" priority="5" operator="lessThan">
      <formula>1000</formula>
    </cfRule>
  </conditionalFormatting>
  <conditionalFormatting sqref="N7:N10">
    <cfRule type="cellIs" dxfId="33" priority="4" operator="lessThan">
      <formula>0.05</formula>
    </cfRule>
  </conditionalFormatting>
  <conditionalFormatting sqref="M7:M10">
    <cfRule type="cellIs" dxfId="32" priority="3" operator="lessThan">
      <formula>1000</formula>
    </cfRule>
  </conditionalFormatting>
  <conditionalFormatting sqref="N11:N86">
    <cfRule type="cellIs" dxfId="31" priority="2" operator="lessThan">
      <formula>0.05</formula>
    </cfRule>
  </conditionalFormatting>
  <conditionalFormatting sqref="M11:M86">
    <cfRule type="cellIs" dxfId="30" priority="1" operator="lessThan">
      <formula>1000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J3"/>
    </sheetView>
  </sheetViews>
  <sheetFormatPr baseColWidth="10" defaultRowHeight="16" x14ac:dyDescent="0.2"/>
  <cols>
    <col min="1" max="1" width="10" style="1" bestFit="1" customWidth="1"/>
    <col min="2" max="2" width="8.1640625" style="1" bestFit="1" customWidth="1"/>
    <col min="3" max="3" width="14.1640625" style="1" bestFit="1" customWidth="1"/>
    <col min="4" max="4" width="9.6640625" style="1" bestFit="1" customWidth="1"/>
    <col min="5" max="5" width="12.1640625" style="1" bestFit="1" customWidth="1"/>
    <col min="6" max="16384" width="10.83203125" style="1"/>
  </cols>
  <sheetData>
    <row r="1" spans="1:12" ht="16" customHeight="1" x14ac:dyDescent="0.2">
      <c r="A1" s="139" t="s">
        <v>1788</v>
      </c>
      <c r="B1" s="139"/>
      <c r="C1" s="139"/>
      <c r="D1" s="139"/>
      <c r="E1" s="139"/>
      <c r="F1" s="139"/>
      <c r="G1" s="139"/>
      <c r="H1" s="139"/>
      <c r="I1" s="139"/>
      <c r="J1" s="139"/>
      <c r="K1" s="116"/>
      <c r="L1" s="116"/>
    </row>
    <row r="2" spans="1:12" ht="16" customHeight="1" x14ac:dyDescent="0.2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16"/>
      <c r="L2" s="116"/>
    </row>
    <row r="3" spans="1:12" ht="16" customHeight="1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17"/>
      <c r="L3" s="117"/>
    </row>
    <row r="5" spans="1:12" x14ac:dyDescent="0.2">
      <c r="A5" s="62"/>
      <c r="B5" s="141" t="s">
        <v>452</v>
      </c>
      <c r="C5" s="141"/>
      <c r="D5" s="141"/>
      <c r="E5" s="141"/>
    </row>
    <row r="6" spans="1:12" x14ac:dyDescent="0.2">
      <c r="A6" s="58" t="s">
        <v>451</v>
      </c>
      <c r="B6" s="58" t="s">
        <v>6</v>
      </c>
      <c r="C6" s="58" t="s">
        <v>7</v>
      </c>
      <c r="D6" s="58" t="s">
        <v>8</v>
      </c>
      <c r="E6" s="58" t="s">
        <v>9</v>
      </c>
    </row>
    <row r="7" spans="1:12" x14ac:dyDescent="0.2">
      <c r="A7" s="1" t="s">
        <v>445</v>
      </c>
      <c r="B7" s="90">
        <v>1</v>
      </c>
      <c r="C7" s="90">
        <v>1</v>
      </c>
      <c r="D7" s="90">
        <v>1</v>
      </c>
      <c r="E7" s="90">
        <v>0.93500000000000005</v>
      </c>
    </row>
    <row r="8" spans="1:12" x14ac:dyDescent="0.2">
      <c r="A8" s="1" t="s">
        <v>446</v>
      </c>
      <c r="B8" s="90">
        <v>0.93600000000000005</v>
      </c>
      <c r="C8" s="90">
        <v>0.93600000000000005</v>
      </c>
      <c r="D8" s="90">
        <v>1</v>
      </c>
      <c r="E8" s="90">
        <v>0.80300000000000005</v>
      </c>
    </row>
    <row r="9" spans="1:12" x14ac:dyDescent="0.2">
      <c r="A9" s="1" t="s">
        <v>447</v>
      </c>
      <c r="B9" s="90">
        <v>0.93700000000000006</v>
      </c>
      <c r="C9" s="90">
        <v>0.81</v>
      </c>
      <c r="D9" s="90">
        <v>1</v>
      </c>
      <c r="E9" s="90">
        <v>0.81</v>
      </c>
    </row>
    <row r="10" spans="1:12" x14ac:dyDescent="0.2">
      <c r="A10" s="1" t="s">
        <v>448</v>
      </c>
      <c r="B10" s="90">
        <v>0.68799999999999994</v>
      </c>
      <c r="C10" s="90">
        <v>1</v>
      </c>
      <c r="D10" s="90">
        <v>0.873</v>
      </c>
      <c r="E10" s="90">
        <v>0.80300000000000005</v>
      </c>
    </row>
    <row r="11" spans="1:12" x14ac:dyDescent="0.2">
      <c r="A11" s="1" t="s">
        <v>449</v>
      </c>
      <c r="B11" s="90">
        <v>1</v>
      </c>
      <c r="C11" s="90">
        <v>0.93600000000000005</v>
      </c>
      <c r="D11" s="90">
        <v>1</v>
      </c>
      <c r="E11" s="90">
        <v>0.81</v>
      </c>
    </row>
    <row r="12" spans="1:12" x14ac:dyDescent="0.2">
      <c r="A12" s="58" t="s">
        <v>450</v>
      </c>
      <c r="B12" s="59">
        <v>0.81</v>
      </c>
      <c r="C12" s="59">
        <v>0.93600000000000005</v>
      </c>
      <c r="D12" s="59">
        <v>1</v>
      </c>
      <c r="E12" s="59">
        <v>0.46700000000000003</v>
      </c>
    </row>
  </sheetData>
  <mergeCells count="2">
    <mergeCell ref="B5:E5"/>
    <mergeCell ref="A1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2"/>
    </sheetView>
  </sheetViews>
  <sheetFormatPr baseColWidth="10" defaultRowHeight="16" x14ac:dyDescent="0.2"/>
  <cols>
    <col min="1" max="1" width="15.5" style="1" bestFit="1" customWidth="1"/>
    <col min="2" max="2" width="7.5" style="1" bestFit="1" customWidth="1"/>
    <col min="3" max="3" width="5" style="1" bestFit="1" customWidth="1"/>
    <col min="4" max="4" width="4.83203125" style="1" bestFit="1" customWidth="1"/>
    <col min="5" max="5" width="8.83203125" style="1" bestFit="1" customWidth="1"/>
    <col min="6" max="6" width="9.6640625" style="1" bestFit="1" customWidth="1"/>
    <col min="7" max="7" width="18.6640625" style="1" bestFit="1" customWidth="1"/>
    <col min="8" max="8" width="15.83203125" style="1" bestFit="1" customWidth="1"/>
    <col min="9" max="9" width="11.1640625" style="1" bestFit="1" customWidth="1"/>
    <col min="10" max="10" width="13.33203125" style="1" bestFit="1" customWidth="1"/>
    <col min="11" max="11" width="13.5" style="1" bestFit="1" customWidth="1"/>
    <col min="12" max="16384" width="10.83203125" style="1"/>
  </cols>
  <sheetData>
    <row r="1" spans="1:11" ht="18" customHeight="1" x14ac:dyDescent="0.2">
      <c r="A1" s="139" t="s">
        <v>1789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</row>
    <row r="2" spans="1:11" ht="18" customHeight="1" x14ac:dyDescent="0.2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</row>
    <row r="4" spans="1:11" s="91" customFormat="1" ht="19" customHeight="1" x14ac:dyDescent="0.2">
      <c r="A4" s="98" t="s">
        <v>164</v>
      </c>
      <c r="B4" s="98" t="s">
        <v>419</v>
      </c>
      <c r="C4" s="98" t="s">
        <v>420</v>
      </c>
      <c r="D4" s="98" t="s">
        <v>421</v>
      </c>
      <c r="E4" s="98" t="s">
        <v>422</v>
      </c>
      <c r="F4" s="98" t="s">
        <v>424</v>
      </c>
      <c r="G4" s="98" t="s">
        <v>425</v>
      </c>
      <c r="H4" s="98" t="s">
        <v>423</v>
      </c>
      <c r="I4" s="98" t="s">
        <v>415</v>
      </c>
      <c r="J4" s="98" t="s">
        <v>416</v>
      </c>
      <c r="K4" s="98" t="s">
        <v>417</v>
      </c>
    </row>
    <row r="5" spans="1:11" s="91" customFormat="1" ht="19" customHeight="1" x14ac:dyDescent="0.2">
      <c r="A5" s="91" t="s">
        <v>6</v>
      </c>
      <c r="B5" s="91">
        <v>120</v>
      </c>
      <c r="C5" s="91">
        <v>6</v>
      </c>
      <c r="D5" s="91">
        <f>161-120</f>
        <v>41</v>
      </c>
      <c r="E5" s="91">
        <f>SUM(B5:D5)</f>
        <v>167</v>
      </c>
      <c r="F5" s="100">
        <v>100000</v>
      </c>
      <c r="G5" s="100">
        <v>1000000</v>
      </c>
      <c r="H5" s="100">
        <v>1000</v>
      </c>
      <c r="I5" s="93">
        <v>0.714592</v>
      </c>
      <c r="J5" s="93">
        <v>0.71489999999999998</v>
      </c>
      <c r="K5" s="91" t="s">
        <v>428</v>
      </c>
    </row>
    <row r="6" spans="1:11" s="91" customFormat="1" ht="19" customHeight="1" x14ac:dyDescent="0.2">
      <c r="A6" s="91" t="s">
        <v>7</v>
      </c>
      <c r="B6" s="91">
        <v>98</v>
      </c>
      <c r="C6" s="91">
        <f>102-98</f>
        <v>4</v>
      </c>
      <c r="D6" s="91">
        <f>139-98</f>
        <v>41</v>
      </c>
      <c r="E6" s="91">
        <f>SUM(B6:D6)</f>
        <v>143</v>
      </c>
      <c r="F6" s="100">
        <v>100000</v>
      </c>
      <c r="G6" s="100">
        <v>1000000</v>
      </c>
      <c r="H6" s="100">
        <v>1015.279</v>
      </c>
      <c r="I6" s="93">
        <v>0.68440500000000004</v>
      </c>
      <c r="J6" s="93">
        <v>0.68700000000000006</v>
      </c>
      <c r="K6" s="91" t="s">
        <v>427</v>
      </c>
    </row>
    <row r="7" spans="1:11" s="91" customFormat="1" ht="19" customHeight="1" x14ac:dyDescent="0.2">
      <c r="A7" s="91" t="s">
        <v>8</v>
      </c>
      <c r="B7" s="91">
        <v>92</v>
      </c>
      <c r="C7" s="91">
        <f>99-92</f>
        <v>7</v>
      </c>
      <c r="D7" s="91">
        <f>101-92</f>
        <v>9</v>
      </c>
      <c r="E7" s="91">
        <f>SUM(B7:D7)</f>
        <v>108</v>
      </c>
      <c r="F7" s="100">
        <v>200000</v>
      </c>
      <c r="G7" s="100">
        <v>1000000</v>
      </c>
      <c r="H7" s="101">
        <v>1000</v>
      </c>
      <c r="I7" s="93">
        <v>0.84579000000000004</v>
      </c>
      <c r="J7" s="93">
        <v>0.84760000000000002</v>
      </c>
      <c r="K7" s="91" t="s">
        <v>453</v>
      </c>
    </row>
    <row r="8" spans="1:11" s="91" customFormat="1" ht="19" customHeight="1" x14ac:dyDescent="0.2">
      <c r="A8" s="51" t="s">
        <v>9</v>
      </c>
      <c r="B8" s="51">
        <v>85</v>
      </c>
      <c r="C8" s="51">
        <v>1</v>
      </c>
      <c r="D8" s="51">
        <v>15</v>
      </c>
      <c r="E8" s="51">
        <f>SUM(B8:D8)</f>
        <v>101</v>
      </c>
      <c r="F8" s="99">
        <v>100000</v>
      </c>
      <c r="G8" s="99">
        <v>1000000</v>
      </c>
      <c r="H8" s="99">
        <v>1000</v>
      </c>
      <c r="I8" s="53">
        <v>0.83390299999999995</v>
      </c>
      <c r="J8" s="53">
        <v>0.83530000000000004</v>
      </c>
      <c r="K8" s="51" t="s">
        <v>426</v>
      </c>
    </row>
  </sheetData>
  <mergeCells count="1">
    <mergeCell ref="A1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B10" sqref="B10"/>
    </sheetView>
  </sheetViews>
  <sheetFormatPr baseColWidth="10" defaultRowHeight="16" x14ac:dyDescent="0.2"/>
  <cols>
    <col min="1" max="1" width="22.83203125" style="25" bestFit="1" customWidth="1"/>
    <col min="2" max="6" width="15.83203125" style="25" customWidth="1"/>
    <col min="7" max="16384" width="10.83203125" style="25"/>
  </cols>
  <sheetData>
    <row r="1" spans="1:17" ht="18" customHeight="1" x14ac:dyDescent="0.2">
      <c r="A1" s="139" t="s">
        <v>1790</v>
      </c>
      <c r="B1" s="139"/>
      <c r="C1" s="139"/>
      <c r="D1" s="139"/>
      <c r="E1" s="139"/>
      <c r="F1" s="139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17" ht="16" customHeight="1" x14ac:dyDescent="0.2">
      <c r="A2" s="139"/>
      <c r="B2" s="139"/>
      <c r="C2" s="139"/>
      <c r="D2" s="139"/>
      <c r="E2" s="139"/>
      <c r="F2" s="139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</row>
    <row r="3" spans="1:17" ht="16" customHeight="1" x14ac:dyDescent="0.2">
      <c r="A3" s="139"/>
      <c r="B3" s="139"/>
      <c r="C3" s="139"/>
      <c r="D3" s="139"/>
      <c r="E3" s="139"/>
      <c r="F3" s="139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6" customHeight="1" x14ac:dyDescent="0.2">
      <c r="A4" s="139"/>
      <c r="B4" s="139"/>
      <c r="C4" s="139"/>
      <c r="D4" s="139"/>
      <c r="E4" s="139"/>
      <c r="F4" s="139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16" customHeight="1" x14ac:dyDescent="0.2">
      <c r="A5" s="139"/>
      <c r="B5" s="139"/>
      <c r="C5" s="139"/>
      <c r="D5" s="139"/>
      <c r="E5" s="139"/>
      <c r="F5" s="139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1:17" ht="16" customHeight="1" x14ac:dyDescent="0.2">
      <c r="A6" s="139"/>
      <c r="B6" s="139"/>
      <c r="C6" s="139"/>
      <c r="D6" s="139"/>
      <c r="E6" s="139"/>
      <c r="F6" s="139"/>
      <c r="G6" s="48"/>
      <c r="H6" s="48"/>
      <c r="I6" s="48"/>
      <c r="J6" s="48"/>
      <c r="K6" s="68"/>
      <c r="L6" s="68"/>
      <c r="M6" s="68"/>
      <c r="N6" s="68"/>
      <c r="O6" s="68"/>
      <c r="P6" s="68"/>
      <c r="Q6" s="68"/>
    </row>
    <row r="8" spans="1:17" ht="21" customHeight="1" x14ac:dyDescent="0.2">
      <c r="A8" s="102"/>
      <c r="B8" s="144" t="s">
        <v>130</v>
      </c>
      <c r="C8" s="144"/>
      <c r="D8" s="144"/>
      <c r="E8" s="144" t="s">
        <v>132</v>
      </c>
      <c r="F8" s="144"/>
    </row>
    <row r="9" spans="1:17" ht="21" customHeight="1" x14ac:dyDescent="0.2">
      <c r="A9" s="27" t="s">
        <v>87</v>
      </c>
      <c r="B9" s="103" t="s">
        <v>127</v>
      </c>
      <c r="C9" s="103" t="s">
        <v>128</v>
      </c>
      <c r="D9" s="103" t="s">
        <v>131</v>
      </c>
      <c r="E9" s="103" t="s">
        <v>129</v>
      </c>
      <c r="F9" s="103" t="s">
        <v>102</v>
      </c>
    </row>
    <row r="10" spans="1:17" ht="21" customHeight="1" x14ac:dyDescent="0.2">
      <c r="A10" s="91" t="s">
        <v>133</v>
      </c>
      <c r="B10" s="92" t="s">
        <v>134</v>
      </c>
      <c r="C10" s="92" t="s">
        <v>134</v>
      </c>
      <c r="D10" s="92">
        <v>0</v>
      </c>
      <c r="E10" s="104">
        <v>9.44</v>
      </c>
      <c r="F10" s="92">
        <v>0.35</v>
      </c>
    </row>
    <row r="11" spans="1:17" ht="21" customHeight="1" x14ac:dyDescent="0.2">
      <c r="A11" s="91" t="s">
        <v>135</v>
      </c>
      <c r="B11" s="92" t="s">
        <v>134</v>
      </c>
      <c r="C11" s="92" t="s">
        <v>136</v>
      </c>
      <c r="D11" s="105">
        <v>1</v>
      </c>
      <c r="E11" s="104">
        <v>0.91</v>
      </c>
      <c r="F11" s="92">
        <v>0.02</v>
      </c>
    </row>
    <row r="12" spans="1:17" ht="21" customHeight="1" x14ac:dyDescent="0.2">
      <c r="A12" s="91" t="s">
        <v>137</v>
      </c>
      <c r="B12" s="92" t="s">
        <v>134</v>
      </c>
      <c r="C12" s="92" t="s">
        <v>138</v>
      </c>
      <c r="D12" s="105">
        <v>-1</v>
      </c>
      <c r="E12" s="104">
        <v>11.51</v>
      </c>
      <c r="F12" s="92">
        <v>0.05</v>
      </c>
    </row>
    <row r="13" spans="1:17" ht="21" customHeight="1" x14ac:dyDescent="0.2">
      <c r="A13" s="91" t="s">
        <v>139</v>
      </c>
      <c r="B13" s="92" t="s">
        <v>138</v>
      </c>
      <c r="C13" s="92" t="s">
        <v>134</v>
      </c>
      <c r="D13" s="105">
        <v>1</v>
      </c>
      <c r="E13" s="104">
        <v>-1.67</v>
      </c>
      <c r="F13" s="92">
        <v>0.03</v>
      </c>
    </row>
    <row r="14" spans="1:17" ht="21" customHeight="1" x14ac:dyDescent="0.2">
      <c r="A14" s="91" t="s">
        <v>160</v>
      </c>
      <c r="B14" s="106"/>
      <c r="C14" s="106"/>
      <c r="D14" s="106"/>
      <c r="E14" s="104">
        <v>10.19</v>
      </c>
      <c r="F14" s="92">
        <v>0.25</v>
      </c>
    </row>
    <row r="15" spans="1:17" ht="21" customHeight="1" x14ac:dyDescent="0.2">
      <c r="A15" s="91" t="s">
        <v>140</v>
      </c>
      <c r="B15" s="92" t="s">
        <v>136</v>
      </c>
      <c r="C15" s="92" t="s">
        <v>138</v>
      </c>
      <c r="D15" s="105">
        <v>-2</v>
      </c>
      <c r="E15" s="104">
        <v>11.38</v>
      </c>
      <c r="F15" s="92">
        <v>0.11</v>
      </c>
    </row>
    <row r="16" spans="1:17" ht="21" customHeight="1" x14ac:dyDescent="0.2">
      <c r="A16" s="91" t="s">
        <v>141</v>
      </c>
      <c r="B16" s="92" t="s">
        <v>134</v>
      </c>
      <c r="C16" s="92" t="s">
        <v>136</v>
      </c>
      <c r="D16" s="105">
        <v>1</v>
      </c>
      <c r="E16" s="104">
        <v>-3.41</v>
      </c>
      <c r="F16" s="92">
        <v>0.26</v>
      </c>
    </row>
    <row r="17" spans="1:6" ht="21" customHeight="1" x14ac:dyDescent="0.2">
      <c r="A17" s="91" t="s">
        <v>142</v>
      </c>
      <c r="B17" s="92" t="s">
        <v>134</v>
      </c>
      <c r="C17" s="92" t="s">
        <v>134</v>
      </c>
      <c r="D17" s="92">
        <v>0</v>
      </c>
      <c r="E17" s="104">
        <v>-0.56999999999999995</v>
      </c>
      <c r="F17" s="92">
        <v>0.05</v>
      </c>
    </row>
    <row r="18" spans="1:6" ht="21" customHeight="1" x14ac:dyDescent="0.2">
      <c r="A18" s="91" t="s">
        <v>143</v>
      </c>
      <c r="B18" s="92" t="s">
        <v>136</v>
      </c>
      <c r="C18" s="92" t="s">
        <v>136</v>
      </c>
      <c r="D18" s="92">
        <v>0</v>
      </c>
      <c r="E18" s="97">
        <v>0.42</v>
      </c>
      <c r="F18" s="92">
        <v>0.01</v>
      </c>
    </row>
    <row r="19" spans="1:6" ht="21" customHeight="1" x14ac:dyDescent="0.2">
      <c r="A19" s="91" t="s">
        <v>162</v>
      </c>
      <c r="B19" s="106"/>
      <c r="C19" s="106"/>
      <c r="D19" s="106"/>
      <c r="E19" s="104">
        <v>-3.33</v>
      </c>
      <c r="F19" s="92">
        <v>0.13</v>
      </c>
    </row>
    <row r="20" spans="1:6" ht="21" customHeight="1" x14ac:dyDescent="0.2">
      <c r="A20" s="91" t="s">
        <v>144</v>
      </c>
      <c r="B20" s="92" t="s">
        <v>138</v>
      </c>
      <c r="C20" s="92" t="s">
        <v>136</v>
      </c>
      <c r="D20" s="105">
        <v>2</v>
      </c>
      <c r="E20" s="104">
        <v>-11.52</v>
      </c>
      <c r="F20" s="92">
        <v>0.08</v>
      </c>
    </row>
    <row r="21" spans="1:6" ht="21" customHeight="1" x14ac:dyDescent="0.2">
      <c r="A21" s="91" t="s">
        <v>145</v>
      </c>
      <c r="B21" s="92" t="s">
        <v>134</v>
      </c>
      <c r="C21" s="92" t="s">
        <v>138</v>
      </c>
      <c r="D21" s="105">
        <v>-1</v>
      </c>
      <c r="E21" s="104">
        <v>-1.71</v>
      </c>
      <c r="F21" s="92">
        <v>0.04</v>
      </c>
    </row>
    <row r="22" spans="1:6" ht="21" customHeight="1" x14ac:dyDescent="0.2">
      <c r="A22" s="91" t="s">
        <v>146</v>
      </c>
      <c r="B22" s="92" t="s">
        <v>145</v>
      </c>
      <c r="C22" s="92"/>
      <c r="D22" s="92"/>
      <c r="E22" s="104">
        <v>-13.34</v>
      </c>
      <c r="F22" s="92">
        <v>0.05</v>
      </c>
    </row>
    <row r="23" spans="1:6" ht="21" customHeight="1" x14ac:dyDescent="0.2">
      <c r="A23" s="91" t="s">
        <v>147</v>
      </c>
      <c r="B23" s="92" t="s">
        <v>134</v>
      </c>
      <c r="C23" s="92" t="s">
        <v>136</v>
      </c>
      <c r="D23" s="105">
        <v>1</v>
      </c>
      <c r="E23" s="104">
        <v>-1.58</v>
      </c>
      <c r="F23" s="92">
        <v>0.08</v>
      </c>
    </row>
    <row r="24" spans="1:6" ht="21" customHeight="1" x14ac:dyDescent="0.2">
      <c r="A24" s="91" t="s">
        <v>148</v>
      </c>
      <c r="B24" s="92" t="s">
        <v>136</v>
      </c>
      <c r="C24" s="92" t="s">
        <v>134</v>
      </c>
      <c r="D24" s="105">
        <v>-1</v>
      </c>
      <c r="E24" s="104">
        <v>7.14</v>
      </c>
      <c r="F24" s="92">
        <v>0.13</v>
      </c>
    </row>
    <row r="25" spans="1:6" ht="21" customHeight="1" x14ac:dyDescent="0.2">
      <c r="A25" s="91" t="s">
        <v>149</v>
      </c>
      <c r="B25" s="92" t="s">
        <v>138</v>
      </c>
      <c r="C25" s="92" t="s">
        <v>136</v>
      </c>
      <c r="D25" s="105">
        <v>2</v>
      </c>
      <c r="E25" s="104">
        <v>-2.96</v>
      </c>
      <c r="F25" s="92">
        <v>0.05</v>
      </c>
    </row>
    <row r="26" spans="1:6" ht="21" customHeight="1" x14ac:dyDescent="0.2">
      <c r="A26" s="91" t="s">
        <v>150</v>
      </c>
      <c r="B26" s="92" t="s">
        <v>136</v>
      </c>
      <c r="C26" s="92" t="s">
        <v>134</v>
      </c>
      <c r="D26" s="105">
        <v>-1</v>
      </c>
      <c r="E26" s="104">
        <v>5.49</v>
      </c>
      <c r="F26" s="92">
        <v>0.32</v>
      </c>
    </row>
    <row r="27" spans="1:6" ht="21" customHeight="1" x14ac:dyDescent="0.2">
      <c r="A27" s="91" t="s">
        <v>161</v>
      </c>
      <c r="B27" s="106"/>
      <c r="C27" s="106"/>
      <c r="D27" s="106"/>
      <c r="E27" s="104">
        <v>10.07</v>
      </c>
      <c r="F27" s="92">
        <v>0.28000000000000003</v>
      </c>
    </row>
    <row r="28" spans="1:6" ht="21" customHeight="1" x14ac:dyDescent="0.2">
      <c r="A28" s="91" t="s">
        <v>151</v>
      </c>
      <c r="B28" s="92" t="s">
        <v>134</v>
      </c>
      <c r="C28" s="92" t="s">
        <v>136</v>
      </c>
      <c r="D28" s="105">
        <v>1</v>
      </c>
      <c r="E28" s="104">
        <v>-2.99</v>
      </c>
      <c r="F28" s="92">
        <v>7.0000000000000007E-2</v>
      </c>
    </row>
    <row r="29" spans="1:6" ht="21" customHeight="1" x14ac:dyDescent="0.2">
      <c r="A29" s="91" t="s">
        <v>152</v>
      </c>
      <c r="B29" s="92" t="s">
        <v>136</v>
      </c>
      <c r="C29" s="92" t="s">
        <v>138</v>
      </c>
      <c r="D29" s="105">
        <v>-2</v>
      </c>
      <c r="E29" s="104">
        <v>3.05</v>
      </c>
      <c r="F29" s="92">
        <v>0.09</v>
      </c>
    </row>
    <row r="30" spans="1:6" ht="21" customHeight="1" x14ac:dyDescent="0.2">
      <c r="A30" s="91" t="s">
        <v>153</v>
      </c>
      <c r="B30" s="92" t="s">
        <v>134</v>
      </c>
      <c r="C30" s="92" t="s">
        <v>134</v>
      </c>
      <c r="D30" s="92">
        <v>0</v>
      </c>
      <c r="E30" s="104">
        <v>-3.66</v>
      </c>
      <c r="F30" s="92">
        <v>0.82</v>
      </c>
    </row>
    <row r="31" spans="1:6" ht="21" customHeight="1" x14ac:dyDescent="0.2">
      <c r="A31" s="91" t="s">
        <v>154</v>
      </c>
      <c r="B31" s="92" t="s">
        <v>134</v>
      </c>
      <c r="C31" s="92" t="s">
        <v>134</v>
      </c>
      <c r="D31" s="92">
        <v>0</v>
      </c>
      <c r="E31" s="104">
        <v>-2.9</v>
      </c>
      <c r="F31" s="92">
        <v>0.16</v>
      </c>
    </row>
    <row r="32" spans="1:6" ht="21" customHeight="1" x14ac:dyDescent="0.2">
      <c r="A32" s="91" t="s">
        <v>155</v>
      </c>
      <c r="B32" s="92" t="s">
        <v>136</v>
      </c>
      <c r="C32" s="92" t="s">
        <v>134</v>
      </c>
      <c r="D32" s="105">
        <v>-1</v>
      </c>
      <c r="E32" s="97">
        <v>0.16</v>
      </c>
      <c r="F32" s="92">
        <v>0.09</v>
      </c>
    </row>
    <row r="33" spans="1:6" ht="21" customHeight="1" x14ac:dyDescent="0.2">
      <c r="A33" s="91" t="s">
        <v>156</v>
      </c>
      <c r="B33" s="92" t="s">
        <v>136</v>
      </c>
      <c r="C33" s="92" t="s">
        <v>138</v>
      </c>
      <c r="D33" s="105">
        <v>-2</v>
      </c>
      <c r="E33" s="104">
        <v>1.1000000000000001</v>
      </c>
      <c r="F33" s="92">
        <v>0.24</v>
      </c>
    </row>
    <row r="34" spans="1:6" ht="21" customHeight="1" x14ac:dyDescent="0.2">
      <c r="A34" s="91" t="s">
        <v>157</v>
      </c>
      <c r="B34" s="92" t="s">
        <v>134</v>
      </c>
      <c r="C34" s="92" t="s">
        <v>134</v>
      </c>
      <c r="D34" s="92">
        <v>0</v>
      </c>
      <c r="E34" s="104">
        <v>1.67</v>
      </c>
      <c r="F34" s="92">
        <v>0.18</v>
      </c>
    </row>
    <row r="35" spans="1:6" ht="21" customHeight="1" x14ac:dyDescent="0.2">
      <c r="A35" s="91" t="s">
        <v>158</v>
      </c>
      <c r="B35" s="92" t="s">
        <v>134</v>
      </c>
      <c r="C35" s="92" t="s">
        <v>134</v>
      </c>
      <c r="D35" s="92">
        <v>0</v>
      </c>
      <c r="E35" s="104">
        <v>1.1000000000000001</v>
      </c>
      <c r="F35" s="92">
        <v>0.05</v>
      </c>
    </row>
    <row r="36" spans="1:6" ht="21" customHeight="1" x14ac:dyDescent="0.2">
      <c r="A36" s="57" t="s">
        <v>159</v>
      </c>
      <c r="B36" s="103" t="s">
        <v>136</v>
      </c>
      <c r="C36" s="103" t="s">
        <v>134</v>
      </c>
      <c r="D36" s="107">
        <v>-1</v>
      </c>
      <c r="E36" s="108">
        <v>1.96</v>
      </c>
      <c r="F36" s="103">
        <v>0.25</v>
      </c>
    </row>
  </sheetData>
  <mergeCells count="3">
    <mergeCell ref="E8:F8"/>
    <mergeCell ref="B8:D8"/>
    <mergeCell ref="A1:F6"/>
  </mergeCells>
  <conditionalFormatting sqref="D10:D13 D15:D26 D28:D36">
    <cfRule type="cellIs" dxfId="29" priority="7" operator="lessThan">
      <formula>0</formula>
    </cfRule>
    <cfRule type="cellIs" dxfId="28" priority="8" operator="greaterThan">
      <formula>0</formula>
    </cfRule>
  </conditionalFormatting>
  <conditionalFormatting sqref="E10:E36">
    <cfRule type="cellIs" dxfId="27" priority="5" operator="lessThan">
      <formula>-0.46</formula>
    </cfRule>
    <cfRule type="cellIs" dxfId="26" priority="6" operator="greaterThan">
      <formula>0.46</formula>
    </cfRule>
  </conditionalFormatting>
  <conditionalFormatting sqref="D14">
    <cfRule type="cellIs" dxfId="25" priority="3" operator="lessThan">
      <formula>0</formula>
    </cfRule>
    <cfRule type="cellIs" dxfId="24" priority="4" operator="greaterThan">
      <formula>0</formula>
    </cfRule>
  </conditionalFormatting>
  <conditionalFormatting sqref="D27">
    <cfRule type="cellIs" dxfId="23" priority="1" operator="lessThan">
      <formula>0</formula>
    </cfRule>
    <cfRule type="cellIs" dxfId="22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K3"/>
    </sheetView>
  </sheetViews>
  <sheetFormatPr baseColWidth="10" defaultRowHeight="16" x14ac:dyDescent="0.2"/>
  <cols>
    <col min="1" max="1" width="12.1640625" style="1" bestFit="1" customWidth="1"/>
    <col min="2" max="3" width="11.5" style="1" bestFit="1" customWidth="1"/>
    <col min="4" max="4" width="20.6640625" style="1" bestFit="1" customWidth="1"/>
    <col min="5" max="5" width="14" style="1" bestFit="1" customWidth="1"/>
    <col min="6" max="6" width="19" style="1" bestFit="1" customWidth="1"/>
    <col min="7" max="7" width="12.33203125" style="1" bestFit="1" customWidth="1"/>
    <col min="8" max="11" width="14.5" style="1" bestFit="1" customWidth="1"/>
    <col min="12" max="16384" width="10.83203125" style="1"/>
  </cols>
  <sheetData>
    <row r="1" spans="1:11" ht="16" customHeight="1" x14ac:dyDescent="0.2">
      <c r="A1" s="139" t="s">
        <v>1791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</row>
    <row r="2" spans="1:11" ht="16" customHeight="1" x14ac:dyDescent="0.2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</row>
    <row r="3" spans="1:11" ht="18" customHeight="1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</row>
    <row r="5" spans="1:11" x14ac:dyDescent="0.2">
      <c r="A5" s="62"/>
      <c r="B5" s="62"/>
      <c r="C5" s="62"/>
      <c r="D5" s="141" t="s">
        <v>932</v>
      </c>
      <c r="E5" s="141"/>
      <c r="F5" s="141"/>
      <c r="G5" s="141"/>
      <c r="H5" s="141" t="s">
        <v>930</v>
      </c>
      <c r="I5" s="141"/>
      <c r="J5" s="141" t="s">
        <v>931</v>
      </c>
      <c r="K5" s="141"/>
    </row>
    <row r="6" spans="1:11" x14ac:dyDescent="0.2">
      <c r="A6" s="58" t="s">
        <v>923</v>
      </c>
      <c r="B6" s="3" t="s">
        <v>195</v>
      </c>
      <c r="C6" s="3" t="s">
        <v>196</v>
      </c>
      <c r="D6" s="58" t="s">
        <v>924</v>
      </c>
      <c r="E6" s="58" t="s">
        <v>925</v>
      </c>
      <c r="F6" s="58" t="s">
        <v>926</v>
      </c>
      <c r="G6" s="58" t="s">
        <v>927</v>
      </c>
      <c r="H6" s="58" t="s">
        <v>928</v>
      </c>
      <c r="I6" s="58" t="s">
        <v>929</v>
      </c>
      <c r="J6" s="58" t="s">
        <v>928</v>
      </c>
      <c r="K6" s="58" t="s">
        <v>929</v>
      </c>
    </row>
    <row r="7" spans="1:11" x14ac:dyDescent="0.2">
      <c r="A7" s="134" t="s">
        <v>8</v>
      </c>
      <c r="B7" s="1">
        <v>5</v>
      </c>
      <c r="C7" s="1">
        <v>35</v>
      </c>
      <c r="D7" s="1" t="s">
        <v>915</v>
      </c>
      <c r="E7" s="113">
        <v>0.94</v>
      </c>
      <c r="F7" s="1" t="s">
        <v>916</v>
      </c>
      <c r="G7" s="113">
        <v>0.97</v>
      </c>
      <c r="H7" s="1">
        <v>0</v>
      </c>
      <c r="I7" s="1">
        <v>3</v>
      </c>
      <c r="J7" s="1">
        <v>2</v>
      </c>
      <c r="K7" s="1">
        <v>1</v>
      </c>
    </row>
    <row r="8" spans="1:11" x14ac:dyDescent="0.2">
      <c r="A8" s="145"/>
      <c r="B8" s="115">
        <v>10</v>
      </c>
      <c r="C8" s="115">
        <v>20</v>
      </c>
      <c r="D8" s="1" t="s">
        <v>917</v>
      </c>
      <c r="E8" s="113">
        <v>0.94</v>
      </c>
      <c r="F8" s="1" t="s">
        <v>918</v>
      </c>
      <c r="G8" s="113">
        <v>0.97</v>
      </c>
      <c r="H8" s="1">
        <v>2</v>
      </c>
      <c r="I8" s="1">
        <v>19</v>
      </c>
      <c r="J8" s="1">
        <v>3</v>
      </c>
      <c r="K8" s="1">
        <v>6</v>
      </c>
    </row>
    <row r="9" spans="1:11" x14ac:dyDescent="0.2">
      <c r="A9" s="145" t="s">
        <v>9</v>
      </c>
      <c r="B9" s="115">
        <v>5</v>
      </c>
      <c r="C9" s="115">
        <v>35</v>
      </c>
      <c r="D9" s="1" t="s">
        <v>919</v>
      </c>
      <c r="E9" s="113">
        <v>0.98</v>
      </c>
      <c r="F9" s="1" t="s">
        <v>920</v>
      </c>
      <c r="G9" s="113">
        <v>0.99</v>
      </c>
      <c r="H9" s="1">
        <v>0</v>
      </c>
      <c r="I9" s="1">
        <v>4</v>
      </c>
      <c r="J9" s="1">
        <v>0</v>
      </c>
      <c r="K9" s="1">
        <v>0</v>
      </c>
    </row>
    <row r="10" spans="1:11" x14ac:dyDescent="0.2">
      <c r="A10" s="136"/>
      <c r="B10" s="58">
        <v>10</v>
      </c>
      <c r="C10" s="58">
        <v>20</v>
      </c>
      <c r="D10" s="58" t="s">
        <v>921</v>
      </c>
      <c r="E10" s="114">
        <v>0.99</v>
      </c>
      <c r="F10" s="58" t="s">
        <v>922</v>
      </c>
      <c r="G10" s="114">
        <v>0.99</v>
      </c>
      <c r="H10" s="58">
        <v>0</v>
      </c>
      <c r="I10" s="58">
        <v>5</v>
      </c>
      <c r="J10" s="58">
        <v>1</v>
      </c>
      <c r="K10" s="58">
        <v>7</v>
      </c>
    </row>
  </sheetData>
  <mergeCells count="6">
    <mergeCell ref="A1:K3"/>
    <mergeCell ref="A9:A10"/>
    <mergeCell ref="A7:A8"/>
    <mergeCell ref="D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sqref="A1:R1"/>
    </sheetView>
  </sheetViews>
  <sheetFormatPr baseColWidth="10" defaultRowHeight="16" x14ac:dyDescent="0.2"/>
  <cols>
    <col min="1" max="1" width="14.1640625" style="10" bestFit="1" customWidth="1"/>
    <col min="2" max="2" width="8.1640625" style="10" bestFit="1" customWidth="1"/>
    <col min="3" max="3" width="9.1640625" style="10" bestFit="1" customWidth="1"/>
    <col min="4" max="4" width="8.1640625" style="10" bestFit="1" customWidth="1"/>
    <col min="5" max="5" width="7" style="10" bestFit="1" customWidth="1"/>
    <col min="6" max="6" width="6.83203125" style="10" bestFit="1" customWidth="1"/>
    <col min="7" max="7" width="6.1640625" style="10" bestFit="1" customWidth="1"/>
    <col min="8" max="8" width="12.5" style="10" bestFit="1" customWidth="1"/>
    <col min="9" max="9" width="17.1640625" style="10" customWidth="1"/>
    <col min="10" max="11" width="7.6640625" style="10" bestFit="1" customWidth="1"/>
    <col min="12" max="12" width="11.5" style="10" bestFit="1" customWidth="1"/>
    <col min="13" max="13" width="23.33203125" style="10" bestFit="1" customWidth="1"/>
    <col min="14" max="16384" width="10.83203125" style="10"/>
  </cols>
  <sheetData>
    <row r="1" spans="1:18" s="112" customFormat="1" ht="18" x14ac:dyDescent="0.2">
      <c r="A1" s="156" t="s">
        <v>1792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</row>
    <row r="2" spans="1:18" x14ac:dyDescent="0.2">
      <c r="A2" s="10" t="s">
        <v>94</v>
      </c>
    </row>
    <row r="3" spans="1:18" x14ac:dyDescent="0.2">
      <c r="A3" s="10" t="s">
        <v>95</v>
      </c>
    </row>
    <row r="4" spans="1:18" x14ac:dyDescent="0.2">
      <c r="A4" s="10" t="s">
        <v>96</v>
      </c>
    </row>
    <row r="5" spans="1:18" x14ac:dyDescent="0.2">
      <c r="A5" s="10" t="s">
        <v>97</v>
      </c>
    </row>
    <row r="7" spans="1:18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41" t="s">
        <v>104</v>
      </c>
      <c r="P7" s="141"/>
      <c r="Q7" s="141" t="s">
        <v>103</v>
      </c>
      <c r="R7" s="141"/>
    </row>
    <row r="8" spans="1:18" x14ac:dyDescent="0.2">
      <c r="A8" s="3" t="s">
        <v>5</v>
      </c>
      <c r="B8" s="3" t="s">
        <v>93</v>
      </c>
      <c r="C8" s="3" t="s">
        <v>98</v>
      </c>
      <c r="D8" s="3" t="s">
        <v>99</v>
      </c>
      <c r="E8" s="3" t="s">
        <v>100</v>
      </c>
      <c r="F8" s="3" t="s">
        <v>101</v>
      </c>
      <c r="G8" s="3" t="s">
        <v>13</v>
      </c>
      <c r="H8" s="3" t="s">
        <v>14</v>
      </c>
      <c r="I8" s="3" t="s">
        <v>16</v>
      </c>
      <c r="J8" s="3" t="s">
        <v>17</v>
      </c>
      <c r="K8" s="3" t="s">
        <v>20</v>
      </c>
      <c r="L8" s="3" t="s">
        <v>87</v>
      </c>
      <c r="M8" s="3" t="s">
        <v>89</v>
      </c>
      <c r="N8" s="3" t="s">
        <v>88</v>
      </c>
      <c r="O8" s="3" t="s">
        <v>105</v>
      </c>
      <c r="P8" s="3" t="s">
        <v>102</v>
      </c>
      <c r="Q8" s="3" t="s">
        <v>106</v>
      </c>
      <c r="R8" s="3" t="s">
        <v>107</v>
      </c>
    </row>
    <row r="9" spans="1:18" x14ac:dyDescent="0.2">
      <c r="A9" s="134" t="s">
        <v>6</v>
      </c>
      <c r="B9" s="134">
        <v>58</v>
      </c>
      <c r="C9" s="134"/>
      <c r="D9" s="134"/>
      <c r="E9" s="134"/>
      <c r="F9" s="134"/>
      <c r="G9" s="154" t="s">
        <v>260</v>
      </c>
      <c r="H9" s="154"/>
      <c r="I9" s="154"/>
      <c r="J9" s="151">
        <v>3.9620000000000002E-3</v>
      </c>
      <c r="K9" s="151">
        <v>0.81699999999999995</v>
      </c>
      <c r="L9" s="6" t="s">
        <v>21</v>
      </c>
      <c r="M9" s="7" t="s">
        <v>33</v>
      </c>
      <c r="N9" s="8">
        <v>0</v>
      </c>
      <c r="O9" s="12">
        <v>2.99</v>
      </c>
      <c r="P9" s="13">
        <v>0.02</v>
      </c>
      <c r="Q9" s="146">
        <v>-2.21</v>
      </c>
      <c r="R9" s="146">
        <v>-0.85</v>
      </c>
    </row>
    <row r="10" spans="1:18" x14ac:dyDescent="0.2">
      <c r="A10" s="135"/>
      <c r="B10" s="135"/>
      <c r="C10" s="135"/>
      <c r="D10" s="135"/>
      <c r="E10" s="135"/>
      <c r="F10" s="135"/>
      <c r="G10" s="153"/>
      <c r="H10" s="153"/>
      <c r="I10" s="153"/>
      <c r="J10" s="152"/>
      <c r="K10" s="152"/>
      <c r="L10" s="9" t="s">
        <v>22</v>
      </c>
      <c r="M10" s="10" t="s">
        <v>32</v>
      </c>
      <c r="N10" s="11">
        <v>0</v>
      </c>
      <c r="O10" s="16">
        <v>-3.49</v>
      </c>
      <c r="P10" s="17">
        <v>0</v>
      </c>
      <c r="Q10" s="147"/>
      <c r="R10" s="147"/>
    </row>
    <row r="11" spans="1:18" x14ac:dyDescent="0.2">
      <c r="A11" s="135"/>
      <c r="B11" s="135">
        <v>121</v>
      </c>
      <c r="C11" s="135" t="s">
        <v>0</v>
      </c>
      <c r="D11" s="135"/>
      <c r="E11" s="135"/>
      <c r="F11" s="135"/>
      <c r="G11" s="147">
        <v>0.23</v>
      </c>
      <c r="H11" s="135" t="s">
        <v>15</v>
      </c>
      <c r="I11" s="135" t="s">
        <v>887</v>
      </c>
      <c r="J11" s="152">
        <v>3.5999999999999997E-2</v>
      </c>
      <c r="K11" s="152">
        <v>0.95399999999999996</v>
      </c>
      <c r="L11" s="9" t="s">
        <v>23</v>
      </c>
      <c r="M11" s="10" t="s">
        <v>29</v>
      </c>
      <c r="N11" s="11">
        <v>0</v>
      </c>
      <c r="O11" s="16">
        <v>-2.84</v>
      </c>
      <c r="P11" s="17">
        <v>0.08</v>
      </c>
      <c r="Q11" s="148">
        <v>2.94</v>
      </c>
      <c r="R11" s="148">
        <v>1.83</v>
      </c>
    </row>
    <row r="12" spans="1:18" x14ac:dyDescent="0.2">
      <c r="A12" s="135"/>
      <c r="B12" s="135"/>
      <c r="C12" s="135"/>
      <c r="D12" s="135"/>
      <c r="E12" s="135"/>
      <c r="F12" s="135"/>
      <c r="G12" s="147"/>
      <c r="H12" s="135"/>
      <c r="I12" s="135"/>
      <c r="J12" s="152"/>
      <c r="K12" s="152"/>
      <c r="L12" s="9" t="s">
        <v>24</v>
      </c>
      <c r="M12" s="10" t="s">
        <v>29</v>
      </c>
      <c r="N12" s="11">
        <v>0</v>
      </c>
      <c r="O12" s="16">
        <v>0.63</v>
      </c>
      <c r="P12" s="17">
        <v>7.0000000000000007E-2</v>
      </c>
      <c r="Q12" s="148"/>
      <c r="R12" s="148"/>
    </row>
    <row r="13" spans="1:18" x14ac:dyDescent="0.2">
      <c r="A13" s="135"/>
      <c r="B13" s="135"/>
      <c r="C13" s="135"/>
      <c r="D13" s="135"/>
      <c r="E13" s="135"/>
      <c r="F13" s="135"/>
      <c r="G13" s="147"/>
      <c r="H13" s="135"/>
      <c r="I13" s="135"/>
      <c r="J13" s="152"/>
      <c r="K13" s="152"/>
      <c r="L13" s="9" t="s">
        <v>26</v>
      </c>
      <c r="M13" s="10" t="s">
        <v>30</v>
      </c>
      <c r="N13" s="11">
        <v>0</v>
      </c>
      <c r="O13" s="16">
        <v>2.31</v>
      </c>
      <c r="P13" s="17">
        <v>0.05</v>
      </c>
      <c r="Q13" s="148"/>
      <c r="R13" s="148"/>
    </row>
    <row r="14" spans="1:18" x14ac:dyDescent="0.2">
      <c r="A14" s="135"/>
      <c r="B14" s="135"/>
      <c r="C14" s="135"/>
      <c r="D14" s="135"/>
      <c r="E14" s="135"/>
      <c r="F14" s="135"/>
      <c r="G14" s="147"/>
      <c r="H14" s="135"/>
      <c r="I14" s="135"/>
      <c r="J14" s="152"/>
      <c r="K14" s="152"/>
      <c r="L14" s="9" t="s">
        <v>27</v>
      </c>
      <c r="M14" s="10" t="s">
        <v>31</v>
      </c>
      <c r="N14" s="11">
        <v>1</v>
      </c>
      <c r="O14" s="16">
        <v>-0.61</v>
      </c>
      <c r="P14" s="17">
        <v>0.1</v>
      </c>
      <c r="Q14" s="148"/>
      <c r="R14" s="148"/>
    </row>
    <row r="15" spans="1:18" x14ac:dyDescent="0.2">
      <c r="A15" s="136"/>
      <c r="B15" s="136"/>
      <c r="C15" s="136"/>
      <c r="D15" s="136"/>
      <c r="E15" s="136"/>
      <c r="F15" s="136"/>
      <c r="G15" s="150"/>
      <c r="H15" s="136"/>
      <c r="I15" s="136"/>
      <c r="J15" s="155"/>
      <c r="K15" s="155"/>
      <c r="L15" s="4" t="s">
        <v>25</v>
      </c>
      <c r="M15" s="3" t="s">
        <v>28</v>
      </c>
      <c r="N15" s="5">
        <v>1</v>
      </c>
      <c r="O15" s="15">
        <v>1.45</v>
      </c>
      <c r="P15" s="14">
        <v>0.03</v>
      </c>
      <c r="Q15" s="149"/>
      <c r="R15" s="149"/>
    </row>
    <row r="16" spans="1:18" x14ac:dyDescent="0.2">
      <c r="A16" s="134" t="s">
        <v>7</v>
      </c>
      <c r="B16" s="134">
        <v>91</v>
      </c>
      <c r="C16" s="134"/>
      <c r="D16" s="134"/>
      <c r="E16" s="134"/>
      <c r="F16" s="134"/>
      <c r="G16" s="146">
        <v>0.18</v>
      </c>
      <c r="H16" s="134" t="s">
        <v>893</v>
      </c>
      <c r="I16" s="134" t="s">
        <v>894</v>
      </c>
      <c r="J16" s="151">
        <v>3.2000000000000001E-2</v>
      </c>
      <c r="K16" s="151">
        <v>0.96399999999999997</v>
      </c>
      <c r="L16" s="6" t="s">
        <v>109</v>
      </c>
      <c r="M16" s="7" t="s">
        <v>28</v>
      </c>
      <c r="N16" s="8">
        <v>0</v>
      </c>
      <c r="O16" s="12">
        <v>0.56999999999999995</v>
      </c>
      <c r="P16" s="13">
        <v>0.01</v>
      </c>
      <c r="Q16" s="158">
        <v>1.41</v>
      </c>
      <c r="R16" s="158">
        <v>1.08</v>
      </c>
    </row>
    <row r="17" spans="1:18" x14ac:dyDescent="0.2">
      <c r="A17" s="135"/>
      <c r="B17" s="135"/>
      <c r="C17" s="135"/>
      <c r="D17" s="135"/>
      <c r="E17" s="135"/>
      <c r="F17" s="135"/>
      <c r="G17" s="147"/>
      <c r="H17" s="135"/>
      <c r="I17" s="135"/>
      <c r="J17" s="152"/>
      <c r="K17" s="152"/>
      <c r="L17" s="9" t="s">
        <v>108</v>
      </c>
      <c r="M17" s="10" t="s">
        <v>895</v>
      </c>
      <c r="N17" s="11">
        <v>0</v>
      </c>
      <c r="O17" s="16">
        <v>-4.58</v>
      </c>
      <c r="P17" s="17">
        <v>0.03</v>
      </c>
      <c r="Q17" s="148"/>
      <c r="R17" s="148"/>
    </row>
    <row r="18" spans="1:18" x14ac:dyDescent="0.2">
      <c r="A18" s="135"/>
      <c r="B18" s="135"/>
      <c r="C18" s="135"/>
      <c r="D18" s="135"/>
      <c r="E18" s="135"/>
      <c r="F18" s="135"/>
      <c r="G18" s="147"/>
      <c r="H18" s="135"/>
      <c r="I18" s="135"/>
      <c r="J18" s="152"/>
      <c r="K18" s="152"/>
      <c r="L18" s="9" t="s">
        <v>896</v>
      </c>
      <c r="M18" s="10" t="s">
        <v>29</v>
      </c>
      <c r="N18" s="11">
        <v>0</v>
      </c>
      <c r="O18" s="16">
        <v>0.8</v>
      </c>
      <c r="P18" s="17">
        <v>0.01</v>
      </c>
      <c r="Q18" s="148"/>
      <c r="R18" s="148"/>
    </row>
    <row r="19" spans="1:18" x14ac:dyDescent="0.2">
      <c r="A19" s="135"/>
      <c r="B19" s="10">
        <v>169</v>
      </c>
      <c r="C19" s="10" t="s">
        <v>1</v>
      </c>
      <c r="G19" s="17">
        <v>8.9001999999999998E-2</v>
      </c>
      <c r="H19" s="10" t="s">
        <v>888</v>
      </c>
      <c r="I19" s="10" t="s">
        <v>889</v>
      </c>
      <c r="J19" s="9">
        <v>4.4999999999999998E-2</v>
      </c>
      <c r="K19" s="9">
        <v>0.96399999999999997</v>
      </c>
      <c r="L19" s="9" t="s">
        <v>35</v>
      </c>
      <c r="M19" s="10" t="s">
        <v>34</v>
      </c>
      <c r="N19" s="11">
        <v>0</v>
      </c>
      <c r="O19" s="16">
        <v>2.65</v>
      </c>
      <c r="P19" s="17">
        <v>0.03</v>
      </c>
      <c r="Q19" s="17">
        <v>-1.51</v>
      </c>
      <c r="R19" s="17">
        <v>-0.98</v>
      </c>
    </row>
    <row r="20" spans="1:18" x14ac:dyDescent="0.2">
      <c r="A20" s="135"/>
      <c r="B20" s="135">
        <v>175</v>
      </c>
      <c r="C20" s="135"/>
      <c r="D20" s="135"/>
      <c r="E20" s="135"/>
      <c r="F20" s="135"/>
      <c r="G20" s="147">
        <v>0.15</v>
      </c>
      <c r="H20" s="135" t="s">
        <v>897</v>
      </c>
      <c r="I20" s="135" t="s">
        <v>898</v>
      </c>
      <c r="J20" s="152">
        <v>3.9E-2</v>
      </c>
      <c r="K20" s="152">
        <v>0.96399999999999997</v>
      </c>
      <c r="L20" s="9" t="s">
        <v>36</v>
      </c>
      <c r="M20" s="10" t="s">
        <v>39</v>
      </c>
      <c r="N20" s="11">
        <v>2</v>
      </c>
      <c r="O20" s="16">
        <v>-0.55000000000000004</v>
      </c>
      <c r="P20" s="17">
        <v>0.1</v>
      </c>
      <c r="Q20" s="147">
        <v>-1.29</v>
      </c>
      <c r="R20" s="147">
        <v>-0.9</v>
      </c>
    </row>
    <row r="21" spans="1:18" x14ac:dyDescent="0.2">
      <c r="A21" s="135"/>
      <c r="B21" s="135"/>
      <c r="C21" s="135"/>
      <c r="D21" s="135"/>
      <c r="E21" s="135"/>
      <c r="F21" s="135"/>
      <c r="G21" s="147"/>
      <c r="H21" s="135"/>
      <c r="I21" s="135"/>
      <c r="J21" s="152"/>
      <c r="K21" s="152"/>
      <c r="L21" s="9" t="s">
        <v>38</v>
      </c>
      <c r="M21" s="10" t="s">
        <v>40</v>
      </c>
      <c r="N21" s="11">
        <v>-2</v>
      </c>
      <c r="O21" s="17">
        <v>0.35</v>
      </c>
      <c r="P21" s="17">
        <v>0.04</v>
      </c>
      <c r="Q21" s="147"/>
      <c r="R21" s="147"/>
    </row>
    <row r="22" spans="1:18" x14ac:dyDescent="0.2">
      <c r="A22" s="135"/>
      <c r="B22" s="135"/>
      <c r="C22" s="135"/>
      <c r="D22" s="135"/>
      <c r="E22" s="135"/>
      <c r="F22" s="135"/>
      <c r="G22" s="147"/>
      <c r="H22" s="135"/>
      <c r="I22" s="135"/>
      <c r="J22" s="152"/>
      <c r="K22" s="152"/>
      <c r="L22" s="9" t="s">
        <v>37</v>
      </c>
      <c r="M22" s="10" t="s">
        <v>41</v>
      </c>
      <c r="N22" s="11">
        <v>0</v>
      </c>
      <c r="O22" s="16">
        <v>3.09</v>
      </c>
      <c r="P22" s="17">
        <v>0.03</v>
      </c>
      <c r="Q22" s="147"/>
      <c r="R22" s="147"/>
    </row>
    <row r="23" spans="1:18" x14ac:dyDescent="0.2">
      <c r="A23" s="135"/>
      <c r="B23" s="135">
        <v>181</v>
      </c>
      <c r="C23" s="135"/>
      <c r="D23" s="135"/>
      <c r="E23" s="135"/>
      <c r="F23" s="135"/>
      <c r="G23" s="153" t="s">
        <v>260</v>
      </c>
      <c r="H23" s="153"/>
      <c r="I23" s="153"/>
      <c r="J23" s="152">
        <v>3.0000000000000001E-3</v>
      </c>
      <c r="K23" s="152">
        <v>0.56599999999999995</v>
      </c>
      <c r="L23" s="9" t="s">
        <v>42</v>
      </c>
      <c r="M23" s="10" t="s">
        <v>44</v>
      </c>
      <c r="N23" s="11">
        <v>0</v>
      </c>
      <c r="O23" s="16">
        <v>-0.99</v>
      </c>
      <c r="P23" s="17">
        <v>0.09</v>
      </c>
      <c r="Q23" s="148">
        <v>2.3199999999999998</v>
      </c>
      <c r="R23" s="148">
        <v>2.35</v>
      </c>
    </row>
    <row r="24" spans="1:18" x14ac:dyDescent="0.2">
      <c r="A24" s="135"/>
      <c r="B24" s="135"/>
      <c r="C24" s="135"/>
      <c r="D24" s="135"/>
      <c r="E24" s="135"/>
      <c r="F24" s="135"/>
      <c r="G24" s="153"/>
      <c r="H24" s="153"/>
      <c r="I24" s="153"/>
      <c r="J24" s="152"/>
      <c r="K24" s="152"/>
      <c r="L24" s="9" t="s">
        <v>43</v>
      </c>
      <c r="M24" s="10" t="s">
        <v>81</v>
      </c>
      <c r="N24" s="11">
        <v>0</v>
      </c>
      <c r="O24" s="16">
        <v>-0.67</v>
      </c>
      <c r="P24" s="17">
        <v>0.02</v>
      </c>
      <c r="Q24" s="148"/>
      <c r="R24" s="148"/>
    </row>
    <row r="25" spans="1:18" x14ac:dyDescent="0.2">
      <c r="A25" s="135"/>
      <c r="B25" s="135">
        <v>193</v>
      </c>
      <c r="C25" s="135" t="s">
        <v>2</v>
      </c>
      <c r="D25" s="135" t="s">
        <v>10</v>
      </c>
      <c r="E25" s="135"/>
      <c r="F25" s="135" t="s">
        <v>10</v>
      </c>
      <c r="G25" s="147">
        <v>0.16</v>
      </c>
      <c r="H25" s="135" t="s">
        <v>899</v>
      </c>
      <c r="I25" s="135" t="s">
        <v>900</v>
      </c>
      <c r="J25" s="152">
        <v>3.712E-3</v>
      </c>
      <c r="K25" s="152">
        <v>0.56599999999999995</v>
      </c>
      <c r="L25" s="9" t="s">
        <v>45</v>
      </c>
      <c r="M25" s="10" t="s">
        <v>901</v>
      </c>
      <c r="N25" s="11">
        <v>0</v>
      </c>
      <c r="O25" s="16">
        <v>3.37</v>
      </c>
      <c r="P25" s="17">
        <v>0.06</v>
      </c>
      <c r="Q25" s="147">
        <v>-0.71</v>
      </c>
      <c r="R25" s="147">
        <v>-0.1</v>
      </c>
    </row>
    <row r="26" spans="1:18" x14ac:dyDescent="0.2">
      <c r="A26" s="135"/>
      <c r="B26" s="135"/>
      <c r="C26" s="135"/>
      <c r="D26" s="135"/>
      <c r="E26" s="135"/>
      <c r="F26" s="135"/>
      <c r="G26" s="147"/>
      <c r="H26" s="135"/>
      <c r="I26" s="135"/>
      <c r="J26" s="152"/>
      <c r="K26" s="152"/>
      <c r="L26" s="9" t="s">
        <v>46</v>
      </c>
      <c r="M26" s="10" t="s">
        <v>50</v>
      </c>
      <c r="N26" s="11">
        <v>0</v>
      </c>
      <c r="O26" s="17">
        <v>-0.11</v>
      </c>
      <c r="P26" s="17">
        <v>0.08</v>
      </c>
      <c r="Q26" s="147"/>
      <c r="R26" s="147"/>
    </row>
    <row r="27" spans="1:18" x14ac:dyDescent="0.2">
      <c r="A27" s="135"/>
      <c r="B27" s="135"/>
      <c r="C27" s="135"/>
      <c r="D27" s="135"/>
      <c r="E27" s="135"/>
      <c r="F27" s="135"/>
      <c r="G27" s="147"/>
      <c r="H27" s="135"/>
      <c r="I27" s="135"/>
      <c r="J27" s="152"/>
      <c r="K27" s="152"/>
      <c r="L27" s="9" t="s">
        <v>47</v>
      </c>
      <c r="M27" s="10" t="s">
        <v>49</v>
      </c>
      <c r="N27" s="11">
        <v>1</v>
      </c>
      <c r="O27" s="16">
        <v>-1.98</v>
      </c>
      <c r="P27" s="17">
        <v>0.12</v>
      </c>
      <c r="Q27" s="147"/>
      <c r="R27" s="147"/>
    </row>
    <row r="28" spans="1:18" x14ac:dyDescent="0.2">
      <c r="A28" s="135"/>
      <c r="B28" s="135"/>
      <c r="C28" s="135"/>
      <c r="D28" s="135"/>
      <c r="E28" s="135"/>
      <c r="F28" s="135"/>
      <c r="G28" s="147"/>
      <c r="H28" s="135"/>
      <c r="I28" s="135"/>
      <c r="J28" s="152"/>
      <c r="K28" s="152"/>
      <c r="L28" s="9" t="s">
        <v>48</v>
      </c>
      <c r="M28" s="10" t="s">
        <v>29</v>
      </c>
      <c r="N28" s="11">
        <v>0</v>
      </c>
      <c r="O28" s="17">
        <v>0.34</v>
      </c>
      <c r="P28" s="17">
        <v>0.05</v>
      </c>
      <c r="Q28" s="147"/>
      <c r="R28" s="147"/>
    </row>
    <row r="29" spans="1:18" x14ac:dyDescent="0.2">
      <c r="A29" s="135"/>
      <c r="B29" s="135">
        <v>225</v>
      </c>
      <c r="C29" s="135" t="s">
        <v>3</v>
      </c>
      <c r="D29" s="135" t="s">
        <v>10</v>
      </c>
      <c r="E29" s="135"/>
      <c r="F29" s="135" t="s">
        <v>10</v>
      </c>
      <c r="G29" s="147">
        <v>2.77</v>
      </c>
      <c r="H29" s="135" t="s">
        <v>902</v>
      </c>
      <c r="I29" s="135" t="s">
        <v>903</v>
      </c>
      <c r="J29" s="152">
        <v>8.0000000000000002E-3</v>
      </c>
      <c r="K29" s="152">
        <v>0.83399999999999996</v>
      </c>
      <c r="L29" s="9" t="s">
        <v>52</v>
      </c>
      <c r="M29" s="10" t="s">
        <v>904</v>
      </c>
      <c r="N29" s="11">
        <v>1</v>
      </c>
      <c r="O29" s="16">
        <v>-4.32</v>
      </c>
      <c r="P29" s="17">
        <v>0.05</v>
      </c>
      <c r="Q29" s="147">
        <v>-1.35</v>
      </c>
      <c r="R29" s="147">
        <v>-0.61</v>
      </c>
    </row>
    <row r="30" spans="1:18" x14ac:dyDescent="0.2">
      <c r="A30" s="135"/>
      <c r="B30" s="135"/>
      <c r="C30" s="135"/>
      <c r="D30" s="135"/>
      <c r="E30" s="135"/>
      <c r="F30" s="135"/>
      <c r="G30" s="147"/>
      <c r="H30" s="135"/>
      <c r="I30" s="135"/>
      <c r="J30" s="152"/>
      <c r="K30" s="152"/>
      <c r="L30" s="9" t="s">
        <v>51</v>
      </c>
      <c r="M30" s="10" t="s">
        <v>905</v>
      </c>
      <c r="N30" s="11">
        <v>-1</v>
      </c>
      <c r="O30" s="16">
        <v>5.08</v>
      </c>
      <c r="P30" s="17">
        <v>0.09</v>
      </c>
      <c r="Q30" s="147"/>
      <c r="R30" s="147"/>
    </row>
    <row r="31" spans="1:18" x14ac:dyDescent="0.2">
      <c r="A31" s="135"/>
      <c r="B31" s="135"/>
      <c r="C31" s="135"/>
      <c r="D31" s="135"/>
      <c r="E31" s="135"/>
      <c r="F31" s="135"/>
      <c r="G31" s="147"/>
      <c r="H31" s="135"/>
      <c r="I31" s="135"/>
      <c r="J31" s="152"/>
      <c r="K31" s="152"/>
      <c r="L31" s="9" t="s">
        <v>53</v>
      </c>
      <c r="M31" s="10" t="s">
        <v>906</v>
      </c>
      <c r="N31" s="11">
        <v>1</v>
      </c>
      <c r="O31" s="16">
        <v>-0.77</v>
      </c>
      <c r="P31" s="17">
        <v>0.01</v>
      </c>
      <c r="Q31" s="147"/>
      <c r="R31" s="147"/>
    </row>
    <row r="32" spans="1:18" x14ac:dyDescent="0.2">
      <c r="A32" s="135"/>
      <c r="B32" s="135"/>
      <c r="C32" s="135"/>
      <c r="D32" s="135"/>
      <c r="E32" s="135"/>
      <c r="F32" s="135"/>
      <c r="G32" s="147"/>
      <c r="H32" s="135"/>
      <c r="I32" s="135"/>
      <c r="J32" s="152"/>
      <c r="K32" s="152"/>
      <c r="L32" s="9" t="s">
        <v>55</v>
      </c>
      <c r="M32" s="10" t="s">
        <v>29</v>
      </c>
      <c r="N32" s="11">
        <v>-1</v>
      </c>
      <c r="O32" s="16">
        <v>0.78</v>
      </c>
      <c r="P32" s="17">
        <v>0.01</v>
      </c>
      <c r="Q32" s="147"/>
      <c r="R32" s="147"/>
    </row>
    <row r="33" spans="1:18" x14ac:dyDescent="0.2">
      <c r="A33" s="135"/>
      <c r="B33" s="135"/>
      <c r="C33" s="135"/>
      <c r="D33" s="135"/>
      <c r="E33" s="135"/>
      <c r="F33" s="135"/>
      <c r="G33" s="147"/>
      <c r="H33" s="135"/>
      <c r="I33" s="135"/>
      <c r="J33" s="152"/>
      <c r="K33" s="152"/>
      <c r="L33" s="9" t="s">
        <v>56</v>
      </c>
      <c r="M33" s="10" t="s">
        <v>57</v>
      </c>
      <c r="N33" s="11">
        <v>1</v>
      </c>
      <c r="O33" s="16">
        <v>0.59</v>
      </c>
      <c r="P33" s="17">
        <v>0.01</v>
      </c>
      <c r="Q33" s="147"/>
      <c r="R33" s="147"/>
    </row>
    <row r="34" spans="1:18" x14ac:dyDescent="0.2">
      <c r="A34" s="135"/>
      <c r="B34" s="135"/>
      <c r="C34" s="135"/>
      <c r="D34" s="135"/>
      <c r="E34" s="135"/>
      <c r="F34" s="135"/>
      <c r="G34" s="147"/>
      <c r="H34" s="135"/>
      <c r="I34" s="135"/>
      <c r="J34" s="152"/>
      <c r="K34" s="152"/>
      <c r="L34" s="9" t="s">
        <v>54</v>
      </c>
      <c r="M34" s="10" t="s">
        <v>29</v>
      </c>
      <c r="N34" s="11">
        <v>0</v>
      </c>
      <c r="O34" s="16">
        <v>8.0399999999999991</v>
      </c>
      <c r="P34" s="17">
        <v>0.14000000000000001</v>
      </c>
      <c r="Q34" s="147"/>
      <c r="R34" s="147"/>
    </row>
    <row r="35" spans="1:18" x14ac:dyDescent="0.2">
      <c r="A35" s="135"/>
      <c r="B35" s="135">
        <v>278</v>
      </c>
      <c r="C35" s="135" t="s">
        <v>4</v>
      </c>
      <c r="D35" s="135"/>
      <c r="E35" s="135" t="s">
        <v>10</v>
      </c>
      <c r="F35" s="135"/>
      <c r="G35" s="153" t="s">
        <v>260</v>
      </c>
      <c r="H35" s="153"/>
      <c r="I35" s="153"/>
      <c r="J35" s="152">
        <v>4.1000000000000002E-2</v>
      </c>
      <c r="K35" s="152">
        <v>0.96399999999999997</v>
      </c>
      <c r="L35" s="9" t="s">
        <v>58</v>
      </c>
      <c r="M35" s="10" t="s">
        <v>50</v>
      </c>
      <c r="N35" s="11">
        <v>-1</v>
      </c>
      <c r="O35" s="17">
        <v>0.25</v>
      </c>
      <c r="P35" s="17">
        <v>0.03</v>
      </c>
      <c r="Q35" s="147">
        <v>-1.76</v>
      </c>
      <c r="R35" s="147">
        <v>-1.2</v>
      </c>
    </row>
    <row r="36" spans="1:18" x14ac:dyDescent="0.2">
      <c r="A36" s="135"/>
      <c r="B36" s="135"/>
      <c r="C36" s="135"/>
      <c r="D36" s="135"/>
      <c r="E36" s="135"/>
      <c r="F36" s="135"/>
      <c r="G36" s="153"/>
      <c r="H36" s="153"/>
      <c r="I36" s="153"/>
      <c r="J36" s="152"/>
      <c r="K36" s="152"/>
      <c r="L36" s="9" t="s">
        <v>59</v>
      </c>
      <c r="M36" s="10" t="s">
        <v>32</v>
      </c>
      <c r="N36" s="11">
        <v>1</v>
      </c>
      <c r="O36" s="17">
        <v>-0.23</v>
      </c>
      <c r="P36" s="17">
        <v>0.01</v>
      </c>
      <c r="Q36" s="147"/>
      <c r="R36" s="147"/>
    </row>
    <row r="37" spans="1:18" x14ac:dyDescent="0.2">
      <c r="A37" s="135"/>
      <c r="B37" s="135"/>
      <c r="C37" s="135"/>
      <c r="D37" s="135"/>
      <c r="E37" s="135"/>
      <c r="F37" s="135"/>
      <c r="G37" s="153"/>
      <c r="H37" s="153"/>
      <c r="I37" s="153"/>
      <c r="J37" s="152"/>
      <c r="K37" s="152"/>
      <c r="L37" s="9" t="s">
        <v>407</v>
      </c>
      <c r="M37" s="10" t="s">
        <v>50</v>
      </c>
      <c r="N37" s="11">
        <v>0</v>
      </c>
      <c r="O37" s="17">
        <v>0.04</v>
      </c>
      <c r="P37" s="17">
        <v>0.01</v>
      </c>
      <c r="Q37" s="147"/>
      <c r="R37" s="147"/>
    </row>
    <row r="38" spans="1:18" x14ac:dyDescent="0.2">
      <c r="A38" s="135"/>
      <c r="B38" s="10">
        <v>373</v>
      </c>
      <c r="G38" s="157" t="s">
        <v>260</v>
      </c>
      <c r="H38" s="157"/>
      <c r="I38" s="157"/>
      <c r="J38" s="9">
        <v>4.1000000000000002E-2</v>
      </c>
      <c r="K38" s="9">
        <v>0.96399999999999997</v>
      </c>
      <c r="L38" s="9" t="s">
        <v>60</v>
      </c>
      <c r="M38" s="10" t="s">
        <v>61</v>
      </c>
      <c r="N38" s="11">
        <v>0</v>
      </c>
      <c r="O38" s="16">
        <v>-4.32</v>
      </c>
      <c r="P38" s="17">
        <v>0.05</v>
      </c>
      <c r="Q38" s="16">
        <v>0.34</v>
      </c>
      <c r="R38" s="16">
        <v>0.67</v>
      </c>
    </row>
    <row r="39" spans="1:18" x14ac:dyDescent="0.2">
      <c r="A39" s="135"/>
      <c r="B39" s="135">
        <v>512</v>
      </c>
      <c r="C39" s="135"/>
      <c r="D39" s="135"/>
      <c r="E39" s="135"/>
      <c r="F39" s="135"/>
      <c r="G39" s="147">
        <v>0.09</v>
      </c>
      <c r="H39" s="135" t="s">
        <v>888</v>
      </c>
      <c r="I39" s="135" t="s">
        <v>889</v>
      </c>
      <c r="J39" s="135">
        <v>4.4999999999999998E-2</v>
      </c>
      <c r="K39" s="135">
        <v>0.96399999999999997</v>
      </c>
      <c r="L39" s="9" t="s">
        <v>890</v>
      </c>
      <c r="M39" s="10" t="s">
        <v>29</v>
      </c>
      <c r="N39" s="11">
        <v>0</v>
      </c>
      <c r="O39" s="147" t="s">
        <v>443</v>
      </c>
      <c r="P39" s="147"/>
      <c r="Q39" s="147"/>
      <c r="R39" s="147"/>
    </row>
    <row r="40" spans="1:18" x14ac:dyDescent="0.2">
      <c r="A40" s="135"/>
      <c r="B40" s="135"/>
      <c r="C40" s="135"/>
      <c r="D40" s="135"/>
      <c r="E40" s="135"/>
      <c r="F40" s="135"/>
      <c r="G40" s="147"/>
      <c r="H40" s="135"/>
      <c r="I40" s="135"/>
      <c r="J40" s="135"/>
      <c r="K40" s="135"/>
      <c r="L40" s="9" t="s">
        <v>891</v>
      </c>
      <c r="M40" s="10" t="s">
        <v>892</v>
      </c>
      <c r="N40" s="11">
        <v>0</v>
      </c>
      <c r="O40" s="147"/>
      <c r="P40" s="147"/>
      <c r="Q40" s="147"/>
      <c r="R40" s="147"/>
    </row>
    <row r="41" spans="1:18" x14ac:dyDescent="0.2">
      <c r="A41" s="136"/>
      <c r="B41" s="3">
        <v>526</v>
      </c>
      <c r="C41" s="3"/>
      <c r="D41" s="3"/>
      <c r="E41" s="3"/>
      <c r="F41" s="3"/>
      <c r="G41" s="157" t="s">
        <v>260</v>
      </c>
      <c r="H41" s="157"/>
      <c r="I41" s="157"/>
      <c r="J41" s="4">
        <v>4.1000000000000002E-2</v>
      </c>
      <c r="K41" s="9">
        <v>0.96399999999999997</v>
      </c>
      <c r="L41" s="4" t="s">
        <v>62</v>
      </c>
      <c r="M41" s="3" t="s">
        <v>63</v>
      </c>
      <c r="N41" s="5">
        <v>0</v>
      </c>
      <c r="O41" s="150" t="s">
        <v>443</v>
      </c>
      <c r="P41" s="149"/>
      <c r="Q41" s="149"/>
      <c r="R41" s="149"/>
    </row>
    <row r="42" spans="1:18" x14ac:dyDescent="0.2">
      <c r="A42" s="134" t="s">
        <v>8</v>
      </c>
      <c r="B42" s="134">
        <v>52</v>
      </c>
      <c r="C42" s="134"/>
      <c r="D42" s="134"/>
      <c r="E42" s="134"/>
      <c r="F42" s="134"/>
      <c r="G42" s="154" t="s">
        <v>260</v>
      </c>
      <c r="H42" s="154"/>
      <c r="I42" s="154"/>
      <c r="J42" s="151">
        <v>3.6999999999999998E-2</v>
      </c>
      <c r="K42" s="151">
        <v>0.95399999999999996</v>
      </c>
      <c r="L42" s="6" t="s">
        <v>65</v>
      </c>
      <c r="M42" s="7" t="s">
        <v>31</v>
      </c>
      <c r="N42" s="8">
        <v>0</v>
      </c>
      <c r="O42" s="13">
        <v>0.01</v>
      </c>
      <c r="P42" s="13">
        <v>0.01</v>
      </c>
      <c r="Q42" s="146">
        <v>-0.81</v>
      </c>
      <c r="R42" s="146">
        <v>-0.69</v>
      </c>
    </row>
    <row r="43" spans="1:18" x14ac:dyDescent="0.2">
      <c r="A43" s="135"/>
      <c r="B43" s="135"/>
      <c r="C43" s="135"/>
      <c r="D43" s="135"/>
      <c r="E43" s="135"/>
      <c r="F43" s="135"/>
      <c r="G43" s="153"/>
      <c r="H43" s="153"/>
      <c r="I43" s="153"/>
      <c r="J43" s="152"/>
      <c r="K43" s="152"/>
      <c r="L43" s="9" t="s">
        <v>64</v>
      </c>
      <c r="M43" s="10" t="s">
        <v>44</v>
      </c>
      <c r="N43" s="11">
        <v>0</v>
      </c>
      <c r="O43" s="16">
        <v>1.19</v>
      </c>
      <c r="P43" s="17">
        <v>0</v>
      </c>
      <c r="Q43" s="147"/>
      <c r="R43" s="147"/>
    </row>
    <row r="44" spans="1:18" x14ac:dyDescent="0.2">
      <c r="A44" s="135"/>
      <c r="B44" s="135">
        <v>198</v>
      </c>
      <c r="C44" s="135" t="s">
        <v>11</v>
      </c>
      <c r="D44" s="135"/>
      <c r="E44" s="135"/>
      <c r="F44" s="135"/>
      <c r="G44" s="153" t="s">
        <v>260</v>
      </c>
      <c r="H44" s="153"/>
      <c r="I44" s="153"/>
      <c r="J44" s="152">
        <v>1.9E-2</v>
      </c>
      <c r="K44" s="152">
        <v>0.95399999999999996</v>
      </c>
      <c r="L44" s="9" t="s">
        <v>67</v>
      </c>
      <c r="M44" s="10" t="s">
        <v>50</v>
      </c>
      <c r="N44" s="11">
        <v>0</v>
      </c>
      <c r="O44" s="17">
        <v>0.26</v>
      </c>
      <c r="P44" s="17">
        <v>0.02</v>
      </c>
      <c r="Q44" s="147">
        <v>-0.54</v>
      </c>
      <c r="R44" s="147">
        <v>-0.54</v>
      </c>
    </row>
    <row r="45" spans="1:18" x14ac:dyDescent="0.2">
      <c r="A45" s="135"/>
      <c r="B45" s="135"/>
      <c r="C45" s="135"/>
      <c r="D45" s="135"/>
      <c r="E45" s="135"/>
      <c r="F45" s="135"/>
      <c r="G45" s="153"/>
      <c r="H45" s="153"/>
      <c r="I45" s="153"/>
      <c r="J45" s="152"/>
      <c r="K45" s="152"/>
      <c r="L45" s="9" t="s">
        <v>68</v>
      </c>
      <c r="M45" s="10" t="s">
        <v>909</v>
      </c>
      <c r="N45" s="11">
        <v>2</v>
      </c>
      <c r="O45" s="16">
        <v>-2.4</v>
      </c>
      <c r="P45" s="17">
        <v>7.0000000000000007E-2</v>
      </c>
      <c r="Q45" s="147"/>
      <c r="R45" s="147"/>
    </row>
    <row r="46" spans="1:18" x14ac:dyDescent="0.2">
      <c r="A46" s="135"/>
      <c r="B46" s="135"/>
      <c r="C46" s="135"/>
      <c r="D46" s="135"/>
      <c r="E46" s="135"/>
      <c r="F46" s="135"/>
      <c r="G46" s="153"/>
      <c r="H46" s="153"/>
      <c r="I46" s="153"/>
      <c r="J46" s="152"/>
      <c r="K46" s="152"/>
      <c r="L46" s="9" t="s">
        <v>69</v>
      </c>
      <c r="M46" s="10" t="s">
        <v>32</v>
      </c>
      <c r="N46" s="11">
        <v>1</v>
      </c>
      <c r="O46" s="16">
        <v>-1.06</v>
      </c>
      <c r="P46" s="17">
        <v>0.05</v>
      </c>
      <c r="Q46" s="147"/>
      <c r="R46" s="147"/>
    </row>
    <row r="47" spans="1:18" x14ac:dyDescent="0.2">
      <c r="A47" s="135"/>
      <c r="B47" s="135">
        <v>212</v>
      </c>
      <c r="C47" s="135" t="s">
        <v>12</v>
      </c>
      <c r="D47" s="135" t="s">
        <v>10</v>
      </c>
      <c r="E47" s="135" t="s">
        <v>10</v>
      </c>
      <c r="F47" s="135" t="s">
        <v>10</v>
      </c>
      <c r="G47" s="147">
        <v>0.43</v>
      </c>
      <c r="H47" s="135" t="s">
        <v>907</v>
      </c>
      <c r="I47" s="135" t="s">
        <v>908</v>
      </c>
      <c r="J47" s="152">
        <v>4.1000000000000002E-2</v>
      </c>
      <c r="K47" s="152">
        <v>0.95399999999999996</v>
      </c>
      <c r="L47" s="9" t="s">
        <v>78</v>
      </c>
      <c r="M47" s="10" t="s">
        <v>910</v>
      </c>
      <c r="N47" s="11">
        <v>0</v>
      </c>
      <c r="O47" s="16">
        <v>-0.52</v>
      </c>
      <c r="P47" s="17">
        <v>0.3</v>
      </c>
      <c r="Q47" s="147">
        <v>-0.62</v>
      </c>
      <c r="R47" s="147">
        <v>-0.62</v>
      </c>
    </row>
    <row r="48" spans="1:18" x14ac:dyDescent="0.2">
      <c r="A48" s="135"/>
      <c r="B48" s="135"/>
      <c r="C48" s="135"/>
      <c r="D48" s="135"/>
      <c r="E48" s="135"/>
      <c r="F48" s="135"/>
      <c r="G48" s="147"/>
      <c r="H48" s="135"/>
      <c r="I48" s="135"/>
      <c r="J48" s="152"/>
      <c r="K48" s="152"/>
      <c r="L48" s="9" t="s">
        <v>74</v>
      </c>
      <c r="M48" s="10" t="s">
        <v>82</v>
      </c>
      <c r="N48" s="11">
        <v>0</v>
      </c>
      <c r="O48" s="16">
        <v>1.1299999999999999</v>
      </c>
      <c r="P48" s="17">
        <v>0.34</v>
      </c>
      <c r="Q48" s="147"/>
      <c r="R48" s="147"/>
    </row>
    <row r="49" spans="1:18" x14ac:dyDescent="0.2">
      <c r="A49" s="135"/>
      <c r="B49" s="135"/>
      <c r="C49" s="135"/>
      <c r="D49" s="135"/>
      <c r="E49" s="135"/>
      <c r="F49" s="135"/>
      <c r="G49" s="147"/>
      <c r="H49" s="135"/>
      <c r="I49" s="135"/>
      <c r="J49" s="152"/>
      <c r="K49" s="152"/>
      <c r="L49" s="9" t="s">
        <v>70</v>
      </c>
      <c r="M49" s="10" t="s">
        <v>911</v>
      </c>
      <c r="N49" s="11">
        <v>1</v>
      </c>
      <c r="O49" s="16">
        <v>1.67</v>
      </c>
      <c r="P49" s="17">
        <v>0.16</v>
      </c>
      <c r="Q49" s="147"/>
      <c r="R49" s="147"/>
    </row>
    <row r="50" spans="1:18" x14ac:dyDescent="0.2">
      <c r="A50" s="135"/>
      <c r="B50" s="135"/>
      <c r="C50" s="135"/>
      <c r="D50" s="135"/>
      <c r="E50" s="135"/>
      <c r="F50" s="135"/>
      <c r="G50" s="147"/>
      <c r="H50" s="135"/>
      <c r="I50" s="135"/>
      <c r="J50" s="152"/>
      <c r="K50" s="152"/>
      <c r="L50" s="9" t="s">
        <v>76</v>
      </c>
      <c r="M50" s="10" t="s">
        <v>80</v>
      </c>
      <c r="N50" s="11">
        <v>-1</v>
      </c>
      <c r="O50" s="16">
        <v>-1.55</v>
      </c>
      <c r="P50" s="17">
        <v>0.26</v>
      </c>
      <c r="Q50" s="147"/>
      <c r="R50" s="147"/>
    </row>
    <row r="51" spans="1:18" x14ac:dyDescent="0.2">
      <c r="A51" s="135"/>
      <c r="B51" s="135"/>
      <c r="C51" s="135"/>
      <c r="D51" s="135"/>
      <c r="E51" s="135"/>
      <c r="F51" s="135"/>
      <c r="G51" s="147"/>
      <c r="H51" s="135"/>
      <c r="I51" s="135"/>
      <c r="J51" s="152"/>
      <c r="K51" s="152"/>
      <c r="L51" s="9" t="s">
        <v>72</v>
      </c>
      <c r="M51" s="10" t="s">
        <v>912</v>
      </c>
      <c r="N51" s="11">
        <v>-1</v>
      </c>
      <c r="O51" s="16">
        <v>-4.3899999999999997</v>
      </c>
      <c r="P51" s="17">
        <v>0.12</v>
      </c>
      <c r="Q51" s="147"/>
      <c r="R51" s="147"/>
    </row>
    <row r="52" spans="1:18" x14ac:dyDescent="0.2">
      <c r="A52" s="135"/>
      <c r="B52" s="135"/>
      <c r="C52" s="135"/>
      <c r="D52" s="135"/>
      <c r="E52" s="135"/>
      <c r="F52" s="135"/>
      <c r="G52" s="147"/>
      <c r="H52" s="135"/>
      <c r="I52" s="135"/>
      <c r="J52" s="152"/>
      <c r="K52" s="152"/>
      <c r="L52" s="9" t="s">
        <v>77</v>
      </c>
      <c r="M52" s="10" t="s">
        <v>41</v>
      </c>
      <c r="N52" s="11">
        <v>0</v>
      </c>
      <c r="O52" s="16">
        <v>4.09</v>
      </c>
      <c r="P52" s="17">
        <v>0.08</v>
      </c>
      <c r="Q52" s="147"/>
      <c r="R52" s="147"/>
    </row>
    <row r="53" spans="1:18" x14ac:dyDescent="0.2">
      <c r="A53" s="135"/>
      <c r="B53" s="135"/>
      <c r="C53" s="135"/>
      <c r="D53" s="135"/>
      <c r="E53" s="135"/>
      <c r="F53" s="135"/>
      <c r="G53" s="147"/>
      <c r="H53" s="135"/>
      <c r="I53" s="135"/>
      <c r="J53" s="152"/>
      <c r="K53" s="152"/>
      <c r="L53" s="9" t="s">
        <v>71</v>
      </c>
      <c r="M53" s="10" t="s">
        <v>50</v>
      </c>
      <c r="N53" s="11">
        <v>1</v>
      </c>
      <c r="O53" s="16">
        <v>1.6</v>
      </c>
      <c r="P53" s="17">
        <v>0.09</v>
      </c>
      <c r="Q53" s="147"/>
      <c r="R53" s="147"/>
    </row>
    <row r="54" spans="1:18" x14ac:dyDescent="0.2">
      <c r="A54" s="135"/>
      <c r="B54" s="135"/>
      <c r="C54" s="135"/>
      <c r="D54" s="135"/>
      <c r="E54" s="135"/>
      <c r="F54" s="135"/>
      <c r="G54" s="147"/>
      <c r="H54" s="135"/>
      <c r="I54" s="135"/>
      <c r="J54" s="152"/>
      <c r="K54" s="152"/>
      <c r="L54" s="9" t="s">
        <v>73</v>
      </c>
      <c r="M54" s="10" t="s">
        <v>32</v>
      </c>
      <c r="N54" s="11">
        <v>0</v>
      </c>
      <c r="O54" s="16">
        <v>1.36</v>
      </c>
      <c r="P54" s="17">
        <v>0.14000000000000001</v>
      </c>
      <c r="Q54" s="147"/>
      <c r="R54" s="147"/>
    </row>
    <row r="55" spans="1:18" x14ac:dyDescent="0.2">
      <c r="A55" s="135"/>
      <c r="B55" s="135"/>
      <c r="C55" s="135"/>
      <c r="D55" s="135"/>
      <c r="E55" s="135"/>
      <c r="F55" s="135"/>
      <c r="G55" s="147"/>
      <c r="H55" s="135"/>
      <c r="I55" s="135"/>
      <c r="J55" s="152"/>
      <c r="K55" s="152"/>
      <c r="L55" s="9" t="s">
        <v>75</v>
      </c>
      <c r="M55" s="10" t="s">
        <v>44</v>
      </c>
      <c r="N55" s="11">
        <v>0</v>
      </c>
      <c r="O55" s="16">
        <v>-2.69</v>
      </c>
      <c r="P55" s="17">
        <v>0.01</v>
      </c>
      <c r="Q55" s="147"/>
      <c r="R55" s="147"/>
    </row>
    <row r="56" spans="1:18" x14ac:dyDescent="0.2">
      <c r="A56" s="135"/>
      <c r="B56" s="135">
        <v>224</v>
      </c>
      <c r="C56" s="135"/>
      <c r="D56" s="135"/>
      <c r="E56" s="135"/>
      <c r="F56" s="135"/>
      <c r="G56" s="153" t="s">
        <v>260</v>
      </c>
      <c r="H56" s="153"/>
      <c r="I56" s="153"/>
      <c r="J56" s="152">
        <v>1.9E-2</v>
      </c>
      <c r="K56" s="152">
        <v>0.95399999999999996</v>
      </c>
      <c r="L56" s="9" t="s">
        <v>84</v>
      </c>
      <c r="M56" s="10" t="s">
        <v>85</v>
      </c>
      <c r="N56" s="11">
        <v>-1</v>
      </c>
      <c r="O56" s="16">
        <v>1.04</v>
      </c>
      <c r="P56" s="17">
        <v>0.08</v>
      </c>
      <c r="Q56" s="147">
        <v>-1.65</v>
      </c>
      <c r="R56" s="147">
        <v>-1</v>
      </c>
    </row>
    <row r="57" spans="1:18" x14ac:dyDescent="0.2">
      <c r="A57" s="135"/>
      <c r="B57" s="135"/>
      <c r="C57" s="135"/>
      <c r="D57" s="135"/>
      <c r="E57" s="135"/>
      <c r="F57" s="135"/>
      <c r="G57" s="153"/>
      <c r="H57" s="153"/>
      <c r="I57" s="153"/>
      <c r="J57" s="152"/>
      <c r="K57" s="152"/>
      <c r="L57" s="9" t="s">
        <v>83</v>
      </c>
      <c r="M57" s="10" t="s">
        <v>32</v>
      </c>
      <c r="N57" s="11">
        <v>2</v>
      </c>
      <c r="O57" s="16">
        <v>-2.2400000000000002</v>
      </c>
      <c r="P57" s="17">
        <v>0.02</v>
      </c>
      <c r="Q57" s="147"/>
      <c r="R57" s="147"/>
    </row>
    <row r="58" spans="1:18" x14ac:dyDescent="0.2">
      <c r="A58" s="134" t="s">
        <v>9</v>
      </c>
      <c r="B58" s="134">
        <v>212</v>
      </c>
      <c r="C58" s="134" t="s">
        <v>12</v>
      </c>
      <c r="D58" s="134" t="s">
        <v>10</v>
      </c>
      <c r="E58" s="134" t="s">
        <v>10</v>
      </c>
      <c r="F58" s="134" t="s">
        <v>10</v>
      </c>
      <c r="G58" s="146">
        <v>0</v>
      </c>
      <c r="H58" s="134" t="s">
        <v>913</v>
      </c>
      <c r="I58" s="134" t="s">
        <v>914</v>
      </c>
      <c r="J58" s="151">
        <v>1.348E-3</v>
      </c>
      <c r="K58" s="151">
        <v>0.16900000000000001</v>
      </c>
      <c r="L58" s="6" t="s">
        <v>70</v>
      </c>
      <c r="M58" s="7" t="s">
        <v>41</v>
      </c>
      <c r="N58" s="8">
        <v>1</v>
      </c>
      <c r="O58" s="12">
        <v>2.99</v>
      </c>
      <c r="P58" s="13">
        <v>0.11</v>
      </c>
      <c r="Q58" s="146">
        <v>-0.62</v>
      </c>
      <c r="R58" s="146">
        <v>-0.62</v>
      </c>
    </row>
    <row r="59" spans="1:18" x14ac:dyDescent="0.2">
      <c r="A59" s="135"/>
      <c r="B59" s="135"/>
      <c r="C59" s="135"/>
      <c r="D59" s="135"/>
      <c r="E59" s="135"/>
      <c r="F59" s="135"/>
      <c r="G59" s="147"/>
      <c r="H59" s="135"/>
      <c r="I59" s="135"/>
      <c r="J59" s="152"/>
      <c r="K59" s="152"/>
      <c r="L59" s="9" t="s">
        <v>72</v>
      </c>
      <c r="M59" s="10" t="s">
        <v>41</v>
      </c>
      <c r="N59" s="11">
        <v>-1</v>
      </c>
      <c r="O59" s="16">
        <v>-4.51</v>
      </c>
      <c r="P59" s="17">
        <v>0.16</v>
      </c>
      <c r="Q59" s="147"/>
      <c r="R59" s="147"/>
    </row>
    <row r="60" spans="1:18" x14ac:dyDescent="0.2">
      <c r="A60" s="136"/>
      <c r="B60" s="3">
        <v>475</v>
      </c>
      <c r="C60" s="3"/>
      <c r="D60" s="3"/>
      <c r="E60" s="3"/>
      <c r="F60" s="3"/>
      <c r="G60" s="14">
        <v>0</v>
      </c>
      <c r="H60" s="3" t="s">
        <v>18</v>
      </c>
      <c r="I60" s="3" t="s">
        <v>19</v>
      </c>
      <c r="J60" s="4">
        <v>5.4970000000000001E-3</v>
      </c>
      <c r="K60" s="4">
        <v>0.34903105200000001</v>
      </c>
      <c r="L60" s="4" t="s">
        <v>172</v>
      </c>
      <c r="M60" s="3" t="s">
        <v>86</v>
      </c>
      <c r="N60" s="5">
        <v>0</v>
      </c>
      <c r="O60" s="150" t="s">
        <v>443</v>
      </c>
      <c r="P60" s="149"/>
      <c r="Q60" s="149"/>
      <c r="R60" s="149"/>
    </row>
  </sheetData>
  <sortState ref="B5:AM13">
    <sortCondition ref="B5:B13"/>
  </sortState>
  <mergeCells count="166">
    <mergeCell ref="A1:R1"/>
    <mergeCell ref="O41:R41"/>
    <mergeCell ref="G38:I38"/>
    <mergeCell ref="G41:I41"/>
    <mergeCell ref="B39:B40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O39:R40"/>
    <mergeCell ref="Q16:Q18"/>
    <mergeCell ref="R16:R18"/>
    <mergeCell ref="C16:C18"/>
    <mergeCell ref="B16:B18"/>
    <mergeCell ref="E16:E18"/>
    <mergeCell ref="D16:D18"/>
    <mergeCell ref="A9:A15"/>
    <mergeCell ref="A16:A41"/>
    <mergeCell ref="C9:C10"/>
    <mergeCell ref="A42:A57"/>
    <mergeCell ref="A58:A60"/>
    <mergeCell ref="B9:B10"/>
    <mergeCell ref="B11:B15"/>
    <mergeCell ref="B20:B22"/>
    <mergeCell ref="B23:B24"/>
    <mergeCell ref="B25:B28"/>
    <mergeCell ref="B56:B57"/>
    <mergeCell ref="B58:B59"/>
    <mergeCell ref="B42:B43"/>
    <mergeCell ref="B44:B46"/>
    <mergeCell ref="B47:B55"/>
    <mergeCell ref="D9:D10"/>
    <mergeCell ref="E9:E10"/>
    <mergeCell ref="C11:C15"/>
    <mergeCell ref="D11:D15"/>
    <mergeCell ref="E11:E15"/>
    <mergeCell ref="B29:B34"/>
    <mergeCell ref="B35:B37"/>
    <mergeCell ref="C20:C22"/>
    <mergeCell ref="D20:D22"/>
    <mergeCell ref="E20:E22"/>
    <mergeCell ref="C23:C24"/>
    <mergeCell ref="D23:D24"/>
    <mergeCell ref="E23:E24"/>
    <mergeCell ref="D25:D28"/>
    <mergeCell ref="E25:E28"/>
    <mergeCell ref="F11:F15"/>
    <mergeCell ref="G11:G15"/>
    <mergeCell ref="H11:H15"/>
    <mergeCell ref="I11:I15"/>
    <mergeCell ref="J11:J15"/>
    <mergeCell ref="K11:K15"/>
    <mergeCell ref="F9:F10"/>
    <mergeCell ref="J9:J10"/>
    <mergeCell ref="K9:K10"/>
    <mergeCell ref="G9:I10"/>
    <mergeCell ref="F20:F22"/>
    <mergeCell ref="G20:G22"/>
    <mergeCell ref="H20:H22"/>
    <mergeCell ref="I20:I22"/>
    <mergeCell ref="J20:J22"/>
    <mergeCell ref="F16:F18"/>
    <mergeCell ref="G16:G18"/>
    <mergeCell ref="H16:H18"/>
    <mergeCell ref="I16:I18"/>
    <mergeCell ref="J16:J18"/>
    <mergeCell ref="F25:F28"/>
    <mergeCell ref="G25:G28"/>
    <mergeCell ref="H25:H28"/>
    <mergeCell ref="C42:C43"/>
    <mergeCell ref="D42:D43"/>
    <mergeCell ref="E42:E43"/>
    <mergeCell ref="F42:F43"/>
    <mergeCell ref="F23:F24"/>
    <mergeCell ref="J23:J24"/>
    <mergeCell ref="C35:C37"/>
    <mergeCell ref="D35:D37"/>
    <mergeCell ref="E35:E37"/>
    <mergeCell ref="F35:F37"/>
    <mergeCell ref="J35:J37"/>
    <mergeCell ref="I25:I28"/>
    <mergeCell ref="J25:J28"/>
    <mergeCell ref="C29:C34"/>
    <mergeCell ref="D29:D34"/>
    <mergeCell ref="E29:E34"/>
    <mergeCell ref="F29:F34"/>
    <mergeCell ref="G29:G34"/>
    <mergeCell ref="H29:H34"/>
    <mergeCell ref="I29:I34"/>
    <mergeCell ref="C25:C28"/>
    <mergeCell ref="C56:C57"/>
    <mergeCell ref="D56:D57"/>
    <mergeCell ref="E56:E57"/>
    <mergeCell ref="F56:F57"/>
    <mergeCell ref="J42:J43"/>
    <mergeCell ref="K42:K43"/>
    <mergeCell ref="C47:C55"/>
    <mergeCell ref="D47:D55"/>
    <mergeCell ref="E47:E55"/>
    <mergeCell ref="F47:F55"/>
    <mergeCell ref="G47:G55"/>
    <mergeCell ref="H47:H55"/>
    <mergeCell ref="I47:I55"/>
    <mergeCell ref="J47:J55"/>
    <mergeCell ref="C44:C46"/>
    <mergeCell ref="D44:D46"/>
    <mergeCell ref="E44:E46"/>
    <mergeCell ref="F44:F46"/>
    <mergeCell ref="C58:C59"/>
    <mergeCell ref="D58:D59"/>
    <mergeCell ref="E58:E59"/>
    <mergeCell ref="F58:F59"/>
    <mergeCell ref="G58:G59"/>
    <mergeCell ref="H58:H59"/>
    <mergeCell ref="I58:I59"/>
    <mergeCell ref="O7:P7"/>
    <mergeCell ref="Q7:R7"/>
    <mergeCell ref="Q9:Q10"/>
    <mergeCell ref="Q11:Q15"/>
    <mergeCell ref="Q20:Q22"/>
    <mergeCell ref="Q23:Q24"/>
    <mergeCell ref="Q25:Q28"/>
    <mergeCell ref="K47:K55"/>
    <mergeCell ref="K44:K46"/>
    <mergeCell ref="K35:K37"/>
    <mergeCell ref="K29:K34"/>
    <mergeCell ref="K25:K28"/>
    <mergeCell ref="K20:K22"/>
    <mergeCell ref="K23:K24"/>
    <mergeCell ref="K16:K18"/>
    <mergeCell ref="R29:R34"/>
    <mergeCell ref="Q29:Q34"/>
    <mergeCell ref="J58:J59"/>
    <mergeCell ref="K58:K59"/>
    <mergeCell ref="J44:J46"/>
    <mergeCell ref="J29:J34"/>
    <mergeCell ref="J56:J57"/>
    <mergeCell ref="K56:K57"/>
    <mergeCell ref="G23:I24"/>
    <mergeCell ref="G35:I37"/>
    <mergeCell ref="G56:I57"/>
    <mergeCell ref="G44:I46"/>
    <mergeCell ref="G42:I43"/>
    <mergeCell ref="R9:R10"/>
    <mergeCell ref="R11:R15"/>
    <mergeCell ref="R20:R22"/>
    <mergeCell ref="R23:R24"/>
    <mergeCell ref="R25:R28"/>
    <mergeCell ref="R58:R59"/>
    <mergeCell ref="O60:R60"/>
    <mergeCell ref="R35:R37"/>
    <mergeCell ref="R42:R43"/>
    <mergeCell ref="R44:R46"/>
    <mergeCell ref="R47:R55"/>
    <mergeCell ref="R56:R57"/>
    <mergeCell ref="Q56:Q57"/>
    <mergeCell ref="Q58:Q59"/>
    <mergeCell ref="Q35:Q37"/>
    <mergeCell ref="Q42:Q43"/>
    <mergeCell ref="Q44:Q46"/>
    <mergeCell ref="Q47:Q55"/>
  </mergeCells>
  <conditionalFormatting sqref="N9:N60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I17" sqref="I17"/>
    </sheetView>
  </sheetViews>
  <sheetFormatPr baseColWidth="10" defaultRowHeight="16" x14ac:dyDescent="0.2"/>
  <cols>
    <col min="1" max="1" width="15.5" style="2" bestFit="1" customWidth="1"/>
    <col min="2" max="2" width="6.1640625" style="2" bestFit="1" customWidth="1"/>
    <col min="3" max="3" width="6.83203125" style="2" bestFit="1" customWidth="1"/>
    <col min="4" max="4" width="10.5" style="2" bestFit="1" customWidth="1"/>
    <col min="5" max="16384" width="10.83203125" style="2"/>
  </cols>
  <sheetData>
    <row r="1" spans="1:9" ht="18" x14ac:dyDescent="0.2">
      <c r="A1" s="168" t="s">
        <v>1793</v>
      </c>
      <c r="B1" s="168"/>
      <c r="C1" s="168"/>
      <c r="D1" s="168"/>
      <c r="E1" s="168"/>
      <c r="F1" s="168"/>
      <c r="G1" s="168"/>
      <c r="H1" s="168"/>
      <c r="I1" s="168"/>
    </row>
    <row r="3" spans="1:9" x14ac:dyDescent="0.2">
      <c r="A3" s="124" t="s">
        <v>164</v>
      </c>
      <c r="B3" s="124" t="s">
        <v>1778</v>
      </c>
      <c r="C3" s="124" t="s">
        <v>171</v>
      </c>
      <c r="D3" s="124" t="s">
        <v>1779</v>
      </c>
    </row>
    <row r="4" spans="1:9" x14ac:dyDescent="0.2">
      <c r="A4" s="134" t="s">
        <v>6</v>
      </c>
      <c r="B4" s="7">
        <v>0</v>
      </c>
      <c r="C4" s="127">
        <f t="shared" ref="C4:C13" si="0">D4/SUM($D$4:$D$13)</f>
        <v>3.1305585200996085E-2</v>
      </c>
      <c r="D4" s="7">
        <v>88</v>
      </c>
    </row>
    <row r="5" spans="1:9" x14ac:dyDescent="0.2">
      <c r="A5" s="135"/>
      <c r="B5" s="10">
        <v>1</v>
      </c>
      <c r="C5" s="128">
        <f t="shared" si="0"/>
        <v>0.13945215225898258</v>
      </c>
      <c r="D5" s="10">
        <v>392</v>
      </c>
    </row>
    <row r="6" spans="1:9" x14ac:dyDescent="0.2">
      <c r="A6" s="135"/>
      <c r="B6" s="10">
        <v>2</v>
      </c>
      <c r="C6" s="128">
        <f t="shared" si="0"/>
        <v>0.11704019921736036</v>
      </c>
      <c r="D6" s="10">
        <v>329</v>
      </c>
    </row>
    <row r="7" spans="1:9" x14ac:dyDescent="0.2">
      <c r="A7" s="135"/>
      <c r="B7" s="10">
        <v>3</v>
      </c>
      <c r="C7" s="128">
        <f t="shared" si="0"/>
        <v>9.7118463180362866E-2</v>
      </c>
      <c r="D7" s="10">
        <v>273</v>
      </c>
    </row>
    <row r="8" spans="1:9" x14ac:dyDescent="0.2">
      <c r="A8" s="135"/>
      <c r="B8" s="10">
        <v>4</v>
      </c>
      <c r="C8" s="128">
        <f t="shared" si="0"/>
        <v>9.2138029171113481E-2</v>
      </c>
      <c r="D8" s="10">
        <v>259</v>
      </c>
    </row>
    <row r="9" spans="1:9" x14ac:dyDescent="0.2">
      <c r="A9" s="135"/>
      <c r="B9" s="10">
        <v>5</v>
      </c>
      <c r="C9" s="128">
        <f t="shared" si="0"/>
        <v>7.5062255425115618E-2</v>
      </c>
      <c r="D9" s="10">
        <v>211</v>
      </c>
    </row>
    <row r="10" spans="1:9" x14ac:dyDescent="0.2">
      <c r="A10" s="135"/>
      <c r="B10" s="129" t="s">
        <v>1780</v>
      </c>
      <c r="C10" s="128">
        <f t="shared" si="0"/>
        <v>0.1326929918178584</v>
      </c>
      <c r="D10" s="10">
        <v>373</v>
      </c>
    </row>
    <row r="11" spans="1:9" x14ac:dyDescent="0.2">
      <c r="A11" s="135"/>
      <c r="B11" s="130" t="s">
        <v>1781</v>
      </c>
      <c r="C11" s="128">
        <f t="shared" si="0"/>
        <v>0.12379935965848453</v>
      </c>
      <c r="D11" s="10">
        <v>348</v>
      </c>
    </row>
    <row r="12" spans="1:9" x14ac:dyDescent="0.2">
      <c r="A12" s="135"/>
      <c r="B12" s="130" t="s">
        <v>1782</v>
      </c>
      <c r="C12" s="128">
        <f t="shared" si="0"/>
        <v>7.933119886161509E-2</v>
      </c>
      <c r="D12" s="10">
        <v>223</v>
      </c>
    </row>
    <row r="13" spans="1:9" x14ac:dyDescent="0.2">
      <c r="A13" s="136"/>
      <c r="B13" s="131" t="s">
        <v>1783</v>
      </c>
      <c r="C13" s="132">
        <f t="shared" si="0"/>
        <v>0.11205976520811099</v>
      </c>
      <c r="D13" s="3">
        <v>315</v>
      </c>
    </row>
    <row r="14" spans="1:9" x14ac:dyDescent="0.2">
      <c r="A14" s="134" t="s">
        <v>7</v>
      </c>
      <c r="B14" s="7">
        <v>0</v>
      </c>
      <c r="C14" s="127">
        <f t="shared" ref="C14:C23" si="1">D14/SUM($D$14:$D$23)</f>
        <v>2.4489795918367346E-2</v>
      </c>
      <c r="D14" s="7">
        <v>48</v>
      </c>
    </row>
    <row r="15" spans="1:9" x14ac:dyDescent="0.2">
      <c r="A15" s="135"/>
      <c r="B15" s="10">
        <v>1</v>
      </c>
      <c r="C15" s="128">
        <f t="shared" si="1"/>
        <v>0.15663265306122448</v>
      </c>
      <c r="D15" s="10">
        <v>307</v>
      </c>
    </row>
    <row r="16" spans="1:9" x14ac:dyDescent="0.2">
      <c r="A16" s="135"/>
      <c r="B16" s="10">
        <v>2</v>
      </c>
      <c r="C16" s="128">
        <f t="shared" si="1"/>
        <v>0.14081632653061224</v>
      </c>
      <c r="D16" s="10">
        <v>276</v>
      </c>
    </row>
    <row r="17" spans="1:4" x14ac:dyDescent="0.2">
      <c r="A17" s="135"/>
      <c r="B17" s="10">
        <v>3</v>
      </c>
      <c r="C17" s="128">
        <f t="shared" si="1"/>
        <v>0.11428571428571428</v>
      </c>
      <c r="D17" s="10">
        <v>224</v>
      </c>
    </row>
    <row r="18" spans="1:4" x14ac:dyDescent="0.2">
      <c r="A18" s="135"/>
      <c r="B18" s="10">
        <v>4</v>
      </c>
      <c r="C18" s="128">
        <f t="shared" si="1"/>
        <v>0.1076530612244898</v>
      </c>
      <c r="D18" s="10">
        <v>211</v>
      </c>
    </row>
    <row r="19" spans="1:4" x14ac:dyDescent="0.2">
      <c r="A19" s="135"/>
      <c r="B19" s="10">
        <v>5</v>
      </c>
      <c r="C19" s="128">
        <f t="shared" si="1"/>
        <v>9.8469387755102042E-2</v>
      </c>
      <c r="D19" s="10">
        <v>193</v>
      </c>
    </row>
    <row r="20" spans="1:4" x14ac:dyDescent="0.2">
      <c r="A20" s="135"/>
      <c r="B20" s="129" t="s">
        <v>1780</v>
      </c>
      <c r="C20" s="128">
        <f t="shared" si="1"/>
        <v>0.11683673469387755</v>
      </c>
      <c r="D20" s="10">
        <v>229</v>
      </c>
    </row>
    <row r="21" spans="1:4" x14ac:dyDescent="0.2">
      <c r="A21" s="135"/>
      <c r="B21" s="130" t="s">
        <v>1781</v>
      </c>
      <c r="C21" s="128">
        <f t="shared" si="1"/>
        <v>0.10408163265306122</v>
      </c>
      <c r="D21" s="10">
        <v>204</v>
      </c>
    </row>
    <row r="22" spans="1:4" x14ac:dyDescent="0.2">
      <c r="A22" s="135"/>
      <c r="B22" s="130" t="s">
        <v>1782</v>
      </c>
      <c r="C22" s="128">
        <f t="shared" si="1"/>
        <v>5.8163265306122446E-2</v>
      </c>
      <c r="D22" s="10">
        <v>114</v>
      </c>
    </row>
    <row r="23" spans="1:4" x14ac:dyDescent="0.2">
      <c r="A23" s="136"/>
      <c r="B23" s="131" t="s">
        <v>1783</v>
      </c>
      <c r="C23" s="132">
        <f t="shared" si="1"/>
        <v>7.857142857142857E-2</v>
      </c>
      <c r="D23" s="3">
        <v>154</v>
      </c>
    </row>
    <row r="24" spans="1:4" x14ac:dyDescent="0.2">
      <c r="A24" s="134" t="s">
        <v>8</v>
      </c>
      <c r="B24" s="7">
        <v>0</v>
      </c>
      <c r="C24" s="127">
        <f t="shared" ref="C24:C33" si="2">D24/SUM($D$24:$D$33)</f>
        <v>2.0822752666328086E-2</v>
      </c>
      <c r="D24" s="7">
        <v>41</v>
      </c>
    </row>
    <row r="25" spans="1:4" x14ac:dyDescent="0.2">
      <c r="A25" s="135"/>
      <c r="B25" s="10">
        <v>1</v>
      </c>
      <c r="C25" s="128">
        <f t="shared" si="2"/>
        <v>7.6688674454037584E-2</v>
      </c>
      <c r="D25" s="10">
        <v>151</v>
      </c>
    </row>
    <row r="26" spans="1:4" x14ac:dyDescent="0.2">
      <c r="A26" s="135"/>
      <c r="B26" s="10">
        <v>2</v>
      </c>
      <c r="C26" s="128">
        <f t="shared" si="2"/>
        <v>6.0944641950228542E-2</v>
      </c>
      <c r="D26" s="10">
        <v>120</v>
      </c>
    </row>
    <row r="27" spans="1:4" x14ac:dyDescent="0.2">
      <c r="A27" s="135"/>
      <c r="B27" s="10">
        <v>3</v>
      </c>
      <c r="C27" s="128">
        <f t="shared" si="2"/>
        <v>9.1416962925342807E-2</v>
      </c>
      <c r="D27" s="10">
        <v>180</v>
      </c>
    </row>
    <row r="28" spans="1:4" x14ac:dyDescent="0.2">
      <c r="A28" s="135"/>
      <c r="B28" s="10">
        <v>4</v>
      </c>
      <c r="C28" s="128">
        <f t="shared" si="2"/>
        <v>7.8720162519045206E-2</v>
      </c>
      <c r="D28" s="10">
        <v>155</v>
      </c>
    </row>
    <row r="29" spans="1:4" x14ac:dyDescent="0.2">
      <c r="A29" s="135"/>
      <c r="B29" s="10">
        <v>5</v>
      </c>
      <c r="C29" s="128">
        <f t="shared" si="2"/>
        <v>8.9893346876587094E-2</v>
      </c>
      <c r="D29" s="10">
        <v>177</v>
      </c>
    </row>
    <row r="30" spans="1:4" x14ac:dyDescent="0.2">
      <c r="A30" s="135"/>
      <c r="B30" s="129" t="s">
        <v>1780</v>
      </c>
      <c r="C30" s="128">
        <f t="shared" si="2"/>
        <v>0.18842051802945659</v>
      </c>
      <c r="D30" s="10">
        <v>371</v>
      </c>
    </row>
    <row r="31" spans="1:4" x14ac:dyDescent="0.2">
      <c r="A31" s="135"/>
      <c r="B31" s="130" t="s">
        <v>1781</v>
      </c>
      <c r="C31" s="128">
        <f t="shared" si="2"/>
        <v>0.20213306246825799</v>
      </c>
      <c r="D31" s="10">
        <v>398</v>
      </c>
    </row>
    <row r="32" spans="1:4" x14ac:dyDescent="0.2">
      <c r="A32" s="135"/>
      <c r="B32" s="130" t="s">
        <v>1782</v>
      </c>
      <c r="C32" s="128">
        <f t="shared" si="2"/>
        <v>8.5830370746571863E-2</v>
      </c>
      <c r="D32" s="10">
        <v>169</v>
      </c>
    </row>
    <row r="33" spans="1:4" x14ac:dyDescent="0.2">
      <c r="A33" s="136"/>
      <c r="B33" s="131" t="s">
        <v>1783</v>
      </c>
      <c r="C33" s="132">
        <f t="shared" si="2"/>
        <v>0.10512950736414424</v>
      </c>
      <c r="D33" s="3">
        <v>207</v>
      </c>
    </row>
    <row r="34" spans="1:4" x14ac:dyDescent="0.2">
      <c r="A34" s="134" t="s">
        <v>9</v>
      </c>
      <c r="B34" s="7">
        <v>0</v>
      </c>
      <c r="C34" s="127">
        <f t="shared" ref="C34:C43" si="3">D34/SUM($D$34:$D$43)</f>
        <v>1.0234798314268514E-2</v>
      </c>
      <c r="D34" s="7">
        <v>17</v>
      </c>
    </row>
    <row r="35" spans="1:4" x14ac:dyDescent="0.2">
      <c r="A35" s="135"/>
      <c r="B35" s="10">
        <v>1</v>
      </c>
      <c r="C35" s="128">
        <f t="shared" si="3"/>
        <v>7.9470198675496692E-2</v>
      </c>
      <c r="D35" s="10">
        <v>132</v>
      </c>
    </row>
    <row r="36" spans="1:4" x14ac:dyDescent="0.2">
      <c r="A36" s="135"/>
      <c r="B36" s="10">
        <v>2</v>
      </c>
      <c r="C36" s="128">
        <f t="shared" si="3"/>
        <v>6.5021071643588196E-2</v>
      </c>
      <c r="D36" s="10">
        <v>108</v>
      </c>
    </row>
    <row r="37" spans="1:4" x14ac:dyDescent="0.2">
      <c r="A37" s="135"/>
      <c r="B37" s="10">
        <v>3</v>
      </c>
      <c r="C37" s="128">
        <f t="shared" si="3"/>
        <v>7.9470198675496692E-2</v>
      </c>
      <c r="D37" s="10">
        <v>132</v>
      </c>
    </row>
    <row r="38" spans="1:4" x14ac:dyDescent="0.2">
      <c r="A38" s="135"/>
      <c r="B38" s="10">
        <v>4</v>
      </c>
      <c r="C38" s="128">
        <f t="shared" si="3"/>
        <v>6.9235400361228175E-2</v>
      </c>
      <c r="D38" s="10">
        <v>115</v>
      </c>
    </row>
    <row r="39" spans="1:4" x14ac:dyDescent="0.2">
      <c r="A39" s="135"/>
      <c r="B39" s="10">
        <v>5</v>
      </c>
      <c r="C39" s="128">
        <f t="shared" si="3"/>
        <v>7.5857916917519572E-2</v>
      </c>
      <c r="D39" s="10">
        <v>126</v>
      </c>
    </row>
    <row r="40" spans="1:4" x14ac:dyDescent="0.2">
      <c r="A40" s="135"/>
      <c r="B40" s="129" t="s">
        <v>1780</v>
      </c>
      <c r="C40" s="128">
        <f t="shared" si="3"/>
        <v>0.18783865141481035</v>
      </c>
      <c r="D40" s="10">
        <v>312</v>
      </c>
    </row>
    <row r="41" spans="1:4" x14ac:dyDescent="0.2">
      <c r="A41" s="135"/>
      <c r="B41" s="130" t="s">
        <v>1781</v>
      </c>
      <c r="C41" s="128">
        <f t="shared" si="3"/>
        <v>0.19807344972907887</v>
      </c>
      <c r="D41" s="10">
        <v>329</v>
      </c>
    </row>
    <row r="42" spans="1:4" x14ac:dyDescent="0.2">
      <c r="A42" s="135"/>
      <c r="B42" s="130" t="s">
        <v>1782</v>
      </c>
      <c r="C42" s="128">
        <f t="shared" si="3"/>
        <v>0.11137868753762793</v>
      </c>
      <c r="D42" s="10">
        <v>185</v>
      </c>
    </row>
    <row r="43" spans="1:4" x14ac:dyDescent="0.2">
      <c r="A43" s="136"/>
      <c r="B43" s="131" t="s">
        <v>1783</v>
      </c>
      <c r="C43" s="132">
        <f t="shared" si="3"/>
        <v>0.12341962673088501</v>
      </c>
      <c r="D43" s="3">
        <v>205</v>
      </c>
    </row>
  </sheetData>
  <mergeCells count="4">
    <mergeCell ref="A4:A13"/>
    <mergeCell ref="A14:A23"/>
    <mergeCell ref="A24:A33"/>
    <mergeCell ref="A34:A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Contents</vt:lpstr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S12</vt:lpstr>
      <vt:lpstr>S13</vt:lpstr>
      <vt:lpstr>S14</vt:lpstr>
      <vt:lpstr>S15</vt:lpstr>
      <vt:lpstr>S16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Han</dc:creator>
  <cp:lastModifiedBy>Alvin Han</cp:lastModifiedBy>
  <dcterms:created xsi:type="dcterms:W3CDTF">2018-07-22T01:08:38Z</dcterms:created>
  <dcterms:modified xsi:type="dcterms:W3CDTF">2018-10-18T09:27:04Z</dcterms:modified>
</cp:coreProperties>
</file>