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sa.silva\Documents\GitHub\data-analysis\workout-nutrition\"/>
    </mc:Choice>
  </mc:AlternateContent>
  <xr:revisionPtr revIDLastSave="0" documentId="13_ncr:1_{639F9BD7-68BC-4DD7-AF42-DC0274B4D52E}" xr6:coauthVersionLast="47" xr6:coauthVersionMax="47" xr10:uidLastSave="{00000000-0000-0000-0000-000000000000}"/>
  <bookViews>
    <workbookView xWindow="-120" yWindow="-120" windowWidth="20730" windowHeight="11160" activeTab="1" xr2:uid="{9094E284-37DC-4DC0-8A01-64760B0F64C2}"/>
  </bookViews>
  <sheets>
    <sheet name="Fase 1" sheetId="1" r:id="rId1"/>
    <sheet name="Fas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B7" i="2"/>
  <c r="B9" i="2"/>
  <c r="E3" i="2"/>
  <c r="D7" i="1"/>
  <c r="E7" i="1"/>
  <c r="F7" i="1"/>
  <c r="G7" i="1"/>
  <c r="H7" i="1"/>
  <c r="I7" i="1"/>
  <c r="J7" i="1"/>
  <c r="C7" i="1"/>
  <c r="B7" i="1"/>
  <c r="J9" i="1"/>
  <c r="J24" i="1"/>
  <c r="B9" i="1"/>
  <c r="C9" i="1"/>
  <c r="D9" i="1"/>
  <c r="E9" i="1"/>
  <c r="F9" i="1"/>
  <c r="H9" i="1"/>
  <c r="I9" i="1"/>
  <c r="G9" i="1"/>
  <c r="C24" i="1"/>
  <c r="D24" i="1"/>
  <c r="E24" i="1"/>
  <c r="F24" i="1"/>
  <c r="G24" i="1"/>
  <c r="H24" i="1"/>
  <c r="I24" i="1"/>
  <c r="B24" i="1"/>
  <c r="E3" i="1"/>
  <c r="C8" i="1" s="1"/>
  <c r="B8" i="2" l="1"/>
  <c r="J8" i="1"/>
  <c r="F8" i="1"/>
  <c r="I8" i="1"/>
  <c r="E8" i="1"/>
  <c r="B8" i="1"/>
  <c r="H8" i="1"/>
  <c r="D8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tc={BC5AF60B-75EF-43C5-96D8-7352A360D633}</author>
  </authors>
  <commentList>
    <comment ref="I13" authorId="0" shapeId="0" xr:uid="{BC5AF60B-75EF-43C5-96D8-7352A360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houve dado no dietbox</t>
      </text>
    </comment>
  </commentList>
</comments>
</file>

<file path=xl/sharedStrings.xml><?xml version="1.0" encoding="utf-8"?>
<sst xmlns="http://schemas.openxmlformats.org/spreadsheetml/2006/main" count="62" uniqueCount="35">
  <si>
    <t>Altura</t>
  </si>
  <si>
    <t>Idade</t>
  </si>
  <si>
    <t>Nascimento</t>
  </si>
  <si>
    <t>ANDRESSA SOARES LIMA SILVA</t>
  </si>
  <si>
    <t>Cintura</t>
  </si>
  <si>
    <t>Abdômen</t>
  </si>
  <si>
    <t>Quadril</t>
  </si>
  <si>
    <t>Coxa esquerda</t>
  </si>
  <si>
    <t>Coxa direita</t>
  </si>
  <si>
    <t>Braço relaxado esquerdo</t>
  </si>
  <si>
    <t>Braço relaxado direito</t>
  </si>
  <si>
    <t>Tríceps</t>
  </si>
  <si>
    <t>Abdominal</t>
  </si>
  <si>
    <t>Axilar média</t>
  </si>
  <si>
    <t>Suprailíaca</t>
  </si>
  <si>
    <t>Subescapular</t>
  </si>
  <si>
    <t>Torax</t>
  </si>
  <si>
    <t>Coxa</t>
  </si>
  <si>
    <t>PESO</t>
  </si>
  <si>
    <t>IMC</t>
  </si>
  <si>
    <t>Sexo</t>
  </si>
  <si>
    <t>Feminino</t>
  </si>
  <si>
    <t>Soma dobras</t>
  </si>
  <si>
    <t>Densidade Corporal</t>
  </si>
  <si>
    <t>Razão Cintura/Quadril</t>
  </si>
  <si>
    <t>Dobras (mm)</t>
  </si>
  <si>
    <t>Circunf. (mm)</t>
  </si>
  <si>
    <t>Braço contraido esquerdo</t>
  </si>
  <si>
    <t>Braço contraido direito</t>
  </si>
  <si>
    <t>Tórax</t>
  </si>
  <si>
    <t>Tríceps direito</t>
  </si>
  <si>
    <t>Tríceps esquerdo</t>
  </si>
  <si>
    <t>Bíceps direito</t>
  </si>
  <si>
    <t>Bíceps esquerdo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</si>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</sst>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2" fontId="1" fillId="0" borderId="0" xfId="0" applyNumberFormat="1" applyFont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sa Soares Lima Silva" id="{4DA6E33C-6015-45B4-9494-A0B70B4E1606}" userId="S::ice_alima@uolinc.com::1cd7edc6-352a-499b-9159-c1ba395479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2-10-18T23:29:35.72" personId="{4DA6E33C-6015-45B4-9494-A0B70B4E1606}" id="{BC5AF60B-75EF-43C5-96D8-7352A360D633}">
    <text>Não houve dado no dietbox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D1E7-67C6-4A43-AF89-AFD62FAB2002}">
  <dimension ref="A1:O24"/>
  <sheetViews>
    <sheetView workbookViewId="0">
      <pane xSplit="1" ySplit="5" topLeftCell="D9" activePane="bottomRight" state="frozenSplit"/>
      <selection pane="topRight" activeCell="C1" sqref="C1"/>
      <selection pane="bottomLeft" activeCell="A10" sqref="A10"/>
      <selection pane="bottomRight" activeCell="D18" sqref="D18"/>
    </sheetView>
  </sheetViews>
  <sheetFormatPr defaultColWidth="13.7109375" defaultRowHeight="15" x14ac:dyDescent="0.25"/>
  <cols>
    <col min="1" max="1" width="28.140625" bestFit="1" customWidth="1"/>
    <col min="2" max="8" width="13.7109375" style="2" customWidth="1"/>
    <col min="9" max="9" width="13.7109375" style="2" bestFit="1" customWidth="1"/>
    <col min="10" max="10" width="13.7109375" style="2" customWidth="1"/>
    <col min="11" max="16384" width="13.7109375" style="2"/>
  </cols>
  <sheetData>
    <row r="1" spans="1:15" customFormat="1" x14ac:dyDescent="0.25">
      <c r="A1" s="9" t="s">
        <v>3</v>
      </c>
      <c r="B1" s="9"/>
      <c r="C1" s="9"/>
      <c r="D1" s="9"/>
      <c r="E1" s="9"/>
      <c r="I1" s="4" t="s">
        <v>26</v>
      </c>
      <c r="J1" s="5" t="s">
        <v>25</v>
      </c>
    </row>
    <row r="2" spans="1:15" customFormat="1" x14ac:dyDescent="0.25">
      <c r="A2" t="s">
        <v>2</v>
      </c>
      <c r="B2" s="1">
        <v>35468</v>
      </c>
      <c r="C2" s="1"/>
      <c r="D2" t="s">
        <v>20</v>
      </c>
      <c r="E2" s="1" t="s">
        <v>21</v>
      </c>
    </row>
    <row r="3" spans="1:15" customFormat="1" x14ac:dyDescent="0.25">
      <c r="A3" t="s">
        <v>0</v>
      </c>
      <c r="B3">
        <v>163</v>
      </c>
      <c r="D3" t="s">
        <v>1</v>
      </c>
      <c r="E3" s="3">
        <f ca="1" xml:space="preserve"> YEAR(TODAY())-YEAR(B2)</f>
        <v>25</v>
      </c>
    </row>
    <row r="4" spans="1:15" customFormat="1" x14ac:dyDescent="0.25"/>
    <row r="5" spans="1:15" customFormat="1" x14ac:dyDescent="0.25">
      <c r="B5" s="1">
        <v>44617</v>
      </c>
      <c r="C5" s="1">
        <v>44636</v>
      </c>
      <c r="D5" s="1">
        <v>44671</v>
      </c>
      <c r="E5" s="1">
        <v>44705</v>
      </c>
      <c r="F5" s="1">
        <v>44732</v>
      </c>
      <c r="G5" s="1">
        <v>44793</v>
      </c>
      <c r="H5" s="1">
        <v>44824</v>
      </c>
      <c r="I5" s="1">
        <v>44849</v>
      </c>
      <c r="J5" s="1">
        <v>44869</v>
      </c>
      <c r="K5" s="1"/>
      <c r="L5" s="1"/>
      <c r="M5" s="1"/>
      <c r="N5" s="1"/>
      <c r="O5" s="1"/>
    </row>
    <row r="6" spans="1:15" x14ac:dyDescent="0.25">
      <c r="A6" s="6" t="s">
        <v>18</v>
      </c>
      <c r="B6" s="2">
        <v>88.1</v>
      </c>
      <c r="C6" s="2">
        <v>85.8</v>
      </c>
      <c r="D6" s="2">
        <v>85.5</v>
      </c>
      <c r="E6" s="2">
        <v>82.7</v>
      </c>
      <c r="F6" s="2">
        <v>84.6</v>
      </c>
      <c r="G6" s="2">
        <v>84.5</v>
      </c>
      <c r="H6" s="2">
        <v>84.5</v>
      </c>
      <c r="I6" s="2">
        <v>84.4</v>
      </c>
      <c r="J6" s="2">
        <v>85.4</v>
      </c>
    </row>
    <row r="7" spans="1:15" x14ac:dyDescent="0.25">
      <c r="A7" s="6" t="s">
        <v>19</v>
      </c>
      <c r="B7" s="2">
        <f>B6*10000/POWER($B$3,2)</f>
        <v>33.158944634724676</v>
      </c>
      <c r="C7" s="2">
        <f>C6*10000/POWER($B$3,2)</f>
        <v>32.293274116451506</v>
      </c>
      <c r="D7" s="2">
        <f t="shared" ref="D7:J7" si="0">D6*10000/POWER($B$3,2)</f>
        <v>32.180360570589784</v>
      </c>
      <c r="E7" s="2">
        <f t="shared" si="0"/>
        <v>31.126500809213745</v>
      </c>
      <c r="F7" s="2">
        <f t="shared" si="0"/>
        <v>31.84161993300463</v>
      </c>
      <c r="G7" s="2">
        <f t="shared" si="0"/>
        <v>31.803982084384057</v>
      </c>
      <c r="H7" s="2">
        <f t="shared" si="0"/>
        <v>31.803982084384057</v>
      </c>
      <c r="I7" s="2">
        <f t="shared" si="0"/>
        <v>31.766344235763484</v>
      </c>
      <c r="J7" s="2">
        <f t="shared" si="0"/>
        <v>32.142722721969214</v>
      </c>
    </row>
    <row r="8" spans="1:15" x14ac:dyDescent="0.25">
      <c r="A8" s="6" t="s">
        <v>23</v>
      </c>
      <c r="B8" s="2">
        <f ca="1">1.112-0.00043499*(B24)+ 0.00000055*(B24)*2-0.00028826*($E$3)</f>
        <v>1.0076021400000001</v>
      </c>
      <c r="C8" s="2">
        <f t="shared" ref="C8:J8" ca="1" si="1">1.112-0.00043499*(C24)+ 0.00000055*(C24)*2-0.00028826*($E$3)</f>
        <v>1.0184493900000002</v>
      </c>
      <c r="D8" s="2">
        <f t="shared" ca="1" si="1"/>
        <v>1.0249577400000003</v>
      </c>
      <c r="E8" s="2">
        <f t="shared" ca="1" si="1"/>
        <v>1.0245238500000002</v>
      </c>
      <c r="F8" s="2">
        <f t="shared" ca="1" si="1"/>
        <v>1.0214866200000003</v>
      </c>
      <c r="G8" s="2">
        <f t="shared" ca="1" si="1"/>
        <v>1.0318999800000002</v>
      </c>
      <c r="H8" s="2">
        <f t="shared" ca="1" si="1"/>
        <v>1.0318999800000002</v>
      </c>
      <c r="I8" s="2">
        <f t="shared" ca="1" si="1"/>
        <v>1.0336355400000004</v>
      </c>
      <c r="J8" s="2">
        <f t="shared" ca="1" si="1"/>
        <v>1.0345033200000002</v>
      </c>
    </row>
    <row r="9" spans="1:15" x14ac:dyDescent="0.25">
      <c r="A9" s="6" t="s">
        <v>24</v>
      </c>
      <c r="B9" s="2">
        <f t="shared" ref="B9:F9" si="2">B10/B12</f>
        <v>0.83898305084745761</v>
      </c>
      <c r="C9" s="2">
        <f t="shared" si="2"/>
        <v>0.86842105263157898</v>
      </c>
      <c r="D9" s="2">
        <f t="shared" si="2"/>
        <v>0.76991150442477874</v>
      </c>
      <c r="E9" s="2">
        <f t="shared" si="2"/>
        <v>0.75221238938053092</v>
      </c>
      <c r="F9" s="2">
        <f t="shared" si="2"/>
        <v>0.81578947368421051</v>
      </c>
      <c r="G9" s="2">
        <f>G10/G12</f>
        <v>0.83620689655172409</v>
      </c>
      <c r="H9" s="2">
        <f t="shared" ref="H9:J9" si="3">H10/H12</f>
        <v>0.82758620689655171</v>
      </c>
      <c r="I9" s="2">
        <f t="shared" si="3"/>
        <v>0.81196581196581197</v>
      </c>
      <c r="J9" s="2">
        <f t="shared" si="3"/>
        <v>0.83620689655172409</v>
      </c>
    </row>
    <row r="10" spans="1:15" x14ac:dyDescent="0.25">
      <c r="A10" s="4" t="s">
        <v>4</v>
      </c>
      <c r="B10" s="2">
        <v>99</v>
      </c>
      <c r="C10" s="2">
        <v>99</v>
      </c>
      <c r="D10" s="2">
        <v>87</v>
      </c>
      <c r="E10" s="2">
        <v>85</v>
      </c>
      <c r="F10" s="2">
        <v>93</v>
      </c>
      <c r="G10" s="2">
        <v>97</v>
      </c>
      <c r="H10" s="2">
        <v>96</v>
      </c>
      <c r="I10" s="2">
        <v>95</v>
      </c>
      <c r="J10" s="2">
        <v>97</v>
      </c>
    </row>
    <row r="11" spans="1:15" x14ac:dyDescent="0.25">
      <c r="A11" s="4" t="s">
        <v>5</v>
      </c>
      <c r="B11" s="2">
        <v>112</v>
      </c>
      <c r="C11" s="2">
        <v>107</v>
      </c>
      <c r="D11" s="2">
        <v>105</v>
      </c>
      <c r="E11" s="2">
        <v>105</v>
      </c>
      <c r="F11" s="2">
        <v>104</v>
      </c>
      <c r="G11" s="2">
        <v>108</v>
      </c>
      <c r="H11" s="2">
        <v>107</v>
      </c>
      <c r="I11" s="2">
        <v>106</v>
      </c>
      <c r="J11" s="2">
        <v>106</v>
      </c>
    </row>
    <row r="12" spans="1:15" x14ac:dyDescent="0.25">
      <c r="A12" s="4" t="s">
        <v>6</v>
      </c>
      <c r="B12" s="2">
        <v>118</v>
      </c>
      <c r="C12" s="2">
        <v>114</v>
      </c>
      <c r="D12" s="2">
        <v>113</v>
      </c>
      <c r="E12" s="2">
        <v>113</v>
      </c>
      <c r="F12" s="2">
        <v>114</v>
      </c>
      <c r="G12" s="2">
        <v>116</v>
      </c>
      <c r="H12" s="2">
        <v>116</v>
      </c>
      <c r="I12" s="2">
        <v>117</v>
      </c>
      <c r="J12" s="2">
        <v>116</v>
      </c>
    </row>
    <row r="13" spans="1:15" x14ac:dyDescent="0.25">
      <c r="A13" s="4" t="s">
        <v>7</v>
      </c>
      <c r="B13" s="2">
        <v>56</v>
      </c>
      <c r="C13" s="2">
        <v>58</v>
      </c>
      <c r="D13" s="2">
        <v>55</v>
      </c>
      <c r="E13" s="2">
        <v>55</v>
      </c>
      <c r="F13" s="2">
        <v>56</v>
      </c>
      <c r="G13" s="2">
        <v>57</v>
      </c>
      <c r="H13" s="2">
        <v>57</v>
      </c>
      <c r="I13" s="7">
        <v>56</v>
      </c>
      <c r="J13" s="2">
        <v>56</v>
      </c>
    </row>
    <row r="14" spans="1:15" x14ac:dyDescent="0.25">
      <c r="A14" s="4" t="s">
        <v>8</v>
      </c>
      <c r="B14" s="2">
        <v>57</v>
      </c>
      <c r="C14" s="2">
        <v>57</v>
      </c>
      <c r="D14" s="2">
        <v>57</v>
      </c>
      <c r="E14" s="2">
        <v>55.5</v>
      </c>
      <c r="F14" s="2">
        <v>55</v>
      </c>
      <c r="G14" s="2">
        <v>56</v>
      </c>
      <c r="H14" s="2">
        <v>55</v>
      </c>
      <c r="I14" s="7">
        <v>56</v>
      </c>
      <c r="J14" s="2">
        <v>56</v>
      </c>
    </row>
    <row r="15" spans="1:15" x14ac:dyDescent="0.25">
      <c r="A15" s="4" t="s">
        <v>9</v>
      </c>
      <c r="B15" s="2">
        <v>34</v>
      </c>
      <c r="C15" s="2">
        <v>33</v>
      </c>
      <c r="D15" s="2">
        <v>32</v>
      </c>
      <c r="E15" s="2">
        <v>31</v>
      </c>
      <c r="F15" s="2">
        <v>32</v>
      </c>
      <c r="G15" s="2">
        <v>32</v>
      </c>
      <c r="H15" s="2">
        <v>32</v>
      </c>
      <c r="I15" s="2">
        <v>31</v>
      </c>
      <c r="J15" s="2">
        <v>32</v>
      </c>
    </row>
    <row r="16" spans="1:15" x14ac:dyDescent="0.25">
      <c r="A16" s="4" t="s">
        <v>10</v>
      </c>
      <c r="B16" s="2">
        <v>34</v>
      </c>
      <c r="C16" s="2">
        <v>33</v>
      </c>
      <c r="D16" s="2">
        <v>32</v>
      </c>
      <c r="E16" s="2">
        <v>30</v>
      </c>
      <c r="F16" s="2">
        <v>31</v>
      </c>
      <c r="G16" s="2">
        <v>30</v>
      </c>
      <c r="H16" s="2">
        <v>31</v>
      </c>
      <c r="I16" s="2">
        <v>31</v>
      </c>
      <c r="J16" s="2">
        <v>32</v>
      </c>
    </row>
    <row r="17" spans="1:10" x14ac:dyDescent="0.25">
      <c r="A17" s="5" t="s">
        <v>11</v>
      </c>
      <c r="B17" s="2">
        <v>23</v>
      </c>
      <c r="C17" s="2">
        <v>17</v>
      </c>
      <c r="D17" s="2">
        <v>17</v>
      </c>
      <c r="E17" s="2">
        <v>16</v>
      </c>
      <c r="F17" s="2">
        <v>15</v>
      </c>
      <c r="G17" s="2">
        <v>15</v>
      </c>
      <c r="H17" s="2">
        <v>16</v>
      </c>
      <c r="I17" s="2">
        <v>19</v>
      </c>
      <c r="J17" s="2">
        <v>17</v>
      </c>
    </row>
    <row r="18" spans="1:10" x14ac:dyDescent="0.25">
      <c r="A18" s="5" t="s">
        <v>12</v>
      </c>
      <c r="B18" s="2">
        <v>35</v>
      </c>
      <c r="C18" s="2">
        <v>35</v>
      </c>
      <c r="D18" s="2">
        <v>35</v>
      </c>
      <c r="E18" s="2">
        <v>33</v>
      </c>
      <c r="F18" s="2">
        <v>36</v>
      </c>
      <c r="G18" s="2">
        <v>31</v>
      </c>
      <c r="H18" s="2">
        <v>35</v>
      </c>
      <c r="I18" s="2">
        <v>36</v>
      </c>
      <c r="J18" s="2">
        <v>33</v>
      </c>
    </row>
    <row r="19" spans="1:10" x14ac:dyDescent="0.25">
      <c r="A19" s="5" t="s">
        <v>13</v>
      </c>
      <c r="B19" s="2">
        <v>42</v>
      </c>
      <c r="C19" s="2">
        <v>35</v>
      </c>
      <c r="D19" s="2">
        <v>34</v>
      </c>
      <c r="E19" s="2">
        <v>33</v>
      </c>
      <c r="F19" s="2">
        <v>35</v>
      </c>
      <c r="G19" s="2">
        <v>30</v>
      </c>
      <c r="H19" s="2">
        <v>27</v>
      </c>
      <c r="I19" s="2">
        <v>25</v>
      </c>
      <c r="J19" s="2">
        <v>28</v>
      </c>
    </row>
    <row r="20" spans="1:10" x14ac:dyDescent="0.25">
      <c r="A20" s="5" t="s">
        <v>14</v>
      </c>
      <c r="B20" s="2">
        <v>33</v>
      </c>
      <c r="C20" s="2">
        <v>33</v>
      </c>
      <c r="D20" s="2">
        <v>30</v>
      </c>
      <c r="E20" s="2">
        <v>30</v>
      </c>
      <c r="F20" s="2">
        <v>31</v>
      </c>
      <c r="G20" s="2">
        <v>26</v>
      </c>
      <c r="H20" s="2">
        <v>30</v>
      </c>
      <c r="I20" s="2">
        <v>28</v>
      </c>
      <c r="J20" s="2">
        <v>30</v>
      </c>
    </row>
    <row r="21" spans="1:10" x14ac:dyDescent="0.25">
      <c r="A21" s="5" t="s">
        <v>15</v>
      </c>
      <c r="B21" s="2">
        <v>26</v>
      </c>
      <c r="C21" s="2">
        <v>25</v>
      </c>
      <c r="D21" s="2">
        <v>25</v>
      </c>
      <c r="E21" s="2">
        <v>25</v>
      </c>
      <c r="F21" s="2">
        <v>27</v>
      </c>
      <c r="G21" s="2">
        <v>25</v>
      </c>
      <c r="H21" s="2">
        <v>23</v>
      </c>
      <c r="I21" s="2">
        <v>23</v>
      </c>
      <c r="J21" s="2">
        <v>25</v>
      </c>
    </row>
    <row r="22" spans="1:10" x14ac:dyDescent="0.25">
      <c r="A22" s="5" t="s">
        <v>16</v>
      </c>
      <c r="B22" s="2">
        <v>30</v>
      </c>
      <c r="C22" s="2">
        <v>24</v>
      </c>
      <c r="D22" s="2">
        <v>17</v>
      </c>
      <c r="E22" s="2">
        <v>23</v>
      </c>
      <c r="F22" s="2">
        <v>23</v>
      </c>
      <c r="G22" s="2">
        <v>16</v>
      </c>
      <c r="H22" s="2">
        <v>17</v>
      </c>
      <c r="I22" s="2">
        <v>17</v>
      </c>
      <c r="J22" s="2">
        <v>10</v>
      </c>
    </row>
    <row r="23" spans="1:10" x14ac:dyDescent="0.25">
      <c r="A23" s="5" t="s">
        <v>17</v>
      </c>
      <c r="B23" s="2">
        <v>35</v>
      </c>
      <c r="C23" s="2">
        <v>30</v>
      </c>
      <c r="D23" s="2">
        <v>26</v>
      </c>
      <c r="E23" s="2">
        <v>25</v>
      </c>
      <c r="F23" s="2">
        <v>25</v>
      </c>
      <c r="G23" s="2">
        <v>25</v>
      </c>
      <c r="H23" s="2">
        <v>20</v>
      </c>
      <c r="I23" s="2">
        <v>16</v>
      </c>
      <c r="J23" s="2">
        <v>19</v>
      </c>
    </row>
    <row r="24" spans="1:10" x14ac:dyDescent="0.25">
      <c r="A24" s="8" t="s">
        <v>22</v>
      </c>
      <c r="B24" s="2">
        <f>SUM(B17:B23)</f>
        <v>224</v>
      </c>
      <c r="C24" s="2">
        <f t="shared" ref="C24:J24" si="4">SUM(C17:C23)</f>
        <v>199</v>
      </c>
      <c r="D24" s="2">
        <f t="shared" si="4"/>
        <v>184</v>
      </c>
      <c r="E24" s="2">
        <f t="shared" si="4"/>
        <v>185</v>
      </c>
      <c r="F24" s="2">
        <f t="shared" si="4"/>
        <v>192</v>
      </c>
      <c r="G24" s="2">
        <f t="shared" si="4"/>
        <v>168</v>
      </c>
      <c r="H24" s="2">
        <f t="shared" si="4"/>
        <v>168</v>
      </c>
      <c r="I24" s="2">
        <f t="shared" si="4"/>
        <v>164</v>
      </c>
      <c r="J24" s="2">
        <f t="shared" si="4"/>
        <v>162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  <ignoredErrors>
    <ignoredError sqref="B24 C24:I24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31AF-6F1D-4ECB-BDE5-81D2DB25009F}">
  <dimension ref="A1:O31"/>
  <sheetViews>
    <sheetView tabSelected="1" workbookViewId="0">
      <pane xSplit="1" ySplit="5" topLeftCell="B6" activePane="bottomRight" state="frozenSplit"/>
      <selection pane="topRight" activeCell="C1" sqref="C1"/>
      <selection pane="bottomLeft" activeCell="A10" sqref="A10"/>
      <selection pane="bottomRight" activeCell="C7" sqref="C7"/>
    </sheetView>
  </sheetViews>
  <sheetFormatPr defaultColWidth="13.7109375" defaultRowHeight="15" x14ac:dyDescent="0.25"/>
  <cols>
    <col min="1" max="1" width="28.140625" bestFit="1" customWidth="1"/>
    <col min="2" max="8" width="13.7109375" style="2" customWidth="1"/>
    <col min="9" max="9" width="13.7109375" style="2" bestFit="1" customWidth="1"/>
    <col min="10" max="10" width="13.7109375" style="2" customWidth="1"/>
    <col min="11" max="16384" width="13.7109375" style="2"/>
  </cols>
  <sheetData>
    <row r="1" spans="1:15" customFormat="1" x14ac:dyDescent="0.25">
      <c r="A1" s="9" t="s">
        <v>3</v>
      </c>
      <c r="B1" s="9"/>
      <c r="C1" s="9"/>
      <c r="D1" s="9"/>
      <c r="E1" s="9"/>
      <c r="I1" s="4" t="s">
        <v>26</v>
      </c>
      <c r="J1" s="5" t="s">
        <v>25</v>
      </c>
    </row>
    <row r="2" spans="1:15" customFormat="1" x14ac:dyDescent="0.25">
      <c r="A2" t="s">
        <v>2</v>
      </c>
      <c r="B2" s="1">
        <v>35468</v>
      </c>
      <c r="C2" s="1"/>
      <c r="D2" t="s">
        <v>20</v>
      </c>
      <c r="E2" s="1" t="s">
        <v>21</v>
      </c>
    </row>
    <row r="3" spans="1:15" customFormat="1" x14ac:dyDescent="0.25">
      <c r="A3" t="s">
        <v>0</v>
      </c>
      <c r="B3">
        <v>163</v>
      </c>
      <c r="D3" t="s">
        <v>1</v>
      </c>
      <c r="E3" s="3">
        <f ca="1" xml:space="preserve"> YEAR(TODAY())-YEAR(B2)</f>
        <v>25</v>
      </c>
    </row>
    <row r="4" spans="1:15" customFormat="1" x14ac:dyDescent="0.25"/>
    <row r="5" spans="1:15" customFormat="1" x14ac:dyDescent="0.25">
      <c r="A5" s="10" t="s">
        <v>34</v>
      </c>
      <c r="B5" s="1">
        <v>44873</v>
      </c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</row>
    <row r="6" spans="1:15" x14ac:dyDescent="0.25">
      <c r="A6" s="6" t="s">
        <v>18</v>
      </c>
      <c r="B6" s="2">
        <v>85.5</v>
      </c>
    </row>
    <row r="7" spans="1:15" x14ac:dyDescent="0.25">
      <c r="A7" s="6" t="s">
        <v>19</v>
      </c>
      <c r="B7" s="2">
        <f>B6*10000/POWER($B$3,2)</f>
        <v>32.180360570589784</v>
      </c>
    </row>
    <row r="8" spans="1:15" x14ac:dyDescent="0.25">
      <c r="A8" s="6" t="s">
        <v>23</v>
      </c>
      <c r="B8" s="2">
        <f ca="1">1.112-0.00043499*(B31)+ 0.00000055*(B31)*2-0.00028826*($E$3)</f>
        <v>0.99545322000000003</v>
      </c>
    </row>
    <row r="9" spans="1:15" x14ac:dyDescent="0.25">
      <c r="A9" s="6" t="s">
        <v>24</v>
      </c>
      <c r="B9" s="2">
        <f>B10/B12</f>
        <v>0.84782608695652173</v>
      </c>
    </row>
    <row r="10" spans="1:15" x14ac:dyDescent="0.25">
      <c r="A10" s="4" t="s">
        <v>4</v>
      </c>
      <c r="B10" s="2">
        <v>97.5</v>
      </c>
    </row>
    <row r="11" spans="1:15" x14ac:dyDescent="0.25">
      <c r="A11" s="4" t="s">
        <v>5</v>
      </c>
      <c r="B11" s="2">
        <v>106</v>
      </c>
    </row>
    <row r="12" spans="1:15" x14ac:dyDescent="0.25">
      <c r="A12" s="4" t="s">
        <v>6</v>
      </c>
      <c r="B12" s="2">
        <v>115</v>
      </c>
    </row>
    <row r="13" spans="1:15" x14ac:dyDescent="0.25">
      <c r="A13" s="4" t="s">
        <v>7</v>
      </c>
      <c r="B13" s="2">
        <v>60</v>
      </c>
      <c r="I13" s="7"/>
    </row>
    <row r="14" spans="1:15" x14ac:dyDescent="0.25">
      <c r="A14" s="4" t="s">
        <v>8</v>
      </c>
      <c r="B14" s="2">
        <v>60.5</v>
      </c>
      <c r="I14" s="7"/>
    </row>
    <row r="15" spans="1:15" x14ac:dyDescent="0.25">
      <c r="A15" s="4" t="s">
        <v>9</v>
      </c>
      <c r="B15" s="2">
        <v>37</v>
      </c>
    </row>
    <row r="16" spans="1:15" x14ac:dyDescent="0.25">
      <c r="A16" s="4" t="s">
        <v>10</v>
      </c>
      <c r="B16" s="2">
        <v>37.5</v>
      </c>
    </row>
    <row r="17" spans="1:2" x14ac:dyDescent="0.25">
      <c r="A17" s="4" t="s">
        <v>27</v>
      </c>
      <c r="B17" s="2">
        <v>35.799999999999997</v>
      </c>
    </row>
    <row r="18" spans="1:2" x14ac:dyDescent="0.25">
      <c r="A18" s="4" t="s">
        <v>28</v>
      </c>
      <c r="B18" s="2">
        <v>36.5</v>
      </c>
    </row>
    <row r="19" spans="1:2" x14ac:dyDescent="0.25">
      <c r="A19" s="4" t="s">
        <v>29</v>
      </c>
      <c r="B19" s="2">
        <v>99</v>
      </c>
    </row>
    <row r="20" spans="1:2" x14ac:dyDescent="0.25">
      <c r="A20" s="5" t="s">
        <v>30</v>
      </c>
      <c r="B20" s="2">
        <v>30</v>
      </c>
    </row>
    <row r="21" spans="1:2" x14ac:dyDescent="0.25">
      <c r="A21" s="5" t="s">
        <v>31</v>
      </c>
      <c r="B21" s="2">
        <v>29</v>
      </c>
    </row>
    <row r="22" spans="1:2" x14ac:dyDescent="0.25">
      <c r="A22" s="5" t="s">
        <v>32</v>
      </c>
      <c r="B22" s="2">
        <v>22</v>
      </c>
    </row>
    <row r="23" spans="1:2" x14ac:dyDescent="0.25">
      <c r="A23" s="5" t="s">
        <v>33</v>
      </c>
      <c r="B23" s="2">
        <v>27</v>
      </c>
    </row>
    <row r="24" spans="1:2" x14ac:dyDescent="0.25">
      <c r="A24" s="5" t="s">
        <v>12</v>
      </c>
      <c r="B24" s="2">
        <v>30</v>
      </c>
    </row>
    <row r="25" spans="1:2" x14ac:dyDescent="0.25">
      <c r="A25" s="5" t="s">
        <v>13</v>
      </c>
      <c r="B25" s="2">
        <v>40</v>
      </c>
    </row>
    <row r="26" spans="1:2" x14ac:dyDescent="0.25">
      <c r="A26" s="5" t="s">
        <v>14</v>
      </c>
      <c r="B26" s="2">
        <v>35</v>
      </c>
    </row>
    <row r="27" spans="1:2" x14ac:dyDescent="0.25">
      <c r="A27" s="5" t="s">
        <v>15</v>
      </c>
      <c r="B27" s="2">
        <v>35</v>
      </c>
    </row>
    <row r="28" spans="1:2" x14ac:dyDescent="0.25">
      <c r="A28" s="5" t="s">
        <v>16</v>
      </c>
      <c r="B28" s="2">
        <v>25</v>
      </c>
    </row>
    <row r="29" spans="1:2" x14ac:dyDescent="0.25">
      <c r="A29" s="5" t="s">
        <v>8</v>
      </c>
      <c r="B29" s="2">
        <v>33</v>
      </c>
    </row>
    <row r="30" spans="1:2" x14ac:dyDescent="0.25">
      <c r="A30" s="5" t="s">
        <v>7</v>
      </c>
      <c r="B30" s="2">
        <v>33</v>
      </c>
    </row>
    <row r="31" spans="1:2" x14ac:dyDescent="0.25">
      <c r="A31" s="8" t="s">
        <v>22</v>
      </c>
      <c r="B31" s="2">
        <f>SUM(AVERAGE(B20:B21),AVERAGE(B22:B23),AVERAGE(B29:B30),B24:B28)</f>
        <v>252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Fase 1</vt:lpstr>
      <vt:lpstr>Fase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 Soares Lima Silva</dc:creator>
  <cp:lastModifiedBy>Andressa Soares Silva - ASR</cp:lastModifiedBy>
  <dcterms:created xsi:type="dcterms:W3CDTF">2022-10-18T22:50:33Z</dcterms:created>
  <dcterms:modified xsi:type="dcterms:W3CDTF">2022-11-18T00:46:26Z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6c2b39-4223-4d15-bcb9-787ea17e6435_Enabled">
    <vt:lpwstr>true</vt:lpwstr>
  </property>
  <property fmtid="{D5CDD505-2E9C-101B-9397-08002B2CF9AE}" pid="3" name="MSIP_Label_086c2b39-4223-4d15-bcb9-787ea17e6435_SetDate">
    <vt:lpwstr>2022-10-18T22:50:34Z</vt:lpwstr>
  </property>
  <property fmtid="{D5CDD505-2E9C-101B-9397-08002B2CF9AE}" pid="4" name="MSIP_Label_086c2b39-4223-4d15-bcb9-787ea17e6435_Method">
    <vt:lpwstr>Standard</vt:lpwstr>
  </property>
  <property fmtid="{D5CDD505-2E9C-101B-9397-08002B2CF9AE}" pid="5" name="MSIP_Label_086c2b39-4223-4d15-bcb9-787ea17e6435_Name">
    <vt:lpwstr>086c2b39-4223-4d15-bcb9-787ea17e6435</vt:lpwstr>
  </property>
  <property fmtid="{D5CDD505-2E9C-101B-9397-08002B2CF9AE}" pid="6" name="MSIP_Label_086c2b39-4223-4d15-bcb9-787ea17e6435_SiteId">
    <vt:lpwstr>7575b092-fc5f-4f6c-b7a5-9e9ef7aca80d</vt:lpwstr>
  </property>
  <property fmtid="{D5CDD505-2E9C-101B-9397-08002B2CF9AE}" pid="7" name="MSIP_Label_086c2b39-4223-4d15-bcb9-787ea17e6435_ActionId">
    <vt:lpwstr>37129c47-74e9-4ea9-9ff7-eb834d3d44ea</vt:lpwstr>
  </property>
  <property fmtid="{D5CDD505-2E9C-101B-9397-08002B2CF9AE}" pid="8" name="MSIP_Label_086c2b39-4223-4d15-bcb9-787ea17e6435_ContentBits">
    <vt:lpwstr>0</vt:lpwstr>
  </property>
</Properties>
</file>