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-yuqwe\Documents\GitHub\local\Big data Learning\"/>
    </mc:Choice>
  </mc:AlternateContent>
  <bookViews>
    <workbookView xWindow="0" yWindow="0" windowWidth="17265" windowHeight="9330"/>
  </bookViews>
  <sheets>
    <sheet name="Overall" sheetId="8" r:id="rId1"/>
    <sheet name="AllCommitment" sheetId="9" state="hidden" r:id="rId2"/>
    <sheet name="CurrentCommitment" sheetId="5" state="hidden" r:id="rId3"/>
    <sheet name="QoQ" sheetId="3" state="hidden" r:id="rId4"/>
    <sheet name="MoM" sheetId="2" state="hidden" r:id="rId5"/>
    <sheet name="通用电气（中国）有限公司" sheetId="7" r:id="rId6"/>
    <sheet name="晶赞广告（上海）有限公司" sheetId="12" r:id="rId7"/>
    <sheet name="可口可乐饮料（上海）有限公司" sheetId="13" r:id="rId8"/>
    <sheet name="宏达通讯有限公司" sheetId="14" r:id="rId9"/>
    <sheet name="福特汽车(中国)有限公司" sheetId="10" r:id="rId10"/>
    <sheet name="玫琳凯（中国）化妆品有限公司" sheetId="11" r:id="rId11"/>
    <sheet name="上海东方明珠新媒体股份有限公司" sheetId="15" r:id="rId12"/>
    <sheet name="文思海辉技术有限公司" sheetId="16" r:id="rId13"/>
  </sheets>
  <calcPr calcId="162913"/>
  <pivotCaches>
    <pivotCache cacheId="26" r:id="rId14"/>
    <pivotCache cacheId="27" r:id="rId15"/>
    <pivotCache cacheId="28" r:id="rId16"/>
    <pivotCache cacheId="29" r:id="rId17"/>
    <pivotCache cacheId="30" r:id="rId18"/>
    <pivotCache cacheId="31" r:id="rId19"/>
    <pivotCache cacheId="32" r:id="rId20"/>
    <pivotCache cacheId="33" r:id="rId21"/>
    <pivotCache cacheId="34" r:id="rId22"/>
    <pivotCache cacheId="35" r:id="rId23"/>
    <pivotCache cacheId="36" r:id="rId24"/>
    <pivotCache cacheId="37" r:id="rId25"/>
  </pivotCaches>
</workbook>
</file>

<file path=xl/calcChain.xml><?xml version="1.0" encoding="utf-8"?>
<calcChain xmlns="http://schemas.openxmlformats.org/spreadsheetml/2006/main">
  <c r="M7" i="8" l="1"/>
  <c r="M8" i="8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3" i="5"/>
  <c r="H24" i="5"/>
  <c r="H25" i="5"/>
  <c r="H27" i="5"/>
  <c r="H28" i="5"/>
  <c r="H29" i="5"/>
  <c r="H30" i="5"/>
  <c r="H31" i="5"/>
  <c r="H32" i="5"/>
  <c r="H33" i="5"/>
  <c r="H35" i="5"/>
  <c r="H36" i="5"/>
  <c r="H8" i="5"/>
  <c r="I7" i="8"/>
  <c r="I8" i="8"/>
  <c r="I2" i="8"/>
  <c r="I11" i="8"/>
  <c r="I9" i="8"/>
  <c r="I12" i="8"/>
  <c r="I13" i="8"/>
  <c r="I10" i="8"/>
  <c r="I3" i="8"/>
  <c r="I4" i="8"/>
  <c r="I14" i="8"/>
  <c r="I15" i="8"/>
  <c r="I5" i="8"/>
  <c r="I16" i="8"/>
  <c r="I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L7" i="8"/>
  <c r="L8" i="8"/>
  <c r="L2" i="8"/>
  <c r="L11" i="8"/>
  <c r="L9" i="8"/>
  <c r="L12" i="8"/>
  <c r="L13" i="8"/>
  <c r="L10" i="8"/>
  <c r="L3" i="8"/>
  <c r="L4" i="8"/>
  <c r="L14" i="8"/>
  <c r="L15" i="8"/>
  <c r="L5" i="8"/>
  <c r="L16" i="8"/>
  <c r="L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G7" i="8"/>
  <c r="G8" i="8"/>
  <c r="G2" i="8"/>
  <c r="G11" i="8"/>
  <c r="G9" i="8"/>
  <c r="G12" i="8"/>
  <c r="G13" i="8"/>
  <c r="G10" i="8"/>
  <c r="G3" i="8"/>
  <c r="G4" i="8"/>
  <c r="G14" i="8"/>
  <c r="G15" i="8"/>
  <c r="G5" i="8"/>
  <c r="G16" i="8"/>
  <c r="G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F7" i="8"/>
  <c r="F8" i="8"/>
  <c r="F2" i="8"/>
  <c r="F11" i="8"/>
  <c r="F9" i="8"/>
  <c r="F12" i="8"/>
  <c r="F13" i="8"/>
  <c r="F10" i="8"/>
  <c r="F3" i="8"/>
  <c r="F4" i="8"/>
  <c r="F14" i="8"/>
  <c r="F15" i="8"/>
  <c r="F5" i="8"/>
  <c r="F16" i="8"/>
  <c r="F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J7" i="8" l="1"/>
  <c r="J8" i="8"/>
  <c r="J2" i="8"/>
  <c r="J11" i="8"/>
  <c r="J9" i="8"/>
  <c r="J12" i="8"/>
  <c r="J13" i="8"/>
  <c r="J10" i="8"/>
  <c r="J3" i="8"/>
  <c r="J4" i="8"/>
  <c r="J14" i="8"/>
  <c r="J15" i="8"/>
  <c r="J5" i="8"/>
  <c r="J16" i="8"/>
  <c r="J6" i="8"/>
  <c r="J17" i="8"/>
  <c r="J18" i="8"/>
  <c r="J19" i="8"/>
  <c r="J20" i="8"/>
  <c r="J21" i="8"/>
  <c r="J22" i="8"/>
  <c r="J23" i="8"/>
  <c r="J24" i="8"/>
  <c r="J25" i="8"/>
  <c r="J26" i="8"/>
  <c r="J27" i="8"/>
  <c r="J28" i="8"/>
  <c r="K13" i="8"/>
  <c r="M28" i="8" l="1"/>
  <c r="M26" i="8"/>
  <c r="M5" i="8"/>
  <c r="M6" i="8"/>
  <c r="M23" i="8"/>
  <c r="M13" i="8"/>
  <c r="M10" i="8"/>
  <c r="M3" i="8"/>
  <c r="M27" i="8"/>
  <c r="M18" i="8"/>
  <c r="M15" i="8"/>
  <c r="M20" i="8"/>
  <c r="M2" i="8"/>
  <c r="M12" i="8"/>
  <c r="M14" i="8"/>
  <c r="M21" i="8"/>
  <c r="M24" i="8"/>
  <c r="M22" i="8"/>
  <c r="M29" i="8"/>
  <c r="M11" i="8"/>
  <c r="M9" i="8"/>
  <c r="M25" i="8"/>
  <c r="M17" i="8"/>
  <c r="M19" i="8"/>
  <c r="M16" i="8"/>
  <c r="H7" i="8"/>
  <c r="H8" i="8"/>
  <c r="H2" i="8"/>
  <c r="H11" i="8"/>
  <c r="H9" i="8"/>
  <c r="H12" i="8"/>
  <c r="H13" i="8"/>
  <c r="H10" i="8"/>
  <c r="H3" i="8"/>
  <c r="H4" i="8"/>
  <c r="H14" i="8"/>
  <c r="H15" i="8"/>
  <c r="H5" i="8"/>
  <c r="H16" i="8"/>
  <c r="H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K21" i="8"/>
  <c r="K25" i="8"/>
  <c r="K8" i="3"/>
  <c r="K16" i="8" s="1"/>
  <c r="J9" i="3"/>
  <c r="J10" i="3"/>
  <c r="J11" i="3"/>
  <c r="K11" i="3" s="1"/>
  <c r="J12" i="3"/>
  <c r="K12" i="3" s="1"/>
  <c r="K17" i="8" s="1"/>
  <c r="J13" i="3"/>
  <c r="J14" i="3"/>
  <c r="J15" i="3"/>
  <c r="K15" i="3" s="1"/>
  <c r="K26" i="8" s="1"/>
  <c r="J16" i="3"/>
  <c r="K16" i="3" s="1"/>
  <c r="K5" i="8" s="1"/>
  <c r="J17" i="3"/>
  <c r="J18" i="3"/>
  <c r="J19" i="3"/>
  <c r="J20" i="3"/>
  <c r="K20" i="3" s="1"/>
  <c r="K10" i="8" s="1"/>
  <c r="J21" i="3"/>
  <c r="J22" i="3"/>
  <c r="J23" i="3"/>
  <c r="K23" i="3" s="1"/>
  <c r="K18" i="8" s="1"/>
  <c r="J24" i="3"/>
  <c r="K24" i="3" s="1"/>
  <c r="K8" i="8" s="1"/>
  <c r="J25" i="3"/>
  <c r="J26" i="3"/>
  <c r="J27" i="3"/>
  <c r="K27" i="3" s="1"/>
  <c r="K20" i="8" s="1"/>
  <c r="J28" i="3"/>
  <c r="K28" i="3" s="1"/>
  <c r="K2" i="8" s="1"/>
  <c r="J29" i="3"/>
  <c r="J30" i="3"/>
  <c r="J31" i="3"/>
  <c r="K31" i="3" s="1"/>
  <c r="J32" i="3"/>
  <c r="K32" i="3" s="1"/>
  <c r="K24" i="8" s="1"/>
  <c r="J33" i="3"/>
  <c r="J34" i="3"/>
  <c r="I9" i="3"/>
  <c r="I10" i="3"/>
  <c r="K10" i="3" s="1"/>
  <c r="K9" i="8" s="1"/>
  <c r="I11" i="3"/>
  <c r="I12" i="3"/>
  <c r="I13" i="3"/>
  <c r="I14" i="3"/>
  <c r="K14" i="3" s="1"/>
  <c r="K28" i="8" s="1"/>
  <c r="I15" i="3"/>
  <c r="I16" i="3"/>
  <c r="I17" i="3"/>
  <c r="I18" i="3"/>
  <c r="K18" i="3" s="1"/>
  <c r="K23" i="8" s="1"/>
  <c r="I19" i="3"/>
  <c r="I20" i="3"/>
  <c r="I21" i="3"/>
  <c r="I22" i="3"/>
  <c r="K22" i="3" s="1"/>
  <c r="K27" i="8" s="1"/>
  <c r="I23" i="3"/>
  <c r="I24" i="3"/>
  <c r="I25" i="3"/>
  <c r="I26" i="3"/>
  <c r="K26" i="3" s="1"/>
  <c r="K15" i="8" s="1"/>
  <c r="I27" i="3"/>
  <c r="I28" i="3"/>
  <c r="I29" i="3"/>
  <c r="I30" i="3"/>
  <c r="K30" i="3" s="1"/>
  <c r="K14" i="8" s="1"/>
  <c r="I31" i="3"/>
  <c r="I32" i="3"/>
  <c r="I33" i="3"/>
  <c r="I34" i="3"/>
  <c r="K34" i="3" s="1"/>
  <c r="K22" i="8" s="1"/>
  <c r="J8" i="3"/>
  <c r="I8" i="3"/>
  <c r="K33" i="3" l="1"/>
  <c r="K4" i="8" s="1"/>
  <c r="K29" i="3"/>
  <c r="K12" i="8" s="1"/>
  <c r="K25" i="3"/>
  <c r="K7" i="8" s="1"/>
  <c r="K21" i="3"/>
  <c r="K3" i="8" s="1"/>
  <c r="K17" i="3"/>
  <c r="K6" i="8" s="1"/>
  <c r="K13" i="3"/>
  <c r="K19" i="8" s="1"/>
  <c r="K9" i="3"/>
  <c r="K11" i="8" s="1"/>
</calcChain>
</file>

<file path=xl/connections.xml><?xml version="1.0" encoding="utf-8"?>
<connections xmlns="http://schemas.openxmlformats.org/spreadsheetml/2006/main">
  <connection id="1" odcFile="C:\Users\v-juyin\AppData\Local\Temp\tmp1E3F.odc" keepAlive="1" name="MCDM MCCube" type="5" refreshedVersion="6" background="1">
    <dbPr connection="Provider=MSOLAP.5;Integrated Security=SSPI;Persist Security Info=True;Initial Catalog=MCCube;Data Source=MCDM;MDX Compatibility=1;Safety Options=2;MDX Missing Member Mode=Error;Update Isolation Level=2" command="MCCube" commandType="1"/>
    <olapPr sendLocale="1" rowDrillCount="1000"/>
  </connection>
  <connection id="2" odcFile="C:\Users\v-juyin\Documents\My Data Sources\mcdm MCCube.odc" keepAlive="1" name="mcdm MCCube1" type="5" refreshedVersion="6" background="1">
    <dbPr connection="Provider=MSOLAP.5;Integrated Security=SSPI;Persist Security Info=True;Initial Catalog=MCCube;Data Source=mcdm;MDX Compatibility=1;Safety Options=2;MDX Missing Member Mode=Error;Update Isolation Level=2" command="MC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{[Dim Terms].[Is Current Term].[All]}"/>
    <s v="mcdm MCCube1"/>
    <s v="{[Dim Enrollment].[Is HMC].&amp;[1]}"/>
    <s v="{[Dim Enrollment].[Segment].[All]}"/>
    <s v="{[Dim Terms].[Is Current Term].&amp;[1]}"/>
    <s v="{[Dim Enrollment].[Enrollment Number].&amp;[V5701311S1872]}"/>
    <s v="{[Dim Enrollment].[Enrollment Number].&amp;[V5701410S1184]}"/>
    <s v="{[Dim Enrollment].[Enrollment Number].&amp;[V5701405S1080]}"/>
    <s v="{[Dim Enrollment].[Enrollment Number].&amp;[V5701411S1267]}"/>
    <s v="{[Dim Enrollment].[Enrollment Number].&amp;[V5701307S0790]}"/>
    <s v="{[Dim Enrollment].[Enrollment Number].&amp;[V5701505S0124]}"/>
    <s v="{[Dim Enrollment].[Enrollment Number].&amp;[V5701411S1256]}"/>
    <s v="{[Dim Enrollment].[Enrollment Number].&amp;[V5701312S2090]}"/>
  </metadataStrings>
  <mdxMetadata count="12">
    <mdx n="1" f="s">
      <ms ns="2" c="0"/>
    </mdx>
    <mdx n="1" f="s">
      <ms ns="0" c="0"/>
    </mdx>
    <mdx n="1" f="s">
      <ms ns="3" c="0"/>
    </mdx>
    <mdx n="1" f="s">
      <ms ns="4" c="0"/>
    </mdx>
    <mdx n="1" f="s">
      <ms ns="5" c="0"/>
    </mdx>
    <mdx n="1" f="s">
      <ms ns="6" c="0"/>
    </mdx>
    <mdx n="1" f="s">
      <ms ns="7" c="0"/>
    </mdx>
    <mdx n="1" f="s">
      <ms ns="8" c="0"/>
    </mdx>
    <mdx n="1" f="s">
      <ms ns="9" c="0"/>
    </mdx>
    <mdx n="1" f="s">
      <ms ns="10" c="0"/>
    </mdx>
    <mdx n="1" f="s">
      <ms ns="11" c="0"/>
    </mdx>
    <mdx n="1" f="s">
      <ms ns="12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<sst xmlns="http://schemas.openxmlformats.org/spreadsheetml/2006/main" count="1157" uniqueCount="232">
  <si>
    <t>All</t>
  </si>
  <si>
    <t>Utilized RMB</t>
  </si>
  <si>
    <t>Commitment RMB</t>
  </si>
  <si>
    <t>Is Current Term</t>
  </si>
  <si>
    <t>1</t>
  </si>
  <si>
    <t>Enrollment Number</t>
  </si>
  <si>
    <t>V5701307S0790</t>
  </si>
  <si>
    <t>2013-10-01</t>
  </si>
  <si>
    <t>2016-06-30</t>
  </si>
  <si>
    <t>V5701311S1872</t>
  </si>
  <si>
    <t>V5701312S1934</t>
  </si>
  <si>
    <t>V5701312S2090</t>
  </si>
  <si>
    <t>V5701312S2190</t>
  </si>
  <si>
    <t>V5701401S0255</t>
  </si>
  <si>
    <t>V5701405S1044</t>
  </si>
  <si>
    <t>V5701405S1068</t>
  </si>
  <si>
    <t>V5701405S1075</t>
  </si>
  <si>
    <t>V5701405S1080</t>
  </si>
  <si>
    <t>V5701407S1110</t>
  </si>
  <si>
    <t>V5701407S1113</t>
  </si>
  <si>
    <t>V5701407S1120</t>
  </si>
  <si>
    <t>V5701410S1184</t>
  </si>
  <si>
    <t>V5701411S1256</t>
  </si>
  <si>
    <t>V5701411S1267</t>
  </si>
  <si>
    <t>V5701412S1289</t>
  </si>
  <si>
    <t>V5701501S0012</t>
  </si>
  <si>
    <t>V5701504S0077</t>
  </si>
  <si>
    <t>V5701505S0124</t>
  </si>
  <si>
    <t>V5701505S0136</t>
  </si>
  <si>
    <t>V5701505S0140</t>
  </si>
  <si>
    <t>V5701505S0145</t>
  </si>
  <si>
    <t>V5701505S0157</t>
  </si>
  <si>
    <t>V5701505S0160</t>
  </si>
  <si>
    <t>V5701505S0164</t>
  </si>
  <si>
    <t>V5701506S0201</t>
  </si>
  <si>
    <t>V5701507S0218</t>
  </si>
  <si>
    <t>V5701509S0281</t>
  </si>
  <si>
    <t>2014-01-01</t>
  </si>
  <si>
    <t>2014-03-01</t>
  </si>
  <si>
    <t>2014-04-01</t>
  </si>
  <si>
    <t>2014-06-01</t>
  </si>
  <si>
    <t>2014-08-01</t>
  </si>
  <si>
    <t>2014-09-01</t>
  </si>
  <si>
    <t>2014-11-01</t>
  </si>
  <si>
    <t>2014-12-01</t>
  </si>
  <si>
    <t>2014-12-31</t>
  </si>
  <si>
    <t>2015-01-01</t>
  </si>
  <si>
    <t>2015-01-30</t>
  </si>
  <si>
    <t>2015-02-28</t>
  </si>
  <si>
    <t>2015-03-01</t>
  </si>
  <si>
    <t>2015-04-01</t>
  </si>
  <si>
    <t>2015-04-17</t>
  </si>
  <si>
    <t>2015-05-26</t>
  </si>
  <si>
    <t>2015-05-27</t>
  </si>
  <si>
    <t>2015-05-28</t>
  </si>
  <si>
    <t>2015-05-29</t>
  </si>
  <si>
    <t>2015-05-30</t>
  </si>
  <si>
    <t>2015-06-01</t>
  </si>
  <si>
    <t>2015-07-01</t>
  </si>
  <si>
    <t>2015-08-01</t>
  </si>
  <si>
    <t>2015-08-04</t>
  </si>
  <si>
    <t>2015-09-01</t>
  </si>
  <si>
    <t>2015-10-01</t>
  </si>
  <si>
    <t>2015-11-01</t>
  </si>
  <si>
    <t>Term Start Date</t>
  </si>
  <si>
    <t>UtilizedRev MoM%</t>
  </si>
  <si>
    <t>End Customer Name</t>
  </si>
  <si>
    <t>可口可乐饮料（上海）有限公司</t>
  </si>
  <si>
    <t>EA Status</t>
  </si>
  <si>
    <t>Active</t>
  </si>
  <si>
    <t>Amendment Start Date</t>
  </si>
  <si>
    <t>Amendment End Date</t>
  </si>
  <si>
    <t>Term End Date</t>
  </si>
  <si>
    <t>2015-12-31</t>
  </si>
  <si>
    <t>2016-09-30</t>
  </si>
  <si>
    <t>通用电气（中国）有限公司</t>
  </si>
  <si>
    <t>2016-03-31</t>
  </si>
  <si>
    <t>北京三星通信技术研究有限公司</t>
  </si>
  <si>
    <t>2016-12-31</t>
  </si>
  <si>
    <t>2016-04-30</t>
  </si>
  <si>
    <t>文思海辉技术有限公司</t>
  </si>
  <si>
    <t>雅培贸易(上海)有限公司</t>
  </si>
  <si>
    <t>2016-01-31</t>
  </si>
  <si>
    <t>北京能容科技有限公司</t>
  </si>
  <si>
    <t>GracePeriod</t>
  </si>
  <si>
    <t>2016-02-29</t>
  </si>
  <si>
    <t>2016-05-31</t>
  </si>
  <si>
    <t>欧莱雅（中国）有限公司</t>
  </si>
  <si>
    <t>2016-07-31</t>
  </si>
  <si>
    <t>2015-11-30</t>
  </si>
  <si>
    <t>内蒙古蒙牛乳业（集团）股份有限公司</t>
  </si>
  <si>
    <t>北京易店宝科技发展有限公司</t>
  </si>
  <si>
    <t>玫琳凯（中国）化妆品有限公司</t>
  </si>
  <si>
    <t>锤子科技（北京）有限公司</t>
  </si>
  <si>
    <t>鸿翔飞控技术（西安）有限责任公司</t>
  </si>
  <si>
    <t>麦当劳（中国）有限公司</t>
  </si>
  <si>
    <t>2016-08-31</t>
  </si>
  <si>
    <t>2016-10-31</t>
  </si>
  <si>
    <t>2015-10-31</t>
  </si>
  <si>
    <t>福特汽车(中国)有限公司</t>
  </si>
  <si>
    <t>上海东方明珠新媒体股份有限公司</t>
  </si>
  <si>
    <t>晶赞广告（上海）有限公司</t>
  </si>
  <si>
    <t>米其林（中国）投资有限公司</t>
  </si>
  <si>
    <t>2017-12-31</t>
  </si>
  <si>
    <t>长安福特汽车有限公司</t>
  </si>
  <si>
    <t>Honeywell (China) Co., Ltd</t>
  </si>
  <si>
    <t>宏达通讯有限公司</t>
  </si>
  <si>
    <t>山东青鸟软通信息技术股份有限公司（海尔集团国内公有云项目）</t>
  </si>
  <si>
    <t>欧唯特信息系统(上海)有限公司(宝洁(中国)有限公司 生活家项目)</t>
  </si>
  <si>
    <t>上海南洋万邦软件技术有限公司（兴业银行__ 微软公有云Azure服务项目）</t>
  </si>
  <si>
    <t>青岛海信传媒网络技术有限公司</t>
  </si>
  <si>
    <t>SAASPLAZA CLOUD SERVICES (SHANGHAI) CO., LTD. (Ford DMS on Azure Project)</t>
  </si>
  <si>
    <t>上海晶赞科技发展有限公司</t>
  </si>
  <si>
    <t>广东赛百威信息科技有限公司(宝洁（中国）eCommerce 数据分析项目 )</t>
  </si>
  <si>
    <t>Is HMC</t>
  </si>
  <si>
    <t>Segment</t>
  </si>
  <si>
    <t>北京小米移动软件有限公司</t>
  </si>
  <si>
    <t>MS Fiscal Month Name</t>
  </si>
  <si>
    <t>FY2015-May</t>
  </si>
  <si>
    <t>FY2015-Jun</t>
  </si>
  <si>
    <t>FY2016-Jul</t>
  </si>
  <si>
    <t>FY2016-Aug</t>
  </si>
  <si>
    <t>FY2016-Sep</t>
  </si>
  <si>
    <t>FY2016-Oct</t>
  </si>
  <si>
    <t>Service</t>
  </si>
  <si>
    <t>Basic Messaging Operations</t>
  </si>
  <si>
    <t>Business Analytics</t>
  </si>
  <si>
    <t>Cache</t>
  </si>
  <si>
    <t>CDN</t>
  </si>
  <si>
    <t>Cloud Services</t>
  </si>
  <si>
    <t>Data Services</t>
  </si>
  <si>
    <t>Data Transfer Egress</t>
  </si>
  <si>
    <t>Data Transfr Ingress</t>
  </si>
  <si>
    <t>Encoder Output</t>
  </si>
  <si>
    <t>Geo Redundant Block Blobs</t>
  </si>
  <si>
    <t>Geo Redundant Disks/Page Blobs</t>
  </si>
  <si>
    <t>Geo Redundant Tables/Queues</t>
  </si>
  <si>
    <t>HDInsight</t>
  </si>
  <si>
    <t>Locally Redundant Block Blobs</t>
  </si>
  <si>
    <t>Locally Redundant Disks/Page Blobs</t>
  </si>
  <si>
    <t>Locally Redundant Storage Standard IO - Files</t>
  </si>
  <si>
    <t>Locally Redundant Tables/Queues</t>
  </si>
  <si>
    <t>Media</t>
  </si>
  <si>
    <t>Media E1 Encoding Reserved</t>
  </si>
  <si>
    <t>Media E2 Encoding Reserved</t>
  </si>
  <si>
    <t>Media Streaming Reserved</t>
  </si>
  <si>
    <t>Mobile Services Free Units</t>
  </si>
  <si>
    <t>Networking</t>
  </si>
  <si>
    <t>Premium P1 Database</t>
  </si>
  <si>
    <t>Premium P3 Database</t>
  </si>
  <si>
    <t>Reserved IP Address Hours</t>
  </si>
  <si>
    <t>Scheduler</t>
  </si>
  <si>
    <t>Service Bus</t>
  </si>
  <si>
    <t>SQL Azure Business</t>
  </si>
  <si>
    <t>SQL Azure Web</t>
  </si>
  <si>
    <t>SQL Basic Database Days</t>
  </si>
  <si>
    <t>SQL Server Standard</t>
  </si>
  <si>
    <t>SQL Server Web</t>
  </si>
  <si>
    <t>Standard Event Hubs Throughput Units</t>
  </si>
  <si>
    <t>Standard Messaging Operations</t>
  </si>
  <si>
    <t>Standard S0 Database Days</t>
  </si>
  <si>
    <t>Standard S1 Database</t>
  </si>
  <si>
    <t>Standard SSD _D1 VM Non-Windows</t>
  </si>
  <si>
    <t>Standard SSD _D1 VM Windows</t>
  </si>
  <si>
    <t>Standard SSD _D14 VM Windows</t>
  </si>
  <si>
    <t>Standard SSD _D2 VM Non-Windows</t>
  </si>
  <si>
    <t>Standard SSD _D2 VM Windows</t>
  </si>
  <si>
    <t>Traffic Manager Endpoints</t>
  </si>
  <si>
    <t>Transactions Storage</t>
  </si>
  <si>
    <t>Virtual Machines</t>
  </si>
  <si>
    <t>Web Sites</t>
  </si>
  <si>
    <t>Web Sites Small Basic</t>
  </si>
  <si>
    <t>Websites</t>
  </si>
  <si>
    <t>2015-09-24</t>
  </si>
  <si>
    <t>QoQ</t>
    <phoneticPr fontId="18" type="noConversion"/>
  </si>
  <si>
    <t>Q1</t>
    <phoneticPr fontId="18" type="noConversion"/>
  </si>
  <si>
    <t>Q2</t>
    <phoneticPr fontId="18" type="noConversion"/>
  </si>
  <si>
    <t>Grand Total</t>
  </si>
  <si>
    <t>CurrentTermUtilized%</t>
    <phoneticPr fontId="18" type="noConversion"/>
  </si>
  <si>
    <t>Consumption MoM %</t>
  </si>
  <si>
    <t>Consumption 3M on 3M %</t>
  </si>
  <si>
    <t>-</t>
  </si>
  <si>
    <t>CurrentTermCommitment RMB</t>
  </si>
  <si>
    <t>Grand Total %</t>
  </si>
  <si>
    <t>SQL Server Enterprise</t>
  </si>
  <si>
    <t>Standard SSD _D13 VM Windows</t>
  </si>
  <si>
    <t>Standard S2 Database</t>
  </si>
  <si>
    <t>Premium P2 Database</t>
  </si>
  <si>
    <t>Standard Messaging Base Unit</t>
  </si>
  <si>
    <t>Reserved IP Remaps</t>
  </si>
  <si>
    <t>Free Automation</t>
  </si>
  <si>
    <t>Standard Event Hubs Ingress Events</t>
  </si>
  <si>
    <t>Standard Messaging Connections</t>
  </si>
  <si>
    <t>TotalEACommitment RMB</t>
  </si>
  <si>
    <t>Available Month</t>
  </si>
  <si>
    <t>6</t>
  </si>
  <si>
    <t>7</t>
  </si>
  <si>
    <t>8</t>
  </si>
  <si>
    <t>2</t>
  </si>
  <si>
    <t>4</t>
  </si>
  <si>
    <t>10</t>
  </si>
  <si>
    <t>9</t>
  </si>
  <si>
    <t>12</t>
  </si>
  <si>
    <t>5</t>
  </si>
  <si>
    <t>3</t>
  </si>
  <si>
    <t>11</t>
  </si>
  <si>
    <t>Consumption Insight</t>
  </si>
  <si>
    <t>A6 HDInsight</t>
  </si>
  <si>
    <t>A7 HDInsight</t>
  </si>
  <si>
    <t>Premium P1 Secondary Active Geo Database Days</t>
  </si>
  <si>
    <t>Premium P3 Secondary Active Geo Database Days</t>
  </si>
  <si>
    <t>Read-Access Geo Redundant Disk/Page Blobs</t>
  </si>
  <si>
    <t>Storage</t>
  </si>
  <si>
    <t>Backup Storage</t>
  </si>
  <si>
    <t>Read-Access Geo Redundant Block Blobs</t>
  </si>
  <si>
    <t>Media Encoding</t>
  </si>
  <si>
    <t>Read-Access Geo Redundant Tables/Queues</t>
  </si>
  <si>
    <t>Traffic Manager DNS Queries</t>
  </si>
  <si>
    <t>Standard SSD _D3 VM Non-Windows</t>
  </si>
  <si>
    <t>Standard SSD _D14 VM Non-Windows</t>
  </si>
  <si>
    <t>Standard SSD _D11 VM Non-Windows</t>
  </si>
  <si>
    <t>Standard SSD _D4 VM Non-Windows</t>
  </si>
  <si>
    <t>D3 HDInsight</t>
  </si>
  <si>
    <t>Standard SSD _D4 VM Windows</t>
  </si>
  <si>
    <t>Standard SSD _D13 VM Non-Windows</t>
  </si>
  <si>
    <t>Standard SSD _D3 VM Windows</t>
  </si>
  <si>
    <t>Web Sites Large Basic</t>
  </si>
  <si>
    <t>Web Sites Medium Basic</t>
  </si>
  <si>
    <t>Standard SSD _D12 VM Non-Windows</t>
  </si>
  <si>
    <t>Basic Event Hubs Throughput Units</t>
  </si>
  <si>
    <t>Backup Protected Instances</t>
  </si>
  <si>
    <t>CurrentTermRemainingMonths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</si>
</sst>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\-#,##0.00"/>
    <numFmt numFmtId="165" formatCode="_ * #,##0.00_ ;_ * \-#,##0.00_ ;_ * &quot;-&quot;??_ ;_ @_ "/>
    <numFmt numFmtId="166" formatCode="#,##0.000000_ "/>
    <numFmt numFmtId="167" formatCode="_(* #,##0_);_(* \(#,##0\);_(* &quot;-&quot;??_);_(@_)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10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pivotButton="1">
      <alignment vertical="center"/>
    </xf>
    <xf numFmtId="39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16" fillId="34" borderId="0" xfId="0" applyFont="1" applyFill="1">
      <alignment vertical="center"/>
    </xf>
    <xf numFmtId="0" fontId="16" fillId="34" borderId="10" xfId="0" applyFont="1" applyFill="1" applyBorder="1">
      <alignment vertical="center"/>
    </xf>
    <xf numFmtId="9" fontId="0" fillId="0" borderId="0" xfId="44" applyFont="1" applyAlignment="1">
      <alignment vertical="center"/>
    </xf>
    <xf numFmtId="9" fontId="0" fillId="0" borderId="0" xfId="44" applyFont="1" applyAlignment="1">
      <alignment horizontal="right" vertical="center"/>
    </xf>
    <xf numFmtId="167" fontId="0" fillId="0" borderId="0" xfId="43" pivotButton="1" applyNumberFormat="1" applyFont="1" applyAlignment="1">
      <alignment vertical="center"/>
    </xf>
    <xf numFmtId="167" fontId="0" fillId="0" borderId="0" xfId="43" applyNumberFormat="1" applyFont="1" applyAlignment="1">
      <alignment vertical="center"/>
    </xf>
    <xf numFmtId="0" fontId="0" fillId="33" borderId="0" xfId="0" applyFill="1">
      <alignment vertical="center"/>
    </xf>
    <xf numFmtId="0" fontId="19" fillId="35" borderId="0" xfId="0" applyFont="1" applyFill="1">
      <alignment vertical="center"/>
    </xf>
    <xf numFmtId="167" fontId="0" fillId="0" borderId="0" xfId="0" applyNumberFormat="1">
      <alignment vertical="center"/>
    </xf>
    <xf numFmtId="9" fontId="0" fillId="35" borderId="0" xfId="44" applyFont="1" applyFill="1" applyAlignment="1">
      <alignment vertical="center"/>
    </xf>
    <xf numFmtId="9" fontId="0" fillId="33" borderId="0" xfId="44" applyFont="1" applyFill="1" applyAlignment="1">
      <alignment vertical="center"/>
    </xf>
    <xf numFmtId="9" fontId="0" fillId="0" borderId="0" xfId="44" applyFont="1" applyFill="1" applyAlignment="1">
      <alignment vertical="center"/>
    </xf>
    <xf numFmtId="9" fontId="0" fillId="0" borderId="0" xfId="0" applyNumberFormat="1">
      <alignment vertical="center"/>
    </xf>
    <xf numFmtId="9" fontId="0" fillId="35" borderId="0" xfId="0" applyNumberFormat="1" applyFill="1">
      <alignment vertical="center"/>
    </xf>
    <xf numFmtId="9" fontId="0" fillId="36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  <xf numFmtId="10" fontId="0" fillId="36" borderId="0" xfId="0" applyNumberFormat="1" applyFill="1">
      <alignment vertical="center"/>
    </xf>
    <xf numFmtId="10" fontId="0" fillId="33" borderId="0" xfId="0" applyNumberFormat="1" applyFill="1">
      <alignment vertical="center"/>
    </xf>
    <xf numFmtId="9" fontId="14" fillId="0" borderId="0" xfId="44" applyFont="1" applyAlignment="1">
      <alignment vertical="center"/>
    </xf>
    <xf numFmtId="0" fontId="20" fillId="37" borderId="0" xfId="0" applyFont="1" applyFill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4" formatCode="0.00%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4" formatCode="0.00%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0" formatCode="General"/>
      <alignment horizontal="right" vertical="center" textRotation="0" wrapText="0" indent="0" justifyLastLine="0" shrinkToFit="0" readingOrder="0"/>
    </dxf>
    <dxf>
      <numFmt numFmtId="13" formatCode="0%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onnections" Target="connections.xml"/><Relationship Id="rId30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Trend for</a:t>
            </a:r>
            <a:r>
              <a:rPr lang="en-US" baseline="0"/>
              <a:t> </a:t>
            </a:r>
            <a:r>
              <a:rPr lang="en-US"/>
              <a:t>Top X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通用电气（中国）有限公司!$P$12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通用电气（中国）有限公司!$O$13:$O$18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通用电气（中国）有限公司!$P$13:$P$18</c:f>
              <c:numCache>
                <c:formatCode>_(* #,##0_);_(* \(#,##0\);_(* "-"??_);_(@_)</c:formatCode>
                <c:ptCount val="6"/>
                <c:pt idx="0">
                  <c:v>6478.0298460000004</c:v>
                </c:pt>
                <c:pt idx="1">
                  <c:v>5878.5399210000005</c:v>
                </c:pt>
                <c:pt idx="2">
                  <c:v>4960.6599590000005</c:v>
                </c:pt>
                <c:pt idx="3">
                  <c:v>4352.9099489999999</c:v>
                </c:pt>
                <c:pt idx="4">
                  <c:v>4667.919938</c:v>
                </c:pt>
                <c:pt idx="5">
                  <c:v>4327.0999190000002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E-4349-8956-B33476104050}"/>
            </c:ext>
          </c:extLst>
        </c:ser>
        <c:ser>
          <c:idx val="1"/>
          <c:order val="1"/>
          <c:tx>
            <c:strRef>
              <c:f>通用电气（中国）有限公司!$Q$12</c:f>
              <c:strCache>
                <c:ptCount val="1"/>
                <c:pt idx="0">
                  <c:v>CDN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通用电气（中国）有限公司!$O$13:$O$18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通用电气（中国）有限公司!$Q$13:$Q$18</c:f>
              <c:numCache>
                <c:formatCode>_(* #,##0_);_(* \(#,##0\);_(* "-"??_);_(@_)</c:formatCode>
                <c:ptCount val="6"/>
                <c:pt idx="0">
                  <c:v>868.419892</c:v>
                </c:pt>
                <c:pt idx="1">
                  <c:v>1868.379985</c:v>
                </c:pt>
                <c:pt idx="2">
                  <c:v>1889.5297889999999</c:v>
                </c:pt>
                <c:pt idx="3">
                  <c:v>1497.679672</c:v>
                </c:pt>
                <c:pt idx="4">
                  <c:v>785.71981200000005</c:v>
                </c:pt>
                <c:pt idx="5">
                  <c:v>365.13992300000001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8E-4349-8956-B3347610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0992"/>
        <c:axId val="1217068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通用电气（中国）有限公司!$R$12</c15:sqref>
                        </c15:formulaRef>
                      </c:ext>
                    </c:extLst>
                    <c:strCache>
                      <c:ptCount val="1"/>
                      <c:pt idx="0">
                        <c:v>SQL Server Standard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通用电气（中国）有限公司!$O$13:$O$18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通用电气（中国）有限公司!$R$13:$R$18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1662.049994</c:v>
                      </c:pt>
                      <c:pt idx="1">
                        <c:v>1608.48</c:v>
                      </c:pt>
                      <c:pt idx="2">
                        <c:v>517.61</c:v>
                      </c:pt>
                      <c:pt idx="4">
                        <c:v>863.83999800000004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A8E-4349-8956-B334761040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通用电气（中国）有限公司!$S$12</c15:sqref>
                        </c15:formulaRef>
                      </c:ext>
                    </c:extLst>
                    <c:strCache>
                      <c:ptCount val="1"/>
                      <c:pt idx="0">
                        <c:v>Networking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通用电气（中国）有限公司!$O$13:$O$18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通用电气（中国）有限公司!$S$13:$S$18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610.96997299999998</c:v>
                      </c:pt>
                      <c:pt idx="1">
                        <c:v>690.48997899999995</c:v>
                      </c:pt>
                      <c:pt idx="2">
                        <c:v>763.70997399999999</c:v>
                      </c:pt>
                      <c:pt idx="3">
                        <c:v>763.70997399999999</c:v>
                      </c:pt>
                      <c:pt idx="4">
                        <c:v>881.27995900000008</c:v>
                      </c:pt>
                      <c:pt idx="5">
                        <c:v>916.44996000000003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8A8E-4349-8956-B3347610405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通用电气（中国）有限公司!$T$12</c15:sqref>
                        </c15:formulaRef>
                      </c:ext>
                    </c:extLst>
                    <c:strCache>
                      <c:ptCount val="1"/>
                      <c:pt idx="0">
                        <c:v>Geo Redundant Disks/Page Blobs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通用电气（中国）有限公司!$O$13:$O$18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通用电气（中国）有限公司!$T$13:$T$18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527.81999299999995</c:v>
                      </c:pt>
                      <c:pt idx="1">
                        <c:v>412.64999799999998</c:v>
                      </c:pt>
                      <c:pt idx="2">
                        <c:v>397.63999699999999</c:v>
                      </c:pt>
                      <c:pt idx="3">
                        <c:v>400.889996</c:v>
                      </c:pt>
                      <c:pt idx="4">
                        <c:v>408.63999799999999</c:v>
                      </c:pt>
                      <c:pt idx="5">
                        <c:v>438.74999699999995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8A8E-4349-8956-B33476104050}"/>
                  </c:ext>
                </c:extLst>
              </c15:ser>
            </c15:filteredLineSeries>
          </c:ext>
        </c:extLst>
      </c:lineChart>
      <c:catAx>
        <c:axId val="1217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6872"/>
        <c:crosses val="autoZero"/>
        <c:auto val="1"/>
        <c:lblAlgn val="ctr"/>
        <c:lblOffset val="100"/>
        <c:noMultiLvlLbl val="0"/>
      </c:catAx>
      <c:valAx>
        <c:axId val="1217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Trend for</a:t>
            </a:r>
            <a:r>
              <a:rPr lang="en-US" baseline="0"/>
              <a:t> </a:t>
            </a:r>
            <a:r>
              <a:rPr lang="en-US"/>
              <a:t>Top X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晶赞广告（上海）有限公司!$P$12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晶赞广告（上海）有限公司!$O$13:$O$18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晶赞广告（上海）有限公司!$P$13:$P$18</c:f>
              <c:numCache>
                <c:formatCode>_(* #,##0_);_(* \(#,##0\);_(* "-"??_);_(@_)</c:formatCode>
                <c:ptCount val="6"/>
                <c:pt idx="0">
                  <c:v>17058.919915999999</c:v>
                </c:pt>
                <c:pt idx="1">
                  <c:v>17457.429974999999</c:v>
                </c:pt>
                <c:pt idx="2">
                  <c:v>12935.039943</c:v>
                </c:pt>
                <c:pt idx="3">
                  <c:v>1442.549976</c:v>
                </c:pt>
                <c:pt idx="4">
                  <c:v>1636.409995</c:v>
                </c:pt>
                <c:pt idx="5">
                  <c:v>1690.9299860000001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9D-45AD-99D0-824B8E3BCB68}"/>
            </c:ext>
          </c:extLst>
        </c:ser>
        <c:ser>
          <c:idx val="1"/>
          <c:order val="1"/>
          <c:tx>
            <c:strRef>
              <c:f>晶赞广告（上海）有限公司!$Q$12</c:f>
              <c:strCache>
                <c:ptCount val="1"/>
                <c:pt idx="0">
                  <c:v>Business Analytics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晶赞广告（上海）有限公司!$O$13:$O$18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晶赞广告（上海）有限公司!$Q$13:$Q$18</c:f>
              <c:numCache>
                <c:formatCode>_(* #,##0_);_(* \(#,##0\);_(* "-"??_);_(@_)</c:formatCode>
                <c:ptCount val="6"/>
                <c:pt idx="2">
                  <c:v>19156.869672000001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9D-45AD-99D0-824B8E3B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7264"/>
        <c:axId val="1217029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晶赞广告（上海）有限公司!$R$12</c15:sqref>
                        </c15:formulaRef>
                      </c:ext>
                    </c:extLst>
                    <c:strCache>
                      <c:ptCount val="1"/>
                      <c:pt idx="0">
                        <c:v>HDInsight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晶赞广告（上海）有限公司!$O$13:$O$18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晶赞广告（上海）有限公司!$R$13:$R$18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4721.0199780000003</c:v>
                      </c:pt>
                      <c:pt idx="1">
                        <c:v>1976.7799689999999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249D-45AD-99D0-824B8E3BCB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晶赞广告（上海）有限公司!$S$12</c15:sqref>
                        </c15:formulaRef>
                      </c:ext>
                    </c:extLst>
                    <c:strCache>
                      <c:ptCount val="1"/>
                      <c:pt idx="0">
                        <c:v>Networking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晶赞广告（上海）有限公司!$O$13:$O$18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晶赞广告（上海）有限公司!$S$13:$S$18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348.47998799999999</c:v>
                      </c:pt>
                      <c:pt idx="1">
                        <c:v>336.909988</c:v>
                      </c:pt>
                      <c:pt idx="2">
                        <c:v>348.47998799999999</c:v>
                      </c:pt>
                      <c:pt idx="3">
                        <c:v>348.47998799999999</c:v>
                      </c:pt>
                      <c:pt idx="4">
                        <c:v>337.23999400000002</c:v>
                      </c:pt>
                      <c:pt idx="5">
                        <c:v>348.47998799999999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249D-45AD-99D0-824B8E3BCB6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晶赞广告（上海）有限公司!$T$12</c15:sqref>
                        </c15:formulaRef>
                      </c:ext>
                    </c:extLst>
                    <c:strCache>
                      <c:ptCount val="1"/>
                      <c:pt idx="0">
                        <c:v>A6 HDInsight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晶赞广告（上海）有限公司!$O$13:$O$18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晶赞广告（上海）有限公司!$T$13:$T$18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1316.2599990000001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249D-45AD-99D0-824B8E3BCB68}"/>
                  </c:ext>
                </c:extLst>
              </c15:ser>
            </c15:filteredLineSeries>
          </c:ext>
        </c:extLst>
      </c:lineChart>
      <c:catAx>
        <c:axId val="1217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2952"/>
        <c:crosses val="autoZero"/>
        <c:auto val="1"/>
        <c:lblAlgn val="ctr"/>
        <c:lblOffset val="100"/>
        <c:noMultiLvlLbl val="0"/>
      </c:catAx>
      <c:valAx>
        <c:axId val="1217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Trend for</a:t>
            </a:r>
            <a:r>
              <a:rPr lang="en-US" baseline="0"/>
              <a:t> </a:t>
            </a:r>
            <a:r>
              <a:rPr lang="en-US"/>
              <a:t>Top X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可口可乐饮料（上海）有限公司!$P$12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可口可乐饮料（上海）有限公司!$O$13:$O$18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可口可乐饮料（上海）有限公司!$P$13:$P$18</c:f>
              <c:numCache>
                <c:formatCode>_(* #,##0_);_(* \(#,##0\);_(* "-"??_);_(@_)</c:formatCode>
                <c:ptCount val="6"/>
                <c:pt idx="0">
                  <c:v>76946.149021999998</c:v>
                </c:pt>
                <c:pt idx="1">
                  <c:v>52431.029199000004</c:v>
                </c:pt>
                <c:pt idx="2">
                  <c:v>49427.329562000006</c:v>
                </c:pt>
                <c:pt idx="3">
                  <c:v>45773.029274000008</c:v>
                </c:pt>
                <c:pt idx="4">
                  <c:v>44191.649314000002</c:v>
                </c:pt>
                <c:pt idx="5">
                  <c:v>46888.139633000006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DD-4D9F-AE4A-516C02E7DD36}"/>
            </c:ext>
          </c:extLst>
        </c:ser>
        <c:ser>
          <c:idx val="1"/>
          <c:order val="1"/>
          <c:tx>
            <c:strRef>
              <c:f>可口可乐饮料（上海）有限公司!$Q$12</c:f>
              <c:strCache>
                <c:ptCount val="1"/>
                <c:pt idx="0">
                  <c:v>SQL Server Enterprise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可口可乐饮料（上海）有限公司!$O$13:$O$18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可口可乐饮料（上海）有限公司!$Q$13:$Q$18</c:f>
              <c:numCache>
                <c:formatCode>_(* #,##0_);_(* \(#,##0\);_(* "-"??_);_(@_)</c:formatCode>
                <c:ptCount val="6"/>
                <c:pt idx="0">
                  <c:v>35501.759988999998</c:v>
                </c:pt>
                <c:pt idx="1">
                  <c:v>20178.689976000001</c:v>
                </c:pt>
                <c:pt idx="2">
                  <c:v>18730.419986000001</c:v>
                </c:pt>
                <c:pt idx="3">
                  <c:v>18596.159989</c:v>
                </c:pt>
                <c:pt idx="4">
                  <c:v>17750.879987</c:v>
                </c:pt>
                <c:pt idx="5">
                  <c:v>18624.049981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DD-4D9F-AE4A-516C02E7DD36}"/>
            </c:ext>
          </c:extLst>
        </c:ser>
        <c:ser>
          <c:idx val="2"/>
          <c:order val="2"/>
          <c:tx>
            <c:strRef>
              <c:f>可口可乐饮料（上海）有限公司!$R$12</c:f>
              <c:strCache>
                <c:ptCount val="1"/>
                <c:pt idx="0">
                  <c:v>Cloud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可口可乐饮料（上海）有限公司!$O$13:$O$18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可口可乐饮料（上海）有限公司!$R$13:$R$18</c:f>
              <c:numCache>
                <c:formatCode>_(* #,##0_);_(* \(#,##0\);_(* "-"??_);_(@_)</c:formatCode>
                <c:ptCount val="6"/>
                <c:pt idx="0">
                  <c:v>20557.229784000003</c:v>
                </c:pt>
                <c:pt idx="1">
                  <c:v>26132.459910999998</c:v>
                </c:pt>
                <c:pt idx="2">
                  <c:v>18066.399962</c:v>
                </c:pt>
                <c:pt idx="3">
                  <c:v>17943.219981000002</c:v>
                </c:pt>
                <c:pt idx="4">
                  <c:v>13426.619863</c:v>
                </c:pt>
                <c:pt idx="5">
                  <c:v>14867.389786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53DD-4D9F-AE4A-516C02E7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3736"/>
        <c:axId val="1217049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可口可乐饮料（上海）有限公司!$S$12</c15:sqref>
                        </c15:formulaRef>
                      </c:ext>
                    </c:extLst>
                    <c:strCache>
                      <c:ptCount val="1"/>
                      <c:pt idx="0">
                        <c:v>SQL Server Standard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可口可乐饮料（上海）有限公司!$O$13:$O$18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可口可乐饮料（上海）有限公司!$S$13:$S$18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15069.529941000001</c:v>
                      </c:pt>
                      <c:pt idx="1">
                        <c:v>15966.119949</c:v>
                      </c:pt>
                      <c:pt idx="2">
                        <c:v>15365.599935</c:v>
                      </c:pt>
                      <c:pt idx="3">
                        <c:v>16754.999933999999</c:v>
                      </c:pt>
                      <c:pt idx="4">
                        <c:v>17648.599994999997</c:v>
                      </c:pt>
                      <c:pt idx="5">
                        <c:v>18282.379985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53DD-4D9F-AE4A-516C02E7DD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可口可乐饮料（上海）有限公司!$T$12</c15:sqref>
                        </c15:formulaRef>
                      </c:ext>
                    </c:extLst>
                    <c:strCache>
                      <c:ptCount val="1"/>
                      <c:pt idx="0">
                        <c:v>Geo Redundant Disks/Page Blobs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可口可乐饮料（上海）有限公司!$O$13:$O$18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可口可乐饮料（上海）有限公司!$T$13:$T$18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9214.5799139999999</c:v>
                      </c:pt>
                      <c:pt idx="1">
                        <c:v>8634.4999929999994</c:v>
                      </c:pt>
                      <c:pt idx="2">
                        <c:v>9317.6399509999974</c:v>
                      </c:pt>
                      <c:pt idx="3">
                        <c:v>9107.4899089999999</c:v>
                      </c:pt>
                      <c:pt idx="4">
                        <c:v>8423.5199279999997</c:v>
                      </c:pt>
                      <c:pt idx="5">
                        <c:v>8771.6399579999998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53DD-4D9F-AE4A-516C02E7DD36}"/>
                  </c:ext>
                </c:extLst>
              </c15:ser>
            </c15:filteredLineSeries>
          </c:ext>
        </c:extLst>
      </c:lineChart>
      <c:catAx>
        <c:axId val="1217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4912"/>
        <c:crosses val="autoZero"/>
        <c:auto val="1"/>
        <c:lblAlgn val="ctr"/>
        <c:lblOffset val="100"/>
        <c:noMultiLvlLbl val="0"/>
      </c:catAx>
      <c:valAx>
        <c:axId val="121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Trend for</a:t>
            </a:r>
            <a:r>
              <a:rPr lang="en-US" baseline="0"/>
              <a:t> </a:t>
            </a:r>
            <a:r>
              <a:rPr lang="en-US"/>
              <a:t>Top X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宏达通讯有限公司!$O$12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宏达通讯有限公司!$N$13:$N$17</c:f>
              <c:strCache>
                <c:ptCount val="5"/>
                <c:pt idx="0">
                  <c:v>FY2015-Jun</c:v>
                </c:pt>
                <c:pt idx="1">
                  <c:v>FY2016-Jul</c:v>
                </c:pt>
                <c:pt idx="2">
                  <c:v>FY2016-Aug</c:v>
                </c:pt>
                <c:pt idx="3">
                  <c:v>FY2016-Sep</c:v>
                </c:pt>
                <c:pt idx="4">
                  <c:v>FY2016-Oct</c:v>
                </c:pt>
              </c:strCache>
            </c:strRef>
          </c:cat>
          <c:val>
            <c:numRef>
              <c:f>宏达通讯有限公司!$O$13:$O$17</c:f>
              <c:numCache>
                <c:formatCode>_(* #,##0_);_(* \(#,##0\);_(* "-"??_);_(@_)</c:formatCode>
                <c:ptCount val="5"/>
                <c:pt idx="0">
                  <c:v>16353.579899</c:v>
                </c:pt>
                <c:pt idx="1">
                  <c:v>15317.439636000001</c:v>
                </c:pt>
                <c:pt idx="2">
                  <c:v>18045.319865000001</c:v>
                </c:pt>
                <c:pt idx="3">
                  <c:v>14711.369929</c:v>
                </c:pt>
                <c:pt idx="4">
                  <c:v>16298.719788999999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5F-419C-A2D5-29E592BEFCA1}"/>
            </c:ext>
          </c:extLst>
        </c:ser>
        <c:ser>
          <c:idx val="1"/>
          <c:order val="1"/>
          <c:tx>
            <c:strRef>
              <c:f>宏达通讯有限公司!$P$12</c:f>
              <c:strCache>
                <c:ptCount val="1"/>
                <c:pt idx="0">
                  <c:v>Standard SSD _D3 VM Non-Windows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宏达通讯有限公司!$N$13:$N$17</c:f>
              <c:strCache>
                <c:ptCount val="5"/>
                <c:pt idx="0">
                  <c:v>FY2015-Jun</c:v>
                </c:pt>
                <c:pt idx="1">
                  <c:v>FY2016-Jul</c:v>
                </c:pt>
                <c:pt idx="2">
                  <c:v>FY2016-Aug</c:v>
                </c:pt>
                <c:pt idx="3">
                  <c:v>FY2016-Sep</c:v>
                </c:pt>
                <c:pt idx="4">
                  <c:v>FY2016-Oct</c:v>
                </c:pt>
              </c:strCache>
            </c:strRef>
          </c:cat>
          <c:val>
            <c:numRef>
              <c:f>宏达通讯有限公司!$P$13:$P$17</c:f>
              <c:numCache>
                <c:formatCode>_(* #,##0_);_(* \(#,##0\);_(* "-"??_);_(@_)</c:formatCode>
                <c:ptCount val="5"/>
                <c:pt idx="0">
                  <c:v>42283.979435000001</c:v>
                </c:pt>
                <c:pt idx="1">
                  <c:v>10776.949982</c:v>
                </c:pt>
                <c:pt idx="4">
                  <c:v>304.74999800000001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5F-419C-A2D5-29E592BEFCA1}"/>
            </c:ext>
          </c:extLst>
        </c:ser>
        <c:ser>
          <c:idx val="2"/>
          <c:order val="2"/>
          <c:tx>
            <c:strRef>
              <c:f>宏达通讯有限公司!$Q$12</c:f>
              <c:strCache>
                <c:ptCount val="1"/>
                <c:pt idx="0">
                  <c:v>Standard SSD _D14 VM Non-Windows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宏达通讯有限公司!$N$13:$N$17</c:f>
              <c:strCache>
                <c:ptCount val="5"/>
                <c:pt idx="0">
                  <c:v>FY2015-Jun</c:v>
                </c:pt>
                <c:pt idx="1">
                  <c:v>FY2016-Jul</c:v>
                </c:pt>
                <c:pt idx="2">
                  <c:v>FY2016-Aug</c:v>
                </c:pt>
                <c:pt idx="3">
                  <c:v>FY2016-Sep</c:v>
                </c:pt>
                <c:pt idx="4">
                  <c:v>FY2016-Oct</c:v>
                </c:pt>
              </c:strCache>
            </c:strRef>
          </c:cat>
          <c:val>
            <c:numRef>
              <c:f>宏达通讯有限公司!$Q$13:$Q$17</c:f>
              <c:numCache>
                <c:formatCode>_(* #,##0_);_(* \(#,##0\);_(* "-"??_);_(@_)</c:formatCode>
                <c:ptCount val="5"/>
                <c:pt idx="0">
                  <c:v>9518.2599840000003</c:v>
                </c:pt>
                <c:pt idx="1">
                  <c:v>10171.289955</c:v>
                </c:pt>
                <c:pt idx="2">
                  <c:v>10174.489936</c:v>
                </c:pt>
                <c:pt idx="3">
                  <c:v>9846.2599910000008</c:v>
                </c:pt>
                <c:pt idx="4">
                  <c:v>10174.489936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DF5F-419C-A2D5-29E592BEFCA1}"/>
            </c:ext>
          </c:extLst>
        </c:ser>
        <c:ser>
          <c:idx val="3"/>
          <c:order val="3"/>
          <c:tx>
            <c:strRef>
              <c:f>宏达通讯有限公司!$R$12</c:f>
              <c:strCache>
                <c:ptCount val="1"/>
                <c:pt idx="0">
                  <c:v>Standard SSD _D2 VM Non-Windows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宏达通讯有限公司!$N$13:$N$17</c:f>
              <c:strCache>
                <c:ptCount val="5"/>
                <c:pt idx="0">
                  <c:v>FY2015-Jun</c:v>
                </c:pt>
                <c:pt idx="1">
                  <c:v>FY2016-Jul</c:v>
                </c:pt>
                <c:pt idx="2">
                  <c:v>FY2016-Aug</c:v>
                </c:pt>
                <c:pt idx="3">
                  <c:v>FY2016-Sep</c:v>
                </c:pt>
                <c:pt idx="4">
                  <c:v>FY2016-Oct</c:v>
                </c:pt>
              </c:strCache>
            </c:strRef>
          </c:cat>
          <c:val>
            <c:numRef>
              <c:f>宏达通讯有限公司!$R$13:$R$17</c:f>
              <c:numCache>
                <c:formatCode>_(* #,##0_);_(* \(#,##0\);_(* "-"??_);_(@_)</c:formatCode>
                <c:ptCount val="5"/>
                <c:pt idx="0">
                  <c:v>19483.469997</c:v>
                </c:pt>
                <c:pt idx="1">
                  <c:v>17379.38925</c:v>
                </c:pt>
                <c:pt idx="2">
                  <c:v>1365.82999</c:v>
                </c:pt>
                <c:pt idx="3">
                  <c:v>1322.189932</c:v>
                </c:pt>
                <c:pt idx="4">
                  <c:v>2471.1599770000003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DF5F-419C-A2D5-29E592BEFCA1}"/>
            </c:ext>
          </c:extLst>
        </c:ser>
        <c:ser>
          <c:idx val="4"/>
          <c:order val="4"/>
          <c:tx>
            <c:strRef>
              <c:f>宏达通讯有限公司!$S$12</c:f>
              <c:strCache>
                <c:ptCount val="1"/>
                <c:pt idx="0">
                  <c:v>Locally Redundant Disks/Page Blobs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宏达通讯有限公司!$N$13:$N$17</c:f>
              <c:strCache>
                <c:ptCount val="5"/>
                <c:pt idx="0">
                  <c:v>FY2015-Jun</c:v>
                </c:pt>
                <c:pt idx="1">
                  <c:v>FY2016-Jul</c:v>
                </c:pt>
                <c:pt idx="2">
                  <c:v>FY2016-Aug</c:v>
                </c:pt>
                <c:pt idx="3">
                  <c:v>FY2016-Sep</c:v>
                </c:pt>
                <c:pt idx="4">
                  <c:v>FY2016-Oct</c:v>
                </c:pt>
              </c:strCache>
            </c:strRef>
          </c:cat>
          <c:val>
            <c:numRef>
              <c:f>宏达通讯有限公司!$S$13:$S$17</c:f>
              <c:numCache>
                <c:formatCode>_(* #,##0_);_(* \(#,##0\);_(* "-"??_);_(@_)</c:formatCode>
                <c:ptCount val="5"/>
                <c:pt idx="0">
                  <c:v>12698.059921</c:v>
                </c:pt>
                <c:pt idx="1">
                  <c:v>13609.109858999998</c:v>
                </c:pt>
                <c:pt idx="2">
                  <c:v>6158.1099369999993</c:v>
                </c:pt>
                <c:pt idx="3">
                  <c:v>429.949995</c:v>
                </c:pt>
                <c:pt idx="4">
                  <c:v>496.079992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DF5F-419C-A2D5-29E592BE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94528"/>
        <c:axId val="496995704"/>
        <c:extLst xmlns:c16r2="http://schemas.microsoft.com/office/drawing/2015/06/chart"/>
      </c:lineChart>
      <c:catAx>
        <c:axId val="4969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5704"/>
        <c:crosses val="autoZero"/>
        <c:auto val="1"/>
        <c:lblAlgn val="ctr"/>
        <c:lblOffset val="100"/>
        <c:noMultiLvlLbl val="0"/>
      </c:catAx>
      <c:valAx>
        <c:axId val="4969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Consumption Trend for Top X Services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'福特汽车(中国)有限公司'!$O$12</c:f>
              <c:strCache>
                <c:ptCount val="1"/>
                <c:pt idx="0">
                  <c:v>Transactions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'福特汽车(中国)有限公司'!$N$13:$N$18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'福特汽车(中国)有限公司'!$O$13:$O$18</c:f>
              <c:numCache>
                <c:formatCode>_(* #,##0_);_(* \(#,##0\);_(* "-"??_);_(@_)</c:formatCode>
                <c:ptCount val="6"/>
                <c:pt idx="0">
                  <c:v>328643.639753</c:v>
                </c:pt>
                <c:pt idx="1">
                  <c:v>938682.87959399982</c:v>
                </c:pt>
                <c:pt idx="2">
                  <c:v>1193659.8797019999</c:v>
                </c:pt>
                <c:pt idx="3">
                  <c:v>1834714.6297179998</c:v>
                </c:pt>
                <c:pt idx="4">
                  <c:v>1526009.1995179995</c:v>
                </c:pt>
                <c:pt idx="5">
                  <c:v>39238.739798000002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B2-4FA7-9662-9CDF8DE44050}"/>
            </c:ext>
          </c:extLst>
        </c:ser>
        <c:ser>
          <c:idx val="1"/>
          <c:order val="1"/>
          <c:tx>
            <c:strRef>
              <c:f>'福特汽车(中国)有限公司'!$P$12</c:f>
              <c:strCache>
                <c:ptCount val="1"/>
                <c:pt idx="0">
                  <c:v>Cloud 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'福特汽车(中国)有限公司'!$N$13:$N$18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'福特汽车(中国)有限公司'!$P$13:$P$18</c:f>
              <c:numCache>
                <c:formatCode>_(* #,##0_);_(* \(#,##0\);_(* "-"??_);_(@_)</c:formatCode>
                <c:ptCount val="6"/>
                <c:pt idx="0">
                  <c:v>163182.24881199998</c:v>
                </c:pt>
                <c:pt idx="1">
                  <c:v>242910.13919400002</c:v>
                </c:pt>
                <c:pt idx="2">
                  <c:v>308997.61838900007</c:v>
                </c:pt>
                <c:pt idx="3">
                  <c:v>438554.68867499998</c:v>
                </c:pt>
                <c:pt idx="4">
                  <c:v>461612.488434</c:v>
                </c:pt>
                <c:pt idx="5">
                  <c:v>533009.64836200001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B2-4FA7-9662-9CDF8DE44050}"/>
            </c:ext>
          </c:extLst>
        </c:ser>
        <c:ser>
          <c:idx val="2"/>
          <c:order val="2"/>
          <c:tx>
            <c:strRef>
              <c:f>'福特汽车(中国)有限公司'!$Q$12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'福特汽车(中国)有限公司'!$N$13:$N$18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'福特汽车(中国)有限公司'!$Q$13:$Q$18</c:f>
              <c:numCache>
                <c:formatCode>_(* #,##0_);_(* \(#,##0\);_(* "-"??_);_(@_)</c:formatCode>
                <c:ptCount val="6"/>
                <c:pt idx="0">
                  <c:v>44783.399772000004</c:v>
                </c:pt>
                <c:pt idx="1">
                  <c:v>56958.059672000003</c:v>
                </c:pt>
                <c:pt idx="2">
                  <c:v>72795.79966699997</c:v>
                </c:pt>
                <c:pt idx="3">
                  <c:v>79758.059918000014</c:v>
                </c:pt>
                <c:pt idx="4">
                  <c:v>80414.599515000009</c:v>
                </c:pt>
                <c:pt idx="5">
                  <c:v>84438.269505999997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B2-4FA7-9662-9CDF8DE4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98840"/>
        <c:axId val="4969933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'福特汽车(中国)有限公司'!$R$12</c15:sqref>
                        </c15:formulaRef>
                      </c:ext>
                    </c:extLst>
                    <c:strCache>
                      <c:ptCount val="1"/>
                      <c:pt idx="0">
                        <c:v>Data Services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'福特汽车(中国)有限公司'!$N$13:$N$18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'福特汽车(中国)有限公司'!$R$13:$R$18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2">
                        <c:v>82844.099526999998</c:v>
                      </c:pt>
                      <c:pt idx="3">
                        <c:v>80546.589216999986</c:v>
                      </c:pt>
                      <c:pt idx="4">
                        <c:v>84669.059354999976</c:v>
                      </c:pt>
                      <c:pt idx="5">
                        <c:v>103833.82876399999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C5B2-4FA7-9662-9CDF8DE4405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'福特汽车(中国)有限公司'!$S$12</c15:sqref>
                        </c15:formulaRef>
                      </c:ext>
                    </c:extLst>
                    <c:strCache>
                      <c:ptCount val="1"/>
                      <c:pt idx="0">
                        <c:v>Premium P3 Database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'福特汽车(中国)有限公司'!$N$13:$N$18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'福特汽车(中国)有限公司'!$S$13:$S$18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74094.559989000001</c:v>
                      </c:pt>
                      <c:pt idx="1">
                        <c:v>93560.079991000006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C5B2-4FA7-9662-9CDF8DE44050}"/>
                  </c:ext>
                </c:extLst>
              </c15:ser>
            </c15:filteredLineSeries>
          </c:ext>
        </c:extLst>
      </c:lineChart>
      <c:catAx>
        <c:axId val="4969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3352"/>
        <c:crosses val="autoZero"/>
        <c:auto val="1"/>
        <c:lblAlgn val="ctr"/>
        <c:lblOffset val="100"/>
        <c:noMultiLvlLbl val="0"/>
      </c:catAx>
      <c:valAx>
        <c:axId val="49699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Consumption Trend for Top X Services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玫琳凯（中国）化妆品有限公司!$O$12</c:f>
              <c:strCache>
                <c:ptCount val="1"/>
                <c:pt idx="0">
                  <c:v>CDN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玫琳凯（中国）化妆品有限公司!$N$13:$N$18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玫琳凯（中国）化妆品有限公司!$O$13:$O$18</c:f>
              <c:numCache>
                <c:formatCode>_(* #,##0_);_(* \(#,##0\);_(* "-"??_);_(@_)</c:formatCode>
                <c:ptCount val="6"/>
                <c:pt idx="0">
                  <c:v>10169.948501999999</c:v>
                </c:pt>
                <c:pt idx="1">
                  <c:v>25768.615536000001</c:v>
                </c:pt>
                <c:pt idx="2">
                  <c:v>24930.425182999999</c:v>
                </c:pt>
                <c:pt idx="3">
                  <c:v>20287.877854999999</c:v>
                </c:pt>
                <c:pt idx="4">
                  <c:v>148019.20662700001</c:v>
                </c:pt>
                <c:pt idx="5">
                  <c:v>24427.678173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1-4DFB-9FBC-562CAE84C0B9}"/>
            </c:ext>
          </c:extLst>
        </c:ser>
        <c:ser>
          <c:idx val="1"/>
          <c:order val="1"/>
          <c:tx>
            <c:strRef>
              <c:f>玫琳凯（中国）化妆品有限公司!$P$12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玫琳凯（中国）化妆品有限公司!$N$13:$N$18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玫琳凯（中国）化妆品有限公司!$P$13:$P$18</c:f>
              <c:numCache>
                <c:formatCode>_(* #,##0_);_(* \(#,##0\);_(* "-"??_);_(@_)</c:formatCode>
                <c:ptCount val="6"/>
                <c:pt idx="0">
                  <c:v>16862.989765999999</c:v>
                </c:pt>
                <c:pt idx="1">
                  <c:v>15678.089897</c:v>
                </c:pt>
                <c:pt idx="2">
                  <c:v>14963.179919999999</c:v>
                </c:pt>
                <c:pt idx="3">
                  <c:v>14763.209898000003</c:v>
                </c:pt>
                <c:pt idx="4">
                  <c:v>13385.339871</c:v>
                </c:pt>
                <c:pt idx="5">
                  <c:v>17853.879757000002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1-4DFB-9FBC-562CAE84C0B9}"/>
            </c:ext>
          </c:extLst>
        </c:ser>
        <c:ser>
          <c:idx val="2"/>
          <c:order val="2"/>
          <c:tx>
            <c:strRef>
              <c:f>玫琳凯（中国）化妆品有限公司!$Q$12</c:f>
              <c:strCache>
                <c:ptCount val="1"/>
                <c:pt idx="0">
                  <c:v>Cloud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玫琳凯（中国）化妆品有限公司!$N$13:$N$18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玫琳凯（中国）化妆品有限公司!$Q$13:$Q$18</c:f>
              <c:numCache>
                <c:formatCode>_(* #,##0_);_(* \(#,##0\);_(* "-"??_);_(@_)</c:formatCode>
                <c:ptCount val="6"/>
                <c:pt idx="0">
                  <c:v>9078.0598019999998</c:v>
                </c:pt>
                <c:pt idx="1">
                  <c:v>9121.1699439999993</c:v>
                </c:pt>
                <c:pt idx="2">
                  <c:v>9481.7999920000002</c:v>
                </c:pt>
                <c:pt idx="3">
                  <c:v>10364.809896999999</c:v>
                </c:pt>
                <c:pt idx="4">
                  <c:v>10665.189915000001</c:v>
                </c:pt>
                <c:pt idx="5">
                  <c:v>11567.929962999999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B1-4DFB-9FBC-562CAE84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96096"/>
        <c:axId val="4969937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玫琳凯（中国）化妆品有限公司!$R$12</c15:sqref>
                        </c15:formulaRef>
                      </c:ext>
                    </c:extLst>
                    <c:strCache>
                      <c:ptCount val="1"/>
                      <c:pt idx="0">
                        <c:v>Locally Redundant Tables/Queues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玫琳凯（中国）化妆品有限公司!$N$13:$N$18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玫琳凯（中国）化妆品有限公司!$R$13:$R$18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3158.3499699999998</c:v>
                      </c:pt>
                      <c:pt idx="1">
                        <c:v>3464.7599479999999</c:v>
                      </c:pt>
                      <c:pt idx="2">
                        <c:v>4038.229961</c:v>
                      </c:pt>
                      <c:pt idx="3">
                        <c:v>4448.529963</c:v>
                      </c:pt>
                      <c:pt idx="4">
                        <c:v>4705.3699690000003</c:v>
                      </c:pt>
                      <c:pt idx="5">
                        <c:v>5321.0199960000009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B1B1-4DFB-9FBC-562CAE84C0B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玫琳凯（中国）化妆品有限公司!$S$12</c15:sqref>
                        </c15:formulaRef>
                      </c:ext>
                    </c:extLst>
                    <c:strCache>
                      <c:ptCount val="1"/>
                      <c:pt idx="0">
                        <c:v>Data Services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玫琳凯（中国）化妆品有限公司!$N$13:$N$18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玫琳凯（中国）化妆品有限公司!$S$13:$S$18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2">
                        <c:v>3569.9699810000002</c:v>
                      </c:pt>
                      <c:pt idx="3">
                        <c:v>3268.069986</c:v>
                      </c:pt>
                      <c:pt idx="4">
                        <c:v>3499.5</c:v>
                      </c:pt>
                      <c:pt idx="5">
                        <c:v>3630.9399860000003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B1B1-4DFB-9FBC-562CAE84C0B9}"/>
                  </c:ext>
                </c:extLst>
              </c15:ser>
            </c15:filteredLineSeries>
          </c:ext>
        </c:extLst>
      </c:lineChart>
      <c:catAx>
        <c:axId val="4969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3744"/>
        <c:crosses val="autoZero"/>
        <c:auto val="1"/>
        <c:lblAlgn val="ctr"/>
        <c:lblOffset val="100"/>
        <c:noMultiLvlLbl val="0"/>
      </c:catAx>
      <c:valAx>
        <c:axId val="4969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Consumption Trend for Top X Services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上海东方明珠新媒体股份有限公司!$O$12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上海东方明珠新媒体股份有限公司!$N$13:$N$18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上海东方明珠新媒体股份有限公司!$O$13:$O$18</c:f>
              <c:numCache>
                <c:formatCode>_(* #,##0_);_(* \(#,##0\);_(* "-"??_);_(@_)</c:formatCode>
                <c:ptCount val="6"/>
                <c:pt idx="0">
                  <c:v>67855.219887000014</c:v>
                </c:pt>
                <c:pt idx="1">
                  <c:v>54419.309737999996</c:v>
                </c:pt>
                <c:pt idx="2">
                  <c:v>51733.219507000002</c:v>
                </c:pt>
                <c:pt idx="3">
                  <c:v>55902.879590999997</c:v>
                </c:pt>
                <c:pt idx="4">
                  <c:v>57438.119006000001</c:v>
                </c:pt>
                <c:pt idx="5">
                  <c:v>54011.089107000007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7D-42E9-BE83-054F79463C32}"/>
            </c:ext>
          </c:extLst>
        </c:ser>
        <c:ser>
          <c:idx val="1"/>
          <c:order val="1"/>
          <c:tx>
            <c:strRef>
              <c:f>上海东方明珠新媒体股份有限公司!$P$12</c:f>
              <c:strCache>
                <c:ptCount val="1"/>
                <c:pt idx="0">
                  <c:v>Standard SSD _D4 VM Non-Windows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上海东方明珠新媒体股份有限公司!$N$13:$N$18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上海东方明珠新媒体股份有限公司!$P$13:$P$18</c:f>
              <c:numCache>
                <c:formatCode>_(* #,##0_);_(* \(#,##0\);_(* "-"??_);_(@_)</c:formatCode>
                <c:ptCount val="6"/>
                <c:pt idx="1">
                  <c:v>32513.189756</c:v>
                </c:pt>
                <c:pt idx="2">
                  <c:v>23649.819845000002</c:v>
                </c:pt>
                <c:pt idx="3">
                  <c:v>38061.969811000003</c:v>
                </c:pt>
                <c:pt idx="4">
                  <c:v>33201.849600000001</c:v>
                </c:pt>
                <c:pt idx="5">
                  <c:v>34309.149782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7D-42E9-BE83-054F79463C32}"/>
            </c:ext>
          </c:extLst>
        </c:ser>
        <c:ser>
          <c:idx val="2"/>
          <c:order val="2"/>
          <c:tx>
            <c:strRef>
              <c:f>上海东方明珠新媒体股份有限公司!$Q$12</c:f>
              <c:strCache>
                <c:ptCount val="1"/>
                <c:pt idx="0">
                  <c:v>Standard SSD _D14 VM Non-Windows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上海东方明珠新媒体股份有限公司!$N$13:$N$18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上海东方明珠新媒体股份有限公司!$Q$13:$Q$18</c:f>
              <c:numCache>
                <c:formatCode>_(* #,##0_);_(* \(#,##0\);_(* "-"??_);_(@_)</c:formatCode>
                <c:ptCount val="6"/>
                <c:pt idx="0">
                  <c:v>47399.999679</c:v>
                </c:pt>
                <c:pt idx="1">
                  <c:v>10307.989928999999</c:v>
                </c:pt>
                <c:pt idx="2">
                  <c:v>10648.019983</c:v>
                </c:pt>
                <c:pt idx="3">
                  <c:v>10651.369928</c:v>
                </c:pt>
                <c:pt idx="4">
                  <c:v>10307.759946</c:v>
                </c:pt>
                <c:pt idx="5">
                  <c:v>10651.599993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7D-42E9-BE83-054F7946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92568"/>
        <c:axId val="4969964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上海东方明珠新媒体股份有限公司!$R$12</c15:sqref>
                        </c15:formulaRef>
                      </c:ext>
                    </c:extLst>
                    <c:strCache>
                      <c:ptCount val="1"/>
                      <c:pt idx="0">
                        <c:v>Standard SSD _D4 VM Windows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上海东方明珠新媒体股份有限公司!$N$13:$N$18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上海东方明珠新媒体股份有限公司!$R$13:$R$18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6207.7899550000002</c:v>
                      </c:pt>
                      <c:pt idx="1">
                        <c:v>6007.68</c:v>
                      </c:pt>
                      <c:pt idx="2">
                        <c:v>6199.029982</c:v>
                      </c:pt>
                      <c:pt idx="3">
                        <c:v>6207.7899550000002</c:v>
                      </c:pt>
                      <c:pt idx="4">
                        <c:v>6007.68</c:v>
                      </c:pt>
                      <c:pt idx="5">
                        <c:v>2379.5599779999998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C7D-42E9-BE83-054F79463C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上海东方明珠新媒体股份有限公司!$S$12</c15:sqref>
                        </c15:formulaRef>
                      </c:ext>
                    </c:extLst>
                    <c:strCache>
                      <c:ptCount val="1"/>
                      <c:pt idx="0">
                        <c:v>Standard SSD _D13 VM Non-Windows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上海东方明珠新媒体股份有限公司!$N$13:$N$18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上海东方明珠新媒体股份有限公司!$S$13:$S$18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1">
                        <c:v>4870.9099729999998</c:v>
                      </c:pt>
                      <c:pt idx="2">
                        <c:v>3426.3699799999999</c:v>
                      </c:pt>
                      <c:pt idx="3">
                        <c:v>11070.349928</c:v>
                      </c:pt>
                      <c:pt idx="4">
                        <c:v>7113.1799270000001</c:v>
                      </c:pt>
                      <c:pt idx="5">
                        <c:v>5921.6299289999997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C7D-42E9-BE83-054F79463C32}"/>
                  </c:ext>
                </c:extLst>
              </c15:ser>
            </c15:filteredLineSeries>
          </c:ext>
        </c:extLst>
      </c:lineChart>
      <c:catAx>
        <c:axId val="49699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6488"/>
        <c:crosses val="autoZero"/>
        <c:auto val="1"/>
        <c:lblAlgn val="ctr"/>
        <c:lblOffset val="100"/>
        <c:noMultiLvlLbl val="0"/>
      </c:catAx>
      <c:valAx>
        <c:axId val="4969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Consumption Trend for Top X Services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文思海辉技术有限公司!$O$12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文思海辉技术有限公司!$N$13:$N$18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文思海辉技术有限公司!$O$13:$O$18</c:f>
              <c:numCache>
                <c:formatCode>_(* #,##0_);_(* \(#,##0\);_(* "-"??_);_(@_)</c:formatCode>
                <c:ptCount val="6"/>
                <c:pt idx="0">
                  <c:v>275361.08554300002</c:v>
                </c:pt>
                <c:pt idx="1">
                  <c:v>241200.31871399999</c:v>
                </c:pt>
                <c:pt idx="2">
                  <c:v>231256.84864299989</c:v>
                </c:pt>
                <c:pt idx="3">
                  <c:v>217410.80747699999</c:v>
                </c:pt>
                <c:pt idx="4">
                  <c:v>203844.10594599994</c:v>
                </c:pt>
                <c:pt idx="5">
                  <c:v>206190.40592699999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D0-4BE8-825D-B1DA11578908}"/>
            </c:ext>
          </c:extLst>
        </c:ser>
        <c:ser>
          <c:idx val="1"/>
          <c:order val="1"/>
          <c:tx>
            <c:strRef>
              <c:f>文思海辉技术有限公司!$P$12</c:f>
              <c:strCache>
                <c:ptCount val="1"/>
                <c:pt idx="0">
                  <c:v>SQL Server Enterprise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文思海辉技术有限公司!$N$13:$N$18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文思海辉技术有限公司!$P$13:$P$18</c:f>
              <c:numCache>
                <c:formatCode>_(* #,##0_);_(* \(#,##0\);_(* "-"??_);_(@_)</c:formatCode>
                <c:ptCount val="6"/>
                <c:pt idx="0">
                  <c:v>46782.689948999992</c:v>
                </c:pt>
                <c:pt idx="1">
                  <c:v>31773.479978999996</c:v>
                </c:pt>
                <c:pt idx="2">
                  <c:v>31659.699977</c:v>
                </c:pt>
                <c:pt idx="3">
                  <c:v>29362.739994000003</c:v>
                </c:pt>
                <c:pt idx="4">
                  <c:v>24329.269973000002</c:v>
                </c:pt>
                <c:pt idx="5">
                  <c:v>24513.119974000001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D0-4BE8-825D-B1DA11578908}"/>
            </c:ext>
          </c:extLst>
        </c:ser>
        <c:ser>
          <c:idx val="2"/>
          <c:order val="2"/>
          <c:tx>
            <c:strRef>
              <c:f>文思海辉技术有限公司!$Q$12</c:f>
              <c:strCache>
                <c:ptCount val="1"/>
                <c:pt idx="0">
                  <c:v>Geo Redundant Disks/Page Blobs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文思海辉技术有限公司!$N$13:$N$18</c:f>
              <c:strCache>
                <c:ptCount val="6"/>
                <c:pt idx="0">
                  <c:v>FY2015-May</c:v>
                </c:pt>
                <c:pt idx="1">
                  <c:v>FY2015-Jun</c:v>
                </c:pt>
                <c:pt idx="2">
                  <c:v>FY2016-Jul</c:v>
                </c:pt>
                <c:pt idx="3">
                  <c:v>FY2016-Aug</c:v>
                </c:pt>
                <c:pt idx="4">
                  <c:v>FY2016-Sep</c:v>
                </c:pt>
                <c:pt idx="5">
                  <c:v>FY2016-Oct</c:v>
                </c:pt>
              </c:strCache>
            </c:strRef>
          </c:cat>
          <c:val>
            <c:numRef>
              <c:f>文思海辉技术有限公司!$Q$13:$Q$18</c:f>
              <c:numCache>
                <c:formatCode>_(* #,##0_);_(* \(#,##0\);_(* "-"??_);_(@_)</c:formatCode>
                <c:ptCount val="6"/>
                <c:pt idx="0">
                  <c:v>7151.9099969999997</c:v>
                </c:pt>
                <c:pt idx="1">
                  <c:v>7098.1399149999988</c:v>
                </c:pt>
                <c:pt idx="2">
                  <c:v>8111.7799040000009</c:v>
                </c:pt>
                <c:pt idx="3">
                  <c:v>10275.719888</c:v>
                </c:pt>
                <c:pt idx="4">
                  <c:v>13898.689999000002</c:v>
                </c:pt>
                <c:pt idx="5">
                  <c:v>16228.799989999994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D0-4BE8-825D-B1DA115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94136"/>
        <c:axId val="4969929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文思海辉技术有限公司!$R$12</c15:sqref>
                        </c15:formulaRef>
                      </c:ext>
                    </c:extLst>
                    <c:strCache>
                      <c:ptCount val="1"/>
                      <c:pt idx="0">
                        <c:v>SQL Server Standard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文思海辉技术有限公司!$N$13:$N$18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文思海辉技术有限公司!$R$13:$R$18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6122.2699809999995</c:v>
                      </c:pt>
                      <c:pt idx="1">
                        <c:v>8042.2399740000001</c:v>
                      </c:pt>
                      <c:pt idx="2">
                        <c:v>8370.2299820000007</c:v>
                      </c:pt>
                      <c:pt idx="3">
                        <c:v>7322.3099940000002</c:v>
                      </c:pt>
                      <c:pt idx="4">
                        <c:v>4131.8499879999999</c:v>
                      </c:pt>
                      <c:pt idx="5">
                        <c:v>3797.7999890000001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BED0-4BE8-825D-B1DA115789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文思海辉技术有限公司!$S$12</c15:sqref>
                        </c15:formulaRef>
                      </c:ext>
                    </c:extLst>
                    <c:strCache>
                      <c:ptCount val="1"/>
                      <c:pt idx="0">
                        <c:v>Standard SSD _D13 VM Non-Windows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文思海辉技术有限公司!$N$13:$N$18</c15:sqref>
                        </c15:formulaRef>
                      </c:ext>
                    </c:extLst>
                    <c:strCache>
                      <c:ptCount val="6"/>
                      <c:pt idx="0">
                        <c:v>FY2015-May</c:v>
                      </c:pt>
                      <c:pt idx="1">
                        <c:v>FY2015-Jun</c:v>
                      </c:pt>
                      <c:pt idx="2">
                        <c:v>FY2016-Jul</c:v>
                      </c:pt>
                      <c:pt idx="3">
                        <c:v>FY2016-Aug</c:v>
                      </c:pt>
                      <c:pt idx="4">
                        <c:v>FY2016-Sep</c:v>
                      </c:pt>
                      <c:pt idx="5">
                        <c:v>FY2016-Oct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文思海辉技术有限公司!$S$13:$S$18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5659.9699659999997</c:v>
                      </c:pt>
                      <c:pt idx="1">
                        <c:v>5477.6299660000004</c:v>
                      </c:pt>
                      <c:pt idx="2">
                        <c:v>5676.0699970000005</c:v>
                      </c:pt>
                      <c:pt idx="3">
                        <c:v>5811.2399249999999</c:v>
                      </c:pt>
                      <c:pt idx="4">
                        <c:v>2809.2499809999999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BED0-4BE8-825D-B1DA11578908}"/>
                  </c:ext>
                </c:extLst>
              </c15:ser>
            </c15:filteredLineSeries>
          </c:ext>
        </c:extLst>
      </c:lineChart>
      <c:catAx>
        <c:axId val="49699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2960"/>
        <c:crosses val="autoZero"/>
        <c:auto val="1"/>
        <c:lblAlgn val="ctr"/>
        <c:lblOffset val="100"/>
        <c:noMultiLvlLbl val="0"/>
      </c:catAx>
      <c:valAx>
        <c:axId val="496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21</xdr:row>
      <xdr:rowOff>95250</xdr:rowOff>
    </xdr:from>
    <xdr:to>
      <xdr:col>18</xdr:col>
      <xdr:colOff>47625</xdr:colOff>
      <xdr:row>39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21</xdr:row>
      <xdr:rowOff>95250</xdr:rowOff>
    </xdr:from>
    <xdr:to>
      <xdr:col>18</xdr:col>
      <xdr:colOff>47625</xdr:colOff>
      <xdr:row>39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21</xdr:row>
      <xdr:rowOff>95250</xdr:rowOff>
    </xdr:from>
    <xdr:to>
      <xdr:col>18</xdr:col>
      <xdr:colOff>47625</xdr:colOff>
      <xdr:row>39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20</xdr:row>
      <xdr:rowOff>95250</xdr:rowOff>
    </xdr:from>
    <xdr:to>
      <xdr:col>17</xdr:col>
      <xdr:colOff>47625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20</xdr:row>
      <xdr:rowOff>38100</xdr:rowOff>
    </xdr:from>
    <xdr:to>
      <xdr:col>17</xdr:col>
      <xdr:colOff>28575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20</xdr:row>
      <xdr:rowOff>38100</xdr:rowOff>
    </xdr:from>
    <xdr:to>
      <xdr:col>17</xdr:col>
      <xdr:colOff>1257299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20</xdr:row>
      <xdr:rowOff>38100</xdr:rowOff>
    </xdr:from>
    <xdr:to>
      <xdr:col>17</xdr:col>
      <xdr:colOff>1257299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20</xdr:row>
      <xdr:rowOff>38100</xdr:rowOff>
    </xdr:from>
    <xdr:to>
      <xdr:col>17</xdr:col>
      <xdr:colOff>1257299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elix Chang" refreshedDate="42318.685388773149" backgroundQuery="1" createdVersion="6" refreshedVersion="6" minRefreshableVersion="3" recordCount="0" supportSubquery="1" supportAdvancedDrill="1">
  <cacheSource type="external" connectionId="2"/>
  <cacheFields count="9">
    <cacheField name="[Dim Enrollment].[Enrollment Number].[Enrollment Number]" caption="Enrollment Number" numFmtId="0" hierarchy="19" level="1">
      <sharedItems count="1">
        <s v="[Dim Enrollment].[Enrollment Number].&amp;[V5701311S1872]" c="V5701311S1872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1">
        <s v="[Dim Enrollment].[End Customer Name].&amp;[玫琳凯（中国）化妆品有限公司]" c="玫琳凯（中国）化妆品有限公司"/>
      </sharedItems>
    </cacheField>
    <cacheField name="[Measures].[Utilized RMB]" caption="Utilized RMB" numFmtId="0" hierarchy="60" level="32767"/>
    <cacheField name="[Dim Service].[Service].[Service]" caption="Service" numFmtId="0" hierarchy="34" level="1">
      <sharedItems count="35">
        <s v="[Dim Service].[Service].&amp;[Business Analytics]" c="Business Analytics"/>
        <s v="[Dim Service].[Service].&amp;[Cache]" c="Cache"/>
        <s v="[Dim Service].[Service].&amp;[CDN]" c="CDN"/>
        <s v="[Dim Service].[Service].&amp;[Cloud Services]" c="Cloud Services"/>
        <s v="[Dim Service].[Service].&amp;[Data Services]" c="Data Services"/>
        <s v="[Dim Service].[Service].&amp;[Data Transfer Egress]" c="Data Transfer Egress"/>
        <s v="[Dim Service].[Service].&amp;[Data Transfr Ingress]" c="Data Transfr Ingress"/>
        <s v="[Dim Service].[Service].&amp;[Encoder Output]" c="Encoder Output"/>
        <s v="[Dim Service].[Service].&amp;[Geo Redundant Disks/Page Blobs]" c="Geo Redundant Disks/Page Blobs"/>
        <s v="[Dim Service].[Service].&amp;[HDInsight]" c="HDInsight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Media]" c="Media"/>
        <s v="[Dim Service].[Service].&amp;[Media E1 Encoding Reserved]" c="Media E1 Encoding Reserved"/>
        <s v="[Dim Service].[Service].&amp;[Media E2 Encoding Reserved]" c="Media E2 Encoding Reserved"/>
        <s v="[Dim Service].[Service].&amp;[Media Streaming Reserved]" c="Media Streaming Reserved"/>
        <s v="[Dim Service].[Service].&amp;[Networking]" c="Networking"/>
        <s v="[Dim Service].[Service].&amp;[Premium P1 Database]" c="Premium P1 Database"/>
        <s v="[Dim Service].[Service].&amp;[Premium P3 Database]" c="Premium P3 Database"/>
        <s v="[Dim Service].[Service].&amp;[Service Bus]" c="Service Bus"/>
        <s v="[Dim Service].[Service].&amp;[SQL Azure Business]" c="SQL Azure Business"/>
        <s v="[Dim Service].[Service].&amp;[SQL Azure Web]" c="SQL Azure Web"/>
        <s v="[Dim Service].[Service].&amp;[SQL Basic Database Days]" c="SQL Basic Database Days"/>
        <s v="[Dim Service].[Service].&amp;[Standard Messaging Operations]" c="Standard Messaging Operations"/>
        <s v="[Dim Service].[Service].&amp;[Standard S0 Database Days]" c="Standard S0 Database Days"/>
        <s v="[Dim Service].[Service].&amp;[Standard S1 Database]" c="Standard S1 Database"/>
        <s v="[Dim Service].[Service].&amp;[Standard SSD _D1 VM Windows]" c="Standard SSD _D1 VM Windows"/>
        <s v="[Dim Service].[Service].&amp;[Standard SSD _D14 VM Windows]" c="Standard SSD _D14 VM Windows"/>
        <s v="[Dim Service].[Service].&amp;[Standard SSD _D2 VM Windows]" c="Standard SSD _D2 VM Window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sites]" c="Websites"/>
      </sharedItems>
    </cacheField>
    <cacheField name="[Dim Service].[Service Type].[Service Type]" caption="Service Type" numFmtId="0" hierarchy="38" level="1">
      <sharedItems count="121">
        <s v="[Dim Service].[Service Type].&amp;[A1 HDInsight]" c="A1 HDInsight"/>
        <s v="[Dim Service].[Service Type].&amp;[A1 VM (Non-Windows)]" c="A1 VM (Non-Windows)"/>
        <s v="[Dim Service].[Service Type].&amp;[A1 VM (Windows)]" c="A1 VM (Windows)"/>
        <s v="[Dim Service].[Service Type].&amp;[A5 Cloud Services]" c="A5 Cloud Services"/>
        <s v="[Dim Service].[Service Type].&amp;[A5 VM (Windows)]" c="A5 VM (Windows)"/>
        <s v="[Dim Service].[Service Type].&amp;[A5 VM(Non-Windows)]" c="A5 VM(Non-Windows)"/>
        <s v="[Dim Service].[Service Type].&amp;[A6 Cloud Services]" c="A6 Cloud Services"/>
        <s v="[Dim Service].[Service Type].&amp;[A6 HDInsight]" c="A6 HDInsight"/>
        <s v="[Dim Service].[Service Type].&amp;[A6 VM (Non-Windows)]" c="A6 VM (Non-Windows)"/>
        <s v="[Dim Service].[Service Type].&amp;[A6 VM (Windows)]" c="A6 VM (Windows)"/>
        <s v="[Dim Service].[Service Type].&amp;[A7 Cloud Services]" c="A7 Cloud Services"/>
        <s v="[Dim Service].[Service Type].&amp;[A7 HDInsight]" c="A7 HDInsight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AppFabric Service Bus 1000 Relay hours]" c="AppFabric Service Bus 1000 Relay hours"/>
        <s v="[Dim Service].[Service Type].&amp;[AppFabric Service Bus 1M Message]" c="AppFabric Service Bus 1M Message"/>
        <s v="[Dim Service].[Service Type].&amp;[Azure Open RDS]" c="Azure Open RDS"/>
        <s v="[Dim Service].[Service Type].&amp;[Azure Redis Cache]" c="Azure Redis Cache"/>
        <s v="[Dim Service].[Service Type].&amp;[Backup Protected Instances]" c="Backup Protected Instances"/>
        <s v="[Dim Service].[Service Type].&amp;[Backup Storage]" c="Backup Storage"/>
        <s v="[Dim Service].[Service Type].&amp;[Basic Automation]" c="Basic Automation"/>
        <s v="[Dim Service].[Service Type].&amp;[Basic Event Hubs Throughput Units]" c="Basic Event Hubs Throughput Units"/>
        <s v="[Dim Service].[Service Type].&amp;[Basic Messaging Operations]" c="Basic Messaging Operations"/>
        <s v="[Dim Service].[Service Type].&amp;[Basic.A1 VM (Non-Windows)]" c="Basic.A1 VM (Non-Windows)"/>
        <s v="[Dim Service].[Service Type].&amp;[Basic.A1 VM (Windows)]" c="Basic.A1 VM (Windows)"/>
        <s v="[Dim Service].[Service Type].&amp;[CDN]" c="CDN"/>
        <s v="[Dim Service].[Service Type].&amp;[Cloud Services]" c="Cloud Services"/>
        <s v="[Dim Service].[Service Type].&amp;[D3 HDInsight]" c="D3 HDInsight"/>
        <s v="[Dim Service].[Service Type].&amp;[Data Services]" c="Data Services"/>
        <s v="[Dim Service].[Service Type].&amp;[Data Transfr Egress]" c="Data Transfr Egress"/>
        <s v="[Dim Service].[Service Type].&amp;[Data Transfr Ingress]" c="Data Transfr Ingress"/>
        <s v="[Dim Service].[Service Type].&amp;[Encoder Output]" c="Encoder Output"/>
        <s v="[Dim Service].[Service Type].&amp;[Free Automation]" c="Free Automation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Geo Redundant Storage Standard IO - Files]" c="Geo Redundant Storage Standard IO - Files"/>
        <s v="[Dim Service].[Service Type].&amp;[Geo Redundant Tables/Queues]" c="Geo Redundant Tables/Queues"/>
        <s v="[Dim Service].[Service Type].&amp;[HDInsight]" c="HDInsight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Storage Standard IO - Files]" c="Locally Redundant Storage Standard IO - Files"/>
        <s v="[Dim Service].[Service Type].&amp;[Locally Redundant Tables/Queues]" c="Locally Redundant Tables/Queues"/>
        <s v="[Dim Service].[Service Type].&amp;[Media E1 Encoding Reserved]" c="Media E1 Encoding Reserved"/>
        <s v="[Dim Service].[Service Type].&amp;[Media E2 Encoding Reserved]" c="Media E2 Encoding Reserved"/>
        <s v="[Dim Service].[Service Type].&amp;[Media Encoding]" c="Media Encoding"/>
        <s v="[Dim Service].[Service Type].&amp;[Media Services]" c="Media Services"/>
        <s v="[Dim Service].[Service Type].&amp;[Media Services Live Channel Hours]" c="Media Services Live Channel Hours"/>
        <s v="[Dim Service].[Service Type].&amp;[Media Streaming Reserved]" c="Media Streaming Reserved"/>
        <s v="[Dim Service].[Service Type].&amp;[Mobile Services Free Units]" c="Mobile Services Free Units"/>
        <s v="[Dim Service].[Service Type].&amp;[MySQL Database on Azure]" c="MySQL Database on Azure"/>
        <s v="[Dim Service].[Service Type].&amp;[Notification Hub]" c="Notification Hub"/>
        <s v="[Dim Service].[Service Type].&amp;[Premium Data Transfer Zone 1]" c="Premium Data Transfer Zone 1"/>
        <s v="[Dim Service].[Service Type].&amp;[Premium P1 Secondary Active Geo Database Days]" c="Premium P1 Secondary Active Geo Database Days"/>
        <s v="[Dim Service].[Service Type].&amp;[Premium P2 Secondary Active Geo Database Days]" c="Premium P2 Secondary Active Geo Database Days"/>
        <s v="[Dim Service].[Service Type].&amp;[Premium P2 Secondary Geo Database Days]" c="Premium P2 Secondary Geo Database Days"/>
        <s v="[Dim Service].[Service Type].&amp;[Premium P3 Secondary Active Geo Database Days]" c="Premium P3 Secondary Active Geo Database Days"/>
        <s v="[Dim Service].[Service Type].&amp;[Premium Scheduler Units]" c="Premium Scheduler Units"/>
        <s v="[Dim Service].[Service Type].&amp;[Public IP Addresses]" c="Public IP Addresses"/>
        <s v="[Dim Service].[Service Type].&amp;[Read-Access Geo Redundant Block Blobs]" c="Read-Access Geo Redundant Block Blobs"/>
        <s v="[Dim Service].[Service Type].&amp;[Read-Access Geo Redundant Disk/Page Blobs]" c="Read-Access Geo Redundant Disk/Page Blobs"/>
        <s v="[Dim Service].[Service Type].&amp;[Read-Access Geo Redundant Tables/Queues]" c="Read-Access Geo Redundant Tables/Queues"/>
        <s v="[Dim Service].[Service Type].&amp;[Reserved IP Address Hours]" c="Reserved IP Address Hours"/>
        <s v="[Dim Service].[Service Type].&amp;[Reserved IP Remaps]" c="Reserved IP Remaps"/>
        <s v="[Dim Service].[Service Type].&amp;[Scheduler]" c="Scheduler"/>
        <s v="[Dim Service].[Service Type].&amp;[SQL Azure Business]" c="SQL Azure Business"/>
        <s v="[Dim Service].[Service Type].&amp;[SQL Azure Web]" c="SQL Azure Web"/>
        <s v="[Dim Service].[Service Type].&amp;[SQL Basic Database]" c="SQL Basic Database"/>
        <s v="[Dim Service].[Service Type].&amp;[SQL Basic Database Days]" c="SQL Basic Database Days"/>
        <s v="[Dim Service].[Service Type].&amp;[SQL Database]" c="SQL Database"/>
        <s v="[Dim Service].[Service Type].&amp;[SQL Premium P1 Database]" c="SQL Premium P1 Database"/>
        <s v="[Dim Service].[Service Type].&amp;[SQL Premium P2 Database]" c="SQL Premium P2 Database"/>
        <s v="[Dim Service].[Service Type].&amp;[SQL Premium P3 Database]" c="SQL Premium P3 Database"/>
        <s v="[Dim Service].[Service Type].&amp;[SQL Server Enterprise]" c="SQL Server Enterprise"/>
        <s v="[Dim Service].[Service Type].&amp;[SQL Server Standard]" c="SQL Server Standard"/>
        <s v="[Dim Service].[Service Type].&amp;[SQL Server Web]" c="SQL Server Web"/>
        <s v="[Dim Service].[Service Type].&amp;[SQL Standard S1 Database]" c="SQL Standard S1 Database"/>
        <s v="[Dim Service].[Service Type].&amp;[SQL Standard S2 Database]" c="SQL Standard S2 Database"/>
        <s v="[Dim Service].[Service Type].&amp;[Standard Event Hubs Ingress Events]" c="Standard Event Hubs Ingress Events"/>
        <s v="[Dim Service].[Service Type].&amp;[Standard Event Hubs Throughput Units]" c="Standard Event Hubs Throughput Units"/>
        <s v="[Dim Service].[Service Type].&amp;[Standard Messaging Base Unit]" c="Standard Messaging Base Unit"/>
        <s v="[Dim Service].[Service Type].&amp;[Standard Messaging Connections]" c="Standard Messaging Connections"/>
        <s v="[Dim Service].[Service Type].&amp;[Standard Messaging Operations]" c="Standard Messaging Operations"/>
        <s v="[Dim Service].[Service Type].&amp;[Standard S0 Database Days]" c="Standard S0 Database Days"/>
        <s v="[Dim Service].[Service Type].&amp;[Standard S0 Secondary Database Days]" c="Standard S0 Secondary Database Days"/>
        <s v="[Dim Service].[Service Type].&amp;[Standard S3 Database Days]" c="Standard S3 Database Days"/>
        <s v="[Dim Service].[Service Type].&amp;[Standard S3 Secondary Database Days]" c="Standard S3 Secondary Database Days"/>
        <s v="[Dim Service].[Service Type].&amp;[Standard SSD _D1 VM Non-Windows]" c="Standard SSD _D1 VM Non-Window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1 VM Windows]" c="Standard SSD _D11 VM 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3 VM Windows]" c="Standard SSD _D13 VM Windows"/>
        <s v="[Dim Service].[Service Type].&amp;[Standard SSD _D14 VM Non-Windows]" c="Standard SSD _D14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Standard SSD_D2 Cloud Service]" c="Standard SSD_D2 Cloud Service"/>
        <s v="[Dim Service].[Service Type].&amp;[Storage Geo Redundant]" c="Storage Geo Redundant"/>
        <s v="[Dim Service].[Service Type].&amp;[Storage Local Redundant]" c="Storage Local Redundant"/>
        <s v="[Dim Service].[Service Type].&amp;[Traffic Manager DNS Queries]" c="Traffic Manager DNS Queries"/>
        <s v="[Dim Service].[Service Type].&amp;[Traffic Manager Endpoints]" c="Traffic Manager Endpoints"/>
        <s v="[Dim Service].[Service Type].&amp;[Traffic Manager External Endpoints]" c="Traffic Manager External Endpoints"/>
        <s v="[Dim Service].[Service Type].&amp;[Transactions Storage]" c="Transactions Storage"/>
        <s v="[Dim Service].[Service Type].&amp;[Virtual Network]" c="Virtual Network"/>
        <s v="[Dim Service].[Service Type].&amp;[Web Sites]" c="Web Sites"/>
        <s v="[Dim Service].[Service Type].&amp;[Web Sites Large Basic]" c="Web Sites Large Basic"/>
        <s v="[Dim Service].[Service Type].&amp;[Web Sites Large Standard]" c="Web Sites Large Standard"/>
        <s v="[Dim Service].[Service Type].&amp;[Web Sites Medium Basic]" c="Web Sites Medium Basic"/>
        <s v="[Dim Service].[Service Type].&amp;[Web Sites Medium Standard]" c="Web Sites Medium Standard"/>
        <s v="[Dim Service].[Service Type].&amp;[Web Sites Shared]" c="Web Sites Shared"/>
        <s v="[Dim Service].[Service Type].&amp;[Web Sites Small Basic]" c="Web Sites Small Basic"/>
        <s v="[Dim Service].[Service Type].&amp;[Web Sites Small Standard]" c="Web Sites Small Standard"/>
        <s v="[Dim Service].[Service Type].&amp;[Web Sites SNI SSL]" c="Web Sites SNI SSL"/>
      </sharedItems>
    </cacheField>
    <cacheField name="[Dim Date].[MS Fiscal Month Name].[MS Fiscal Month Name]" caption="MS Fiscal Month Name" numFmtId="0" hierarchy="10" level="1">
      <sharedItems count="6"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6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7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Felix Chang" refreshedDate="42319.435329513886" backgroundQuery="1" createdVersion="6" refreshedVersion="6" minRefreshableVersion="3" recordCount="0" supportSubquery="1" supportAdvancedDrill="1">
  <cacheSource type="external" connectionId="2"/>
  <cacheFields count="9">
    <cacheField name="[Dim Enrollment].[Enrollment Number].[Enrollment Number]" caption="Enrollment Number" numFmtId="0" hierarchy="19" level="1">
      <sharedItems count="1">
        <s v="[Dim Enrollment].[Enrollment Number].&amp;[V5701311S1872]" c="V5701311S1872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1">
        <s v="[Dim Enrollment].[End Customer Name].&amp;[宏达通讯有限公司]" c="宏达通讯有限公司"/>
      </sharedItems>
    </cacheField>
    <cacheField name="[Measures].[Utilized RMB]" caption="Utilized RMB" numFmtId="0" hierarchy="60" level="32767"/>
    <cacheField name="[Dim Service].[Service].[Service]" caption="Service" numFmtId="0" hierarchy="34" level="1">
      <sharedItems count="28">
        <s v="[Dim Service].[Service].&amp;[A6 HDInsight]" c="A6 HDInsight"/>
        <s v="[Dim Service].[Service].&amp;[Basic Messaging Operations]" c="Basic Messaging Operations"/>
        <s v="[Dim Service].[Service].&amp;[Business Analytics]" c="Business Analytics"/>
        <s v="[Dim Service].[Service].&amp;[D3 HDInsight]" c="D3 HDInsight"/>
        <s v="[Dim Service].[Service].&amp;[Data Transfer Egress]" c="Data Transfer Egress"/>
        <s v="[Dim Service].[Service].&amp;[Data Transfr Ingress]" c="Data Transfr Ingress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HDInsight]" c="HDInsight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Networking]" c="Networking"/>
        <s v="[Dim Service].[Service].&amp;[Reserved IP Address Hours]" c="Reserved IP Address Hours"/>
        <s v="[Dim Service].[Service].&amp;[Reserved IP Remaps]" c="Reserved IP Remaps"/>
        <s v="[Dim Service].[Service].&amp;[SQL Basic Database Days]" c="SQL Basic Database Days"/>
        <s v="[Dim Service].[Service].&amp;[Standard Event Hubs Throughput Units]" c="Standard Event Hubs Throughput Units"/>
        <s v="[Dim Service].[Service].&amp;[Standard SSD _D11 VM Non-Windows]" c="Standard SSD _D11 VM Non-Windows"/>
        <s v="[Dim Service].[Service].&amp;[Standard SSD _D14 VM Non-Windows]" c="Standard SSD _D14 VM Non-Windows"/>
        <s v="[Dim Service].[Service].&amp;[Standard SSD _D2 VM Non-Windows]" c="Standard SSD _D2 VM Non-Windows"/>
        <s v="[Dim Service].[Service].&amp;[Standard SSD _D3 VM Non-Windows]" c="Standard SSD _D3 VM Non-Windows"/>
        <s v="[Dim Service].[Service].&amp;[Standard SSD _D4 VM Non-Windows]" c="Standard SSD _D4 VM Non-Window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sites]" c="Websites"/>
      </sharedItems>
    </cacheField>
    <cacheField name="[Dim Service].[Service Type].[Service Type]" caption="Service Type" numFmtId="0" hierarchy="38" level="1">
      <sharedItems count="121">
        <s v="[Dim Service].[Service Type].&amp;[A1 HDInsight]" c="A1 HDInsight"/>
        <s v="[Dim Service].[Service Type].&amp;[A1 VM (Non-Windows)]" c="A1 VM (Non-Windows)"/>
        <s v="[Dim Service].[Service Type].&amp;[A1 VM (Windows)]" c="A1 VM (Windows)"/>
        <s v="[Dim Service].[Service Type].&amp;[A5 Cloud Services]" c="A5 Cloud Services"/>
        <s v="[Dim Service].[Service Type].&amp;[A5 VM (Windows)]" c="A5 VM (Windows)"/>
        <s v="[Dim Service].[Service Type].&amp;[A5 VM(Non-Windows)]" c="A5 VM(Non-Windows)"/>
        <s v="[Dim Service].[Service Type].&amp;[A6 Cloud Services]" c="A6 Cloud Services"/>
        <s v="[Dim Service].[Service Type].&amp;[A6 HDInsight]" c="A6 HDInsight"/>
        <s v="[Dim Service].[Service Type].&amp;[A6 VM (Non-Windows)]" c="A6 VM (Non-Windows)"/>
        <s v="[Dim Service].[Service Type].&amp;[A6 VM (Windows)]" c="A6 VM (Windows)"/>
        <s v="[Dim Service].[Service Type].&amp;[A7 Cloud Services]" c="A7 Cloud Services"/>
        <s v="[Dim Service].[Service Type].&amp;[A7 HDInsight]" c="A7 HDInsight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AppFabric Service Bus 1000 Relay hours]" c="AppFabric Service Bus 1000 Relay hours"/>
        <s v="[Dim Service].[Service Type].&amp;[AppFabric Service Bus 1M Message]" c="AppFabric Service Bus 1M Message"/>
        <s v="[Dim Service].[Service Type].&amp;[Azure Open RDS]" c="Azure Open RDS"/>
        <s v="[Dim Service].[Service Type].&amp;[Azure Redis Cache]" c="Azure Redis Cache"/>
        <s v="[Dim Service].[Service Type].&amp;[Backup Protected Instances]" c="Backup Protected Instances"/>
        <s v="[Dim Service].[Service Type].&amp;[Backup Storage]" c="Backup Storage"/>
        <s v="[Dim Service].[Service Type].&amp;[Basic Automation]" c="Basic Automation"/>
        <s v="[Dim Service].[Service Type].&amp;[Basic Event Hubs Throughput Units]" c="Basic Event Hubs Throughput Units"/>
        <s v="[Dim Service].[Service Type].&amp;[Basic Messaging Operations]" c="Basic Messaging Operations"/>
        <s v="[Dim Service].[Service Type].&amp;[Basic.A1 VM (Non-Windows)]" c="Basic.A1 VM (Non-Windows)"/>
        <s v="[Dim Service].[Service Type].&amp;[Basic.A1 VM (Windows)]" c="Basic.A1 VM (Windows)"/>
        <s v="[Dim Service].[Service Type].&amp;[CDN]" c="CDN"/>
        <s v="[Dim Service].[Service Type].&amp;[Cloud Services]" c="Cloud Services"/>
        <s v="[Dim Service].[Service Type].&amp;[D3 HDInsight]" c="D3 HDInsight"/>
        <s v="[Dim Service].[Service Type].&amp;[Data Services]" c="Data Services"/>
        <s v="[Dim Service].[Service Type].&amp;[Data Transfr Egress]" c="Data Transfr Egress"/>
        <s v="[Dim Service].[Service Type].&amp;[Data Transfr Ingress]" c="Data Transfr Ingress"/>
        <s v="[Dim Service].[Service Type].&amp;[Encoder Output]" c="Encoder Output"/>
        <s v="[Dim Service].[Service Type].&amp;[Free Automation]" c="Free Automation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Geo Redundant Storage Standard IO - Files]" c="Geo Redundant Storage Standard IO - Files"/>
        <s v="[Dim Service].[Service Type].&amp;[Geo Redundant Tables/Queues]" c="Geo Redundant Tables/Queues"/>
        <s v="[Dim Service].[Service Type].&amp;[HDInsight]" c="HDInsight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Storage Standard IO - Files]" c="Locally Redundant Storage Standard IO - Files"/>
        <s v="[Dim Service].[Service Type].&amp;[Locally Redundant Tables/Queues]" c="Locally Redundant Tables/Queues"/>
        <s v="[Dim Service].[Service Type].&amp;[Media E1 Encoding Reserved]" c="Media E1 Encoding Reserved"/>
        <s v="[Dim Service].[Service Type].&amp;[Media E2 Encoding Reserved]" c="Media E2 Encoding Reserved"/>
        <s v="[Dim Service].[Service Type].&amp;[Media Encoding]" c="Media Encoding"/>
        <s v="[Dim Service].[Service Type].&amp;[Media Services]" c="Media Services"/>
        <s v="[Dim Service].[Service Type].&amp;[Media Services Live Channel Hours]" c="Media Services Live Channel Hours"/>
        <s v="[Dim Service].[Service Type].&amp;[Media Streaming Reserved]" c="Media Streaming Reserved"/>
        <s v="[Dim Service].[Service Type].&amp;[Mobile Services Free Units]" c="Mobile Services Free Units"/>
        <s v="[Dim Service].[Service Type].&amp;[MySQL Database on Azure]" c="MySQL Database on Azure"/>
        <s v="[Dim Service].[Service Type].&amp;[Notification Hub]" c="Notification Hub"/>
        <s v="[Dim Service].[Service Type].&amp;[Premium Data Transfer Zone 1]" c="Premium Data Transfer Zone 1"/>
        <s v="[Dim Service].[Service Type].&amp;[Premium P1 Secondary Active Geo Database Days]" c="Premium P1 Secondary Active Geo Database Days"/>
        <s v="[Dim Service].[Service Type].&amp;[Premium P2 Secondary Active Geo Database Days]" c="Premium P2 Secondary Active Geo Database Days"/>
        <s v="[Dim Service].[Service Type].&amp;[Premium P2 Secondary Geo Database Days]" c="Premium P2 Secondary Geo Database Days"/>
        <s v="[Dim Service].[Service Type].&amp;[Premium P3 Secondary Active Geo Database Days]" c="Premium P3 Secondary Active Geo Database Days"/>
        <s v="[Dim Service].[Service Type].&amp;[Premium Scheduler Units]" c="Premium Scheduler Units"/>
        <s v="[Dim Service].[Service Type].&amp;[Public IP Addresses]" c="Public IP Addresses"/>
        <s v="[Dim Service].[Service Type].&amp;[Read-Access Geo Redundant Block Blobs]" c="Read-Access Geo Redundant Block Blobs"/>
        <s v="[Dim Service].[Service Type].&amp;[Read-Access Geo Redundant Disk/Page Blobs]" c="Read-Access Geo Redundant Disk/Page Blobs"/>
        <s v="[Dim Service].[Service Type].&amp;[Read-Access Geo Redundant Tables/Queues]" c="Read-Access Geo Redundant Tables/Queues"/>
        <s v="[Dim Service].[Service Type].&amp;[Reserved IP Address Hours]" c="Reserved IP Address Hours"/>
        <s v="[Dim Service].[Service Type].&amp;[Reserved IP Remaps]" c="Reserved IP Remaps"/>
        <s v="[Dim Service].[Service Type].&amp;[Scheduler]" c="Scheduler"/>
        <s v="[Dim Service].[Service Type].&amp;[SQL Azure Business]" c="SQL Azure Business"/>
        <s v="[Dim Service].[Service Type].&amp;[SQL Azure Web]" c="SQL Azure Web"/>
        <s v="[Dim Service].[Service Type].&amp;[SQL Basic Database]" c="SQL Basic Database"/>
        <s v="[Dim Service].[Service Type].&amp;[SQL Basic Database Days]" c="SQL Basic Database Days"/>
        <s v="[Dim Service].[Service Type].&amp;[SQL Database]" c="SQL Database"/>
        <s v="[Dim Service].[Service Type].&amp;[SQL Premium P1 Database]" c="SQL Premium P1 Database"/>
        <s v="[Dim Service].[Service Type].&amp;[SQL Premium P2 Database]" c="SQL Premium P2 Database"/>
        <s v="[Dim Service].[Service Type].&amp;[SQL Premium P3 Database]" c="SQL Premium P3 Database"/>
        <s v="[Dim Service].[Service Type].&amp;[SQL Server Enterprise]" c="SQL Server Enterprise"/>
        <s v="[Dim Service].[Service Type].&amp;[SQL Server Standard]" c="SQL Server Standard"/>
        <s v="[Dim Service].[Service Type].&amp;[SQL Server Web]" c="SQL Server Web"/>
        <s v="[Dim Service].[Service Type].&amp;[SQL Standard S1 Database]" c="SQL Standard S1 Database"/>
        <s v="[Dim Service].[Service Type].&amp;[SQL Standard S2 Database]" c="SQL Standard S2 Database"/>
        <s v="[Dim Service].[Service Type].&amp;[Standard Event Hubs Ingress Events]" c="Standard Event Hubs Ingress Events"/>
        <s v="[Dim Service].[Service Type].&amp;[Standard Event Hubs Throughput Units]" c="Standard Event Hubs Throughput Units"/>
        <s v="[Dim Service].[Service Type].&amp;[Standard Messaging Base Unit]" c="Standard Messaging Base Unit"/>
        <s v="[Dim Service].[Service Type].&amp;[Standard Messaging Connections]" c="Standard Messaging Connections"/>
        <s v="[Dim Service].[Service Type].&amp;[Standard Messaging Operations]" c="Standard Messaging Operations"/>
        <s v="[Dim Service].[Service Type].&amp;[Standard S0 Database Days]" c="Standard S0 Database Days"/>
        <s v="[Dim Service].[Service Type].&amp;[Standard S0 Secondary Database Days]" c="Standard S0 Secondary Database Days"/>
        <s v="[Dim Service].[Service Type].&amp;[Standard S3 Database Days]" c="Standard S3 Database Days"/>
        <s v="[Dim Service].[Service Type].&amp;[Standard S3 Secondary Database Days]" c="Standard S3 Secondary Database Days"/>
        <s v="[Dim Service].[Service Type].&amp;[Standard SSD _D1 VM Non-Windows]" c="Standard SSD _D1 VM Non-Window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1 VM Windows]" c="Standard SSD _D11 VM 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3 VM Windows]" c="Standard SSD _D13 VM Windows"/>
        <s v="[Dim Service].[Service Type].&amp;[Standard SSD _D14 VM Non-Windows]" c="Standard SSD _D14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Standard SSD_D2 Cloud Service]" c="Standard SSD_D2 Cloud Service"/>
        <s v="[Dim Service].[Service Type].&amp;[Storage Geo Redundant]" c="Storage Geo Redundant"/>
        <s v="[Dim Service].[Service Type].&amp;[Storage Local Redundant]" c="Storage Local Redundant"/>
        <s v="[Dim Service].[Service Type].&amp;[Traffic Manager DNS Queries]" c="Traffic Manager DNS Queries"/>
        <s v="[Dim Service].[Service Type].&amp;[Traffic Manager Endpoints]" c="Traffic Manager Endpoints"/>
        <s v="[Dim Service].[Service Type].&amp;[Traffic Manager External Endpoints]" c="Traffic Manager External Endpoints"/>
        <s v="[Dim Service].[Service Type].&amp;[Transactions Storage]" c="Transactions Storage"/>
        <s v="[Dim Service].[Service Type].&amp;[Virtual Network]" c="Virtual Network"/>
        <s v="[Dim Service].[Service Type].&amp;[Web Sites]" c="Web Sites"/>
        <s v="[Dim Service].[Service Type].&amp;[Web Sites Large Basic]" c="Web Sites Large Basic"/>
        <s v="[Dim Service].[Service Type].&amp;[Web Sites Large Standard]" c="Web Sites Large Standard"/>
        <s v="[Dim Service].[Service Type].&amp;[Web Sites Medium Basic]" c="Web Sites Medium Basic"/>
        <s v="[Dim Service].[Service Type].&amp;[Web Sites Medium Standard]" c="Web Sites Medium Standard"/>
        <s v="[Dim Service].[Service Type].&amp;[Web Sites Shared]" c="Web Sites Shared"/>
        <s v="[Dim Service].[Service Type].&amp;[Web Sites Small Basic]" c="Web Sites Small Basic"/>
        <s v="[Dim Service].[Service Type].&amp;[Web Sites Small Standard]" c="Web Sites Small Standard"/>
        <s v="[Dim Service].[Service Type].&amp;[Web Sites SNI SSL]" c="Web Sites SNI SSL"/>
      </sharedItems>
    </cacheField>
    <cacheField name="[Dim Date].[MS Fiscal Month Name].[MS Fiscal Month Name]" caption="MS Fiscal Month Name" numFmtId="0" hierarchy="10" level="1">
      <sharedItems count="6"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  <s v="[Dim Date].[MS Fiscal Month Name].&amp;[186]" u="1" c="FY2015-May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6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7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Felix Chang" refreshedDate="42319.440185416664" backgroundQuery="1" createdVersion="6" refreshedVersion="6" minRefreshableVersion="3" recordCount="0" supportSubquery="1" supportAdvancedDrill="1">
  <cacheSource type="external" connectionId="2"/>
  <cacheFields count="9">
    <cacheField name="[Dim Enrollment].[Enrollment Number].[Enrollment Number]" caption="Enrollment Number" numFmtId="0" hierarchy="19" level="1">
      <sharedItems count="1">
        <s v="[Dim Enrollment].[Enrollment Number].&amp;[V5701311S1872]" c="V5701311S1872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1">
        <s v="[Dim Enrollment].[End Customer Name].&amp;[上海东方明珠新媒体股份有限公司]" c="上海东方明珠新媒体股份有限公司"/>
      </sharedItems>
    </cacheField>
    <cacheField name="[Measures].[Utilized RMB]" caption="Utilized RMB" numFmtId="0" hierarchy="60" level="32767"/>
    <cacheField name="[Dim Service].[Service].[Service]" caption="Service" numFmtId="0" hierarchy="34" level="1">
      <sharedItems count="26">
        <s v="[Dim Service].[Service].&amp;[Cloud Services]" c="Cloud Services"/>
        <s v="[Dim Service].[Service].&amp;[Data Transfer Egress]" c="Data Transfer Egress"/>
        <s v="[Dim Service].[Service].&amp;[Data Transfr Ingress]" c="Data Transfr Ingress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HDInsight]" c="HDInsight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Networking]" c="Networking"/>
        <s v="[Dim Service].[Service].&amp;[Reserved IP Address Hours]" c="Reserved IP Address Hours"/>
        <s v="[Dim Service].[Service].&amp;[Standard S0 Database Days]" c="Standard S0 Database Days"/>
        <s v="[Dim Service].[Service].&amp;[Standard SSD _D13 VM Non-Windows]" c="Standard SSD _D13 VM Non-Windows"/>
        <s v="[Dim Service].[Service].&amp;[Standard SSD _D14 VM Non-Windows]" c="Standard SSD _D14 VM Non-Windows"/>
        <s v="[Dim Service].[Service].&amp;[Standard SSD _D3 VM Windows]" c="Standard SSD _D3 VM Windows"/>
        <s v="[Dim Service].[Service].&amp;[Standard SSD _D4 VM Non-Windows]" c="Standard SSD _D4 VM Non-Windows"/>
        <s v="[Dim Service].[Service].&amp;[Standard SSD _D4 VM Windows]" c="Standard SSD _D4 VM Window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 Sites Large Basic]" c="Web Sites Large Basic"/>
        <s v="[Dim Service].[Service].&amp;[Web Sites Medium Basic]" c="Web Sites Medium Basic"/>
        <s v="[Dim Service].[Service].&amp;[Web Sites Small Basic]" c="Web Sites Small Basic"/>
        <s v="[Dim Service].[Service].&amp;[Websites]" c="Websites"/>
      </sharedItems>
    </cacheField>
    <cacheField name="[Dim Service].[Service Type].[Service Type]" caption="Service Type" numFmtId="0" hierarchy="38" level="1">
      <sharedItems count="121">
        <s v="[Dim Service].[Service Type].&amp;[A1 HDInsight]" c="A1 HDInsight"/>
        <s v="[Dim Service].[Service Type].&amp;[A1 VM (Non-Windows)]" c="A1 VM (Non-Windows)"/>
        <s v="[Dim Service].[Service Type].&amp;[A1 VM (Windows)]" c="A1 VM (Windows)"/>
        <s v="[Dim Service].[Service Type].&amp;[A5 Cloud Services]" c="A5 Cloud Services"/>
        <s v="[Dim Service].[Service Type].&amp;[A5 VM (Windows)]" c="A5 VM (Windows)"/>
        <s v="[Dim Service].[Service Type].&amp;[A5 VM(Non-Windows)]" c="A5 VM(Non-Windows)"/>
        <s v="[Dim Service].[Service Type].&amp;[A6 Cloud Services]" c="A6 Cloud Services"/>
        <s v="[Dim Service].[Service Type].&amp;[A6 HDInsight]" c="A6 HDInsight"/>
        <s v="[Dim Service].[Service Type].&amp;[A6 VM (Non-Windows)]" c="A6 VM (Non-Windows)"/>
        <s v="[Dim Service].[Service Type].&amp;[A6 VM (Windows)]" c="A6 VM (Windows)"/>
        <s v="[Dim Service].[Service Type].&amp;[A7 Cloud Services]" c="A7 Cloud Services"/>
        <s v="[Dim Service].[Service Type].&amp;[A7 HDInsight]" c="A7 HDInsight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AppFabric Service Bus 1000 Relay hours]" c="AppFabric Service Bus 1000 Relay hours"/>
        <s v="[Dim Service].[Service Type].&amp;[AppFabric Service Bus 1M Message]" c="AppFabric Service Bus 1M Message"/>
        <s v="[Dim Service].[Service Type].&amp;[Azure Open RDS]" c="Azure Open RDS"/>
        <s v="[Dim Service].[Service Type].&amp;[Azure Redis Cache]" c="Azure Redis Cache"/>
        <s v="[Dim Service].[Service Type].&amp;[Backup Protected Instances]" c="Backup Protected Instances"/>
        <s v="[Dim Service].[Service Type].&amp;[Backup Storage]" c="Backup Storage"/>
        <s v="[Dim Service].[Service Type].&amp;[Basic Automation]" c="Basic Automation"/>
        <s v="[Dim Service].[Service Type].&amp;[Basic Event Hubs Throughput Units]" c="Basic Event Hubs Throughput Units"/>
        <s v="[Dim Service].[Service Type].&amp;[Basic Messaging Operations]" c="Basic Messaging Operations"/>
        <s v="[Dim Service].[Service Type].&amp;[Basic.A1 VM (Non-Windows)]" c="Basic.A1 VM (Non-Windows)"/>
        <s v="[Dim Service].[Service Type].&amp;[Basic.A1 VM (Windows)]" c="Basic.A1 VM (Windows)"/>
        <s v="[Dim Service].[Service Type].&amp;[CDN]" c="CDN"/>
        <s v="[Dim Service].[Service Type].&amp;[Cloud Services]" c="Cloud Services"/>
        <s v="[Dim Service].[Service Type].&amp;[D3 HDInsight]" c="D3 HDInsight"/>
        <s v="[Dim Service].[Service Type].&amp;[Data Services]" c="Data Services"/>
        <s v="[Dim Service].[Service Type].&amp;[Data Transfr Egress]" c="Data Transfr Egress"/>
        <s v="[Dim Service].[Service Type].&amp;[Data Transfr Ingress]" c="Data Transfr Ingress"/>
        <s v="[Dim Service].[Service Type].&amp;[Encoder Output]" c="Encoder Output"/>
        <s v="[Dim Service].[Service Type].&amp;[Free Automation]" c="Free Automation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Geo Redundant Storage Standard IO - Files]" c="Geo Redundant Storage Standard IO - Files"/>
        <s v="[Dim Service].[Service Type].&amp;[Geo Redundant Tables/Queues]" c="Geo Redundant Tables/Queues"/>
        <s v="[Dim Service].[Service Type].&amp;[HDInsight]" c="HDInsight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Storage Standard IO - Files]" c="Locally Redundant Storage Standard IO - Files"/>
        <s v="[Dim Service].[Service Type].&amp;[Locally Redundant Tables/Queues]" c="Locally Redundant Tables/Queues"/>
        <s v="[Dim Service].[Service Type].&amp;[Media E1 Encoding Reserved]" c="Media E1 Encoding Reserved"/>
        <s v="[Dim Service].[Service Type].&amp;[Media E2 Encoding Reserved]" c="Media E2 Encoding Reserved"/>
        <s v="[Dim Service].[Service Type].&amp;[Media Encoding]" c="Media Encoding"/>
        <s v="[Dim Service].[Service Type].&amp;[Media Services]" c="Media Services"/>
        <s v="[Dim Service].[Service Type].&amp;[Media Services Live Channel Hours]" c="Media Services Live Channel Hours"/>
        <s v="[Dim Service].[Service Type].&amp;[Media Streaming Reserved]" c="Media Streaming Reserved"/>
        <s v="[Dim Service].[Service Type].&amp;[Mobile Services Free Units]" c="Mobile Services Free Units"/>
        <s v="[Dim Service].[Service Type].&amp;[MySQL Database on Azure]" c="MySQL Database on Azure"/>
        <s v="[Dim Service].[Service Type].&amp;[Notification Hub]" c="Notification Hub"/>
        <s v="[Dim Service].[Service Type].&amp;[Premium Data Transfer Zone 1]" c="Premium Data Transfer Zone 1"/>
        <s v="[Dim Service].[Service Type].&amp;[Premium P1 Secondary Active Geo Database Days]" c="Premium P1 Secondary Active Geo Database Days"/>
        <s v="[Dim Service].[Service Type].&amp;[Premium P2 Secondary Active Geo Database Days]" c="Premium P2 Secondary Active Geo Database Days"/>
        <s v="[Dim Service].[Service Type].&amp;[Premium P2 Secondary Geo Database Days]" c="Premium P2 Secondary Geo Database Days"/>
        <s v="[Dim Service].[Service Type].&amp;[Premium P3 Secondary Active Geo Database Days]" c="Premium P3 Secondary Active Geo Database Days"/>
        <s v="[Dim Service].[Service Type].&amp;[Premium Scheduler Units]" c="Premium Scheduler Units"/>
        <s v="[Dim Service].[Service Type].&amp;[Public IP Addresses]" c="Public IP Addresses"/>
        <s v="[Dim Service].[Service Type].&amp;[Read-Access Geo Redundant Block Blobs]" c="Read-Access Geo Redundant Block Blobs"/>
        <s v="[Dim Service].[Service Type].&amp;[Read-Access Geo Redundant Disk/Page Blobs]" c="Read-Access Geo Redundant Disk/Page Blobs"/>
        <s v="[Dim Service].[Service Type].&amp;[Read-Access Geo Redundant Tables/Queues]" c="Read-Access Geo Redundant Tables/Queues"/>
        <s v="[Dim Service].[Service Type].&amp;[Reserved IP Address Hours]" c="Reserved IP Address Hours"/>
        <s v="[Dim Service].[Service Type].&amp;[Reserved IP Remaps]" c="Reserved IP Remaps"/>
        <s v="[Dim Service].[Service Type].&amp;[Scheduler]" c="Scheduler"/>
        <s v="[Dim Service].[Service Type].&amp;[SQL Azure Business]" c="SQL Azure Business"/>
        <s v="[Dim Service].[Service Type].&amp;[SQL Azure Web]" c="SQL Azure Web"/>
        <s v="[Dim Service].[Service Type].&amp;[SQL Basic Database]" c="SQL Basic Database"/>
        <s v="[Dim Service].[Service Type].&amp;[SQL Basic Database Days]" c="SQL Basic Database Days"/>
        <s v="[Dim Service].[Service Type].&amp;[SQL Database]" c="SQL Database"/>
        <s v="[Dim Service].[Service Type].&amp;[SQL Premium P1 Database]" c="SQL Premium P1 Database"/>
        <s v="[Dim Service].[Service Type].&amp;[SQL Premium P2 Database]" c="SQL Premium P2 Database"/>
        <s v="[Dim Service].[Service Type].&amp;[SQL Premium P3 Database]" c="SQL Premium P3 Database"/>
        <s v="[Dim Service].[Service Type].&amp;[SQL Server Enterprise]" c="SQL Server Enterprise"/>
        <s v="[Dim Service].[Service Type].&amp;[SQL Server Standard]" c="SQL Server Standard"/>
        <s v="[Dim Service].[Service Type].&amp;[SQL Server Web]" c="SQL Server Web"/>
        <s v="[Dim Service].[Service Type].&amp;[SQL Standard S1 Database]" c="SQL Standard S1 Database"/>
        <s v="[Dim Service].[Service Type].&amp;[SQL Standard S2 Database]" c="SQL Standard S2 Database"/>
        <s v="[Dim Service].[Service Type].&amp;[Standard Event Hubs Ingress Events]" c="Standard Event Hubs Ingress Events"/>
        <s v="[Dim Service].[Service Type].&amp;[Standard Event Hubs Throughput Units]" c="Standard Event Hubs Throughput Units"/>
        <s v="[Dim Service].[Service Type].&amp;[Standard Messaging Base Unit]" c="Standard Messaging Base Unit"/>
        <s v="[Dim Service].[Service Type].&amp;[Standard Messaging Connections]" c="Standard Messaging Connections"/>
        <s v="[Dim Service].[Service Type].&amp;[Standard Messaging Operations]" c="Standard Messaging Operations"/>
        <s v="[Dim Service].[Service Type].&amp;[Standard S0 Database Days]" c="Standard S0 Database Days"/>
        <s v="[Dim Service].[Service Type].&amp;[Standard S0 Secondary Database Days]" c="Standard S0 Secondary Database Days"/>
        <s v="[Dim Service].[Service Type].&amp;[Standard S3 Database Days]" c="Standard S3 Database Days"/>
        <s v="[Dim Service].[Service Type].&amp;[Standard S3 Secondary Database Days]" c="Standard S3 Secondary Database Days"/>
        <s v="[Dim Service].[Service Type].&amp;[Standard SSD _D1 VM Non-Windows]" c="Standard SSD _D1 VM Non-Window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1 VM Windows]" c="Standard SSD _D11 VM 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3 VM Windows]" c="Standard SSD _D13 VM Windows"/>
        <s v="[Dim Service].[Service Type].&amp;[Standard SSD _D14 VM Non-Windows]" c="Standard SSD _D14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Standard SSD_D2 Cloud Service]" c="Standard SSD_D2 Cloud Service"/>
        <s v="[Dim Service].[Service Type].&amp;[Storage Geo Redundant]" c="Storage Geo Redundant"/>
        <s v="[Dim Service].[Service Type].&amp;[Storage Local Redundant]" c="Storage Local Redundant"/>
        <s v="[Dim Service].[Service Type].&amp;[Traffic Manager DNS Queries]" c="Traffic Manager DNS Queries"/>
        <s v="[Dim Service].[Service Type].&amp;[Traffic Manager Endpoints]" c="Traffic Manager Endpoints"/>
        <s v="[Dim Service].[Service Type].&amp;[Traffic Manager External Endpoints]" c="Traffic Manager External Endpoints"/>
        <s v="[Dim Service].[Service Type].&amp;[Transactions Storage]" c="Transactions Storage"/>
        <s v="[Dim Service].[Service Type].&amp;[Virtual Network]" c="Virtual Network"/>
        <s v="[Dim Service].[Service Type].&amp;[Web Sites]" c="Web Sites"/>
        <s v="[Dim Service].[Service Type].&amp;[Web Sites Large Basic]" c="Web Sites Large Basic"/>
        <s v="[Dim Service].[Service Type].&amp;[Web Sites Large Standard]" c="Web Sites Large Standard"/>
        <s v="[Dim Service].[Service Type].&amp;[Web Sites Medium Basic]" c="Web Sites Medium Basic"/>
        <s v="[Dim Service].[Service Type].&amp;[Web Sites Medium Standard]" c="Web Sites Medium Standard"/>
        <s v="[Dim Service].[Service Type].&amp;[Web Sites Shared]" c="Web Sites Shared"/>
        <s v="[Dim Service].[Service Type].&amp;[Web Sites Small Basic]" c="Web Sites Small Basic"/>
        <s v="[Dim Service].[Service Type].&amp;[Web Sites Small Standard]" c="Web Sites Small Standard"/>
        <s v="[Dim Service].[Service Type].&amp;[Web Sites SNI SSL]" c="Web Sites SNI SSL"/>
      </sharedItems>
    </cacheField>
    <cacheField name="[Dim Date].[MS Fiscal Month Name].[MS Fiscal Month Name]" caption="MS Fiscal Month Name" numFmtId="0" hierarchy="10" level="1">
      <sharedItems count="6"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6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7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Felix Chang" refreshedDate="42319.442536342591" backgroundQuery="1" createdVersion="6" refreshedVersion="6" minRefreshableVersion="3" recordCount="0" supportSubquery="1" supportAdvancedDrill="1">
  <cacheSource type="external" connectionId="2"/>
  <cacheFields count="9">
    <cacheField name="[Dim Enrollment].[Enrollment Number].[Enrollment Number]" caption="Enrollment Number" numFmtId="0" hierarchy="19" level="1">
      <sharedItems count="1">
        <s v="[Dim Enrollment].[Enrollment Number].&amp;[V5701311S1872]" c="V5701311S1872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1">
        <s v="[Dim Enrollment].[End Customer Name].&amp;[文思海辉技术有限公司]" c="文思海辉技术有限公司"/>
      </sharedItems>
    </cacheField>
    <cacheField name="[Measures].[Utilized RMB]" caption="Utilized RMB" numFmtId="0" hierarchy="60" level="32767"/>
    <cacheField name="[Dim Service].[Service].[Service]" caption="Service" numFmtId="0" hierarchy="34" level="1">
      <sharedItems count="57">
        <s v="[Dim Service].[Service].&amp;[Backup Protected Instances]" c="Backup Protected Instances"/>
        <s v="[Dim Service].[Service].&amp;[Basic Event Hubs Throughput Units]" c="Basic Event Hubs Throughput Units"/>
        <s v="[Dim Service].[Service].&amp;[Basic Messaging Operations]" c="Basic Messaging Operations"/>
        <s v="[Dim Service].[Service].&amp;[Business Analytics]" c="Business Analytics"/>
        <s v="[Dim Service].[Service].&amp;[Cloud Services]" c="Cloud Services"/>
        <s v="[Dim Service].[Service].&amp;[Data Services]" c="Data Services"/>
        <s v="[Dim Service].[Service].&amp;[Data Transfer Egress]" c="Data Transfer Egress"/>
        <s v="[Dim Service].[Service].&amp;[Data Transfr Ingress]" c="Data Transfr Ingress"/>
        <s v="[Dim Service].[Service].&amp;[Encoder Output]" c="Encoder Output"/>
        <s v="[Dim Service].[Service].&amp;[Free Automation]" c="Free Automation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Media E1 Encoding Reserved]" c="Media E1 Encoding Reserved"/>
        <s v="[Dim Service].[Service].&amp;[Media Streaming Reserved]" c="Media Streaming Reserved"/>
        <s v="[Dim Service].[Service].&amp;[Mobile Services Free Units]" c="Mobile Services Free Units"/>
        <s v="[Dim Service].[Service].&amp;[Networking]" c="Networking"/>
        <s v="[Dim Service].[Service].&amp;[Premium P1 Database]" c="Premium P1 Database"/>
        <s v="[Dim Service].[Service].&amp;[Reserved IP Address Hours]" c="Reserved IP Address Hours"/>
        <s v="[Dim Service].[Service].&amp;[Reserved IP Remaps]" c="Reserved IP Remaps"/>
        <s v="[Dim Service].[Service].&amp;[Scheduler]" c="Scheduler"/>
        <s v="[Dim Service].[Service].&amp;[Service Bus]" c="Service Bus"/>
        <s v="[Dim Service].[Service].&amp;[SQL Azure Business]" c="SQL Azure Business"/>
        <s v="[Dim Service].[Service].&amp;[SQL Azure Web]" c="SQL Azure Web"/>
        <s v="[Dim Service].[Service].&amp;[SQL Basic Database Days]" c="SQL Basic Database Days"/>
        <s v="[Dim Service].[Service].&amp;[SQL Server Enterprise]" c="SQL Server Enterprise"/>
        <s v="[Dim Service].[Service].&amp;[SQL Server Standard]" c="SQL Server Standard"/>
        <s v="[Dim Service].[Service].&amp;[SQL Server Web]" c="SQL Server Web"/>
        <s v="[Dim Service].[Service].&amp;[Standard Event Hubs Ingress Events]" c="Standard Event Hubs Ingress Events"/>
        <s v="[Dim Service].[Service].&amp;[Standard Event Hubs Throughput Units]" c="Standard Event Hubs Throughput Units"/>
        <s v="[Dim Service].[Service].&amp;[Standard Messaging Base Unit]" c="Standard Messaging Base Unit"/>
        <s v="[Dim Service].[Service].&amp;[Standard Messaging Connections]" c="Standard Messaging Connections"/>
        <s v="[Dim Service].[Service].&amp;[Standard Messaging Operations]" c="Standard Messaging Operations"/>
        <s v="[Dim Service].[Service].&amp;[Standard S0 Database Days]" c="Standard S0 Database Days"/>
        <s v="[Dim Service].[Service].&amp;[Standard S1 Database]" c="Standard S1 Database"/>
        <s v="[Dim Service].[Service].&amp;[Standard S2 Database]" c="Standard S2 Database"/>
        <s v="[Dim Service].[Service].&amp;[Standard SSD _D1 VM Windows]" c="Standard SSD _D1 VM Windows"/>
        <s v="[Dim Service].[Service].&amp;[Standard SSD _D12 VM Non-Windows]" c="Standard SSD _D12 VM Non-Windows"/>
        <s v="[Dim Service].[Service].&amp;[Standard SSD _D13 VM Non-Windows]" c="Standard SSD _D13 VM Non-Windows"/>
        <s v="[Dim Service].[Service].&amp;[Standard SSD _D13 VM Windows]" c="Standard SSD _D13 VM Windows"/>
        <s v="[Dim Service].[Service].&amp;[Standard SSD _D14 VM Non-Windows]" c="Standard SSD _D14 VM Non-Windows"/>
        <s v="[Dim Service].[Service].&amp;[Standard SSD _D2 VM Windows]" c="Standard SSD _D2 VM Windows"/>
        <s v="[Dim Service].[Service].&amp;[Standard SSD _D3 VM Non-Windows]" c="Standard SSD _D3 VM Non-Windows"/>
        <s v="[Dim Service].[Service].&amp;[Standard SSD _D3 VM Windows]" c="Standard SSD _D3 VM Windows"/>
        <s v="[Dim Service].[Service].&amp;[Standard SSD _D4 VM Windows]" c="Standard SSD _D4 VM Windows"/>
        <s v="[Dim Service].[Service].&amp;[Storage]" c="Storage"/>
        <s v="[Dim Service].[Service].&amp;[Traffic Manager DNS Queries]" c="Traffic Manager DNS Querie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 Sites Medium Basic]" c="Web Sites Medium Basic"/>
        <s v="[Dim Service].[Service].&amp;[Web Sites Small Basic]" c="Web Sites Small Basic"/>
        <s v="[Dim Service].[Service].&amp;[Websites]" c="Websites"/>
      </sharedItems>
    </cacheField>
    <cacheField name="[Dim Service].[Service Type].[Service Type]" caption="Service Type" numFmtId="0" hierarchy="38" level="1">
      <sharedItems count="121">
        <s v="[Dim Service].[Service Type].&amp;[A1 HDInsight]" c="A1 HDInsight"/>
        <s v="[Dim Service].[Service Type].&amp;[A1 VM (Non-Windows)]" c="A1 VM (Non-Windows)"/>
        <s v="[Dim Service].[Service Type].&amp;[A1 VM (Windows)]" c="A1 VM (Windows)"/>
        <s v="[Dim Service].[Service Type].&amp;[A5 Cloud Services]" c="A5 Cloud Services"/>
        <s v="[Dim Service].[Service Type].&amp;[A5 VM (Windows)]" c="A5 VM (Windows)"/>
        <s v="[Dim Service].[Service Type].&amp;[A5 VM(Non-Windows)]" c="A5 VM(Non-Windows)"/>
        <s v="[Dim Service].[Service Type].&amp;[A6 Cloud Services]" c="A6 Cloud Services"/>
        <s v="[Dim Service].[Service Type].&amp;[A6 HDInsight]" c="A6 HDInsight"/>
        <s v="[Dim Service].[Service Type].&amp;[A6 VM (Non-Windows)]" c="A6 VM (Non-Windows)"/>
        <s v="[Dim Service].[Service Type].&amp;[A6 VM (Windows)]" c="A6 VM (Windows)"/>
        <s v="[Dim Service].[Service Type].&amp;[A7 Cloud Services]" c="A7 Cloud Services"/>
        <s v="[Dim Service].[Service Type].&amp;[A7 HDInsight]" c="A7 HDInsight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AppFabric Service Bus 1000 Relay hours]" c="AppFabric Service Bus 1000 Relay hours"/>
        <s v="[Dim Service].[Service Type].&amp;[AppFabric Service Bus 1M Message]" c="AppFabric Service Bus 1M Message"/>
        <s v="[Dim Service].[Service Type].&amp;[Azure Open RDS]" c="Azure Open RDS"/>
        <s v="[Dim Service].[Service Type].&amp;[Azure Redis Cache]" c="Azure Redis Cache"/>
        <s v="[Dim Service].[Service Type].&amp;[Backup Protected Instances]" c="Backup Protected Instances"/>
        <s v="[Dim Service].[Service Type].&amp;[Backup Storage]" c="Backup Storage"/>
        <s v="[Dim Service].[Service Type].&amp;[Basic Automation]" c="Basic Automation"/>
        <s v="[Dim Service].[Service Type].&amp;[Basic Event Hubs Throughput Units]" c="Basic Event Hubs Throughput Units"/>
        <s v="[Dim Service].[Service Type].&amp;[Basic Messaging Operations]" c="Basic Messaging Operations"/>
        <s v="[Dim Service].[Service Type].&amp;[Basic.A1 VM (Non-Windows)]" c="Basic.A1 VM (Non-Windows)"/>
        <s v="[Dim Service].[Service Type].&amp;[Basic.A1 VM (Windows)]" c="Basic.A1 VM (Windows)"/>
        <s v="[Dim Service].[Service Type].&amp;[CDN]" c="CDN"/>
        <s v="[Dim Service].[Service Type].&amp;[Cloud Services]" c="Cloud Services"/>
        <s v="[Dim Service].[Service Type].&amp;[D3 HDInsight]" c="D3 HDInsight"/>
        <s v="[Dim Service].[Service Type].&amp;[Data Services]" c="Data Services"/>
        <s v="[Dim Service].[Service Type].&amp;[Data Transfr Egress]" c="Data Transfr Egress"/>
        <s v="[Dim Service].[Service Type].&amp;[Data Transfr Ingress]" c="Data Transfr Ingress"/>
        <s v="[Dim Service].[Service Type].&amp;[Encoder Output]" c="Encoder Output"/>
        <s v="[Dim Service].[Service Type].&amp;[Free Automation]" c="Free Automation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Geo Redundant Storage Standard IO - Files]" c="Geo Redundant Storage Standard IO - Files"/>
        <s v="[Dim Service].[Service Type].&amp;[Geo Redundant Tables/Queues]" c="Geo Redundant Tables/Queues"/>
        <s v="[Dim Service].[Service Type].&amp;[HDInsight]" c="HDInsight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Storage Standard IO - Files]" c="Locally Redundant Storage Standard IO - Files"/>
        <s v="[Dim Service].[Service Type].&amp;[Locally Redundant Tables/Queues]" c="Locally Redundant Tables/Queues"/>
        <s v="[Dim Service].[Service Type].&amp;[Media E1 Encoding Reserved]" c="Media E1 Encoding Reserved"/>
        <s v="[Dim Service].[Service Type].&amp;[Media E2 Encoding Reserved]" c="Media E2 Encoding Reserved"/>
        <s v="[Dim Service].[Service Type].&amp;[Media Encoding]" c="Media Encoding"/>
        <s v="[Dim Service].[Service Type].&amp;[Media Services]" c="Media Services"/>
        <s v="[Dim Service].[Service Type].&amp;[Media Services Live Channel Hours]" c="Media Services Live Channel Hours"/>
        <s v="[Dim Service].[Service Type].&amp;[Media Streaming Reserved]" c="Media Streaming Reserved"/>
        <s v="[Dim Service].[Service Type].&amp;[Mobile Services Free Units]" c="Mobile Services Free Units"/>
        <s v="[Dim Service].[Service Type].&amp;[MySQL Database on Azure]" c="MySQL Database on Azure"/>
        <s v="[Dim Service].[Service Type].&amp;[Notification Hub]" c="Notification Hub"/>
        <s v="[Dim Service].[Service Type].&amp;[Premium Data Transfer Zone 1]" c="Premium Data Transfer Zone 1"/>
        <s v="[Dim Service].[Service Type].&amp;[Premium P1 Secondary Active Geo Database Days]" c="Premium P1 Secondary Active Geo Database Days"/>
        <s v="[Dim Service].[Service Type].&amp;[Premium P2 Secondary Active Geo Database Days]" c="Premium P2 Secondary Active Geo Database Days"/>
        <s v="[Dim Service].[Service Type].&amp;[Premium P2 Secondary Geo Database Days]" c="Premium P2 Secondary Geo Database Days"/>
        <s v="[Dim Service].[Service Type].&amp;[Premium P3 Secondary Active Geo Database Days]" c="Premium P3 Secondary Active Geo Database Days"/>
        <s v="[Dim Service].[Service Type].&amp;[Premium Scheduler Units]" c="Premium Scheduler Units"/>
        <s v="[Dim Service].[Service Type].&amp;[Public IP Addresses]" c="Public IP Addresses"/>
        <s v="[Dim Service].[Service Type].&amp;[Read-Access Geo Redundant Block Blobs]" c="Read-Access Geo Redundant Block Blobs"/>
        <s v="[Dim Service].[Service Type].&amp;[Read-Access Geo Redundant Disk/Page Blobs]" c="Read-Access Geo Redundant Disk/Page Blobs"/>
        <s v="[Dim Service].[Service Type].&amp;[Read-Access Geo Redundant Tables/Queues]" c="Read-Access Geo Redundant Tables/Queues"/>
        <s v="[Dim Service].[Service Type].&amp;[Reserved IP Address Hours]" c="Reserved IP Address Hours"/>
        <s v="[Dim Service].[Service Type].&amp;[Reserved IP Remaps]" c="Reserved IP Remaps"/>
        <s v="[Dim Service].[Service Type].&amp;[Scheduler]" c="Scheduler"/>
        <s v="[Dim Service].[Service Type].&amp;[SQL Azure Business]" c="SQL Azure Business"/>
        <s v="[Dim Service].[Service Type].&amp;[SQL Azure Web]" c="SQL Azure Web"/>
        <s v="[Dim Service].[Service Type].&amp;[SQL Basic Database]" c="SQL Basic Database"/>
        <s v="[Dim Service].[Service Type].&amp;[SQL Basic Database Days]" c="SQL Basic Database Days"/>
        <s v="[Dim Service].[Service Type].&amp;[SQL Database]" c="SQL Database"/>
        <s v="[Dim Service].[Service Type].&amp;[SQL Premium P1 Database]" c="SQL Premium P1 Database"/>
        <s v="[Dim Service].[Service Type].&amp;[SQL Premium P2 Database]" c="SQL Premium P2 Database"/>
        <s v="[Dim Service].[Service Type].&amp;[SQL Premium P3 Database]" c="SQL Premium P3 Database"/>
        <s v="[Dim Service].[Service Type].&amp;[SQL Server Enterprise]" c="SQL Server Enterprise"/>
        <s v="[Dim Service].[Service Type].&amp;[SQL Server Standard]" c="SQL Server Standard"/>
        <s v="[Dim Service].[Service Type].&amp;[SQL Server Web]" c="SQL Server Web"/>
        <s v="[Dim Service].[Service Type].&amp;[SQL Standard S1 Database]" c="SQL Standard S1 Database"/>
        <s v="[Dim Service].[Service Type].&amp;[SQL Standard S2 Database]" c="SQL Standard S2 Database"/>
        <s v="[Dim Service].[Service Type].&amp;[Standard Event Hubs Ingress Events]" c="Standard Event Hubs Ingress Events"/>
        <s v="[Dim Service].[Service Type].&amp;[Standard Event Hubs Throughput Units]" c="Standard Event Hubs Throughput Units"/>
        <s v="[Dim Service].[Service Type].&amp;[Standard Messaging Base Unit]" c="Standard Messaging Base Unit"/>
        <s v="[Dim Service].[Service Type].&amp;[Standard Messaging Connections]" c="Standard Messaging Connections"/>
        <s v="[Dim Service].[Service Type].&amp;[Standard Messaging Operations]" c="Standard Messaging Operations"/>
        <s v="[Dim Service].[Service Type].&amp;[Standard S0 Database Days]" c="Standard S0 Database Days"/>
        <s v="[Dim Service].[Service Type].&amp;[Standard S0 Secondary Database Days]" c="Standard S0 Secondary Database Days"/>
        <s v="[Dim Service].[Service Type].&amp;[Standard S3 Database Days]" c="Standard S3 Database Days"/>
        <s v="[Dim Service].[Service Type].&amp;[Standard S3 Secondary Database Days]" c="Standard S3 Secondary Database Days"/>
        <s v="[Dim Service].[Service Type].&amp;[Standard SSD _D1 VM Non-Windows]" c="Standard SSD _D1 VM Non-Window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1 VM Windows]" c="Standard SSD _D11 VM 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3 VM Windows]" c="Standard SSD _D13 VM Windows"/>
        <s v="[Dim Service].[Service Type].&amp;[Standard SSD _D14 VM Non-Windows]" c="Standard SSD _D14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Standard SSD_D2 Cloud Service]" c="Standard SSD_D2 Cloud Service"/>
        <s v="[Dim Service].[Service Type].&amp;[Storage Geo Redundant]" c="Storage Geo Redundant"/>
        <s v="[Dim Service].[Service Type].&amp;[Storage Local Redundant]" c="Storage Local Redundant"/>
        <s v="[Dim Service].[Service Type].&amp;[Traffic Manager DNS Queries]" c="Traffic Manager DNS Queries"/>
        <s v="[Dim Service].[Service Type].&amp;[Traffic Manager Endpoints]" c="Traffic Manager Endpoints"/>
        <s v="[Dim Service].[Service Type].&amp;[Traffic Manager External Endpoints]" c="Traffic Manager External Endpoints"/>
        <s v="[Dim Service].[Service Type].&amp;[Transactions Storage]" c="Transactions Storage"/>
        <s v="[Dim Service].[Service Type].&amp;[Virtual Network]" c="Virtual Network"/>
        <s v="[Dim Service].[Service Type].&amp;[Web Sites]" c="Web Sites"/>
        <s v="[Dim Service].[Service Type].&amp;[Web Sites Large Basic]" c="Web Sites Large Basic"/>
        <s v="[Dim Service].[Service Type].&amp;[Web Sites Large Standard]" c="Web Sites Large Standard"/>
        <s v="[Dim Service].[Service Type].&amp;[Web Sites Medium Basic]" c="Web Sites Medium Basic"/>
        <s v="[Dim Service].[Service Type].&amp;[Web Sites Medium Standard]" c="Web Sites Medium Standard"/>
        <s v="[Dim Service].[Service Type].&amp;[Web Sites Shared]" c="Web Sites Shared"/>
        <s v="[Dim Service].[Service Type].&amp;[Web Sites Small Basic]" c="Web Sites Small Basic"/>
        <s v="[Dim Service].[Service Type].&amp;[Web Sites Small Standard]" c="Web Sites Small Standard"/>
        <s v="[Dim Service].[Service Type].&amp;[Web Sites SNI SSL]" c="Web Sites SNI SSL"/>
      </sharedItems>
    </cacheField>
    <cacheField name="[Dim Date].[MS Fiscal Month Name].[MS Fiscal Month Name]" caption="MS Fiscal Month Name" numFmtId="0" hierarchy="10" level="1">
      <sharedItems count="6"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6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7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elix Chang" refreshedDate="42318.685396875" backgroundQuery="1" createdVersion="6" refreshedVersion="6" minRefreshableVersion="3" recordCount="0" supportSubquery="1" supportAdvancedDrill="1">
  <cacheSource type="external" connectionId="2"/>
  <cacheFields count="9">
    <cacheField name="[Dim Enrollment].[Enrollment Number].[Enrollment Number]" caption="Enrollment Number" numFmtId="0" hierarchy="19" level="1">
      <sharedItems count="1">
        <s v="[Dim Enrollment].[Enrollment Number].&amp;[V5701311S1872]" c="V5701311S1872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1">
        <s v="[Dim Enrollment].[End Customer Name].&amp;[福特汽车(中国)有限公司]" c="福特汽车(中国)有限公司"/>
      </sharedItems>
    </cacheField>
    <cacheField name="[Measures].[Utilized RMB]" caption="Utilized RMB" numFmtId="0" hierarchy="60" level="32767"/>
    <cacheField name="[Dim Service].[Service].[Service]" caption="Service" numFmtId="0" hierarchy="34" level="1">
      <sharedItems count="42">
        <s v="[Dim Service].[Service].&amp;[Basic Messaging Operations]" c="Basic Messaging Operations"/>
        <s v="[Dim Service].[Service].&amp;[CDN]" c="CDN"/>
        <s v="[Dim Service].[Service].&amp;[Cloud Services]" c="Cloud Services"/>
        <s v="[Dim Service].[Service].&amp;[Data Services]" c="Data Services"/>
        <s v="[Dim Service].[Service].&amp;[Data Transfer Egress]" c="Data Transfer Egress"/>
        <s v="[Dim Service].[Service].&amp;[Data Transfr Ingress]" c="Data Transfr Ingress"/>
        <s v="[Dim Service].[Service].&amp;[Free Automation]" c="Free Automation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Locally Redundant Block Blobs]" c="Locally Redundant Block Blobs"/>
        <s v="[Dim Service].[Service].&amp;[Locally Redundant Tables/Queues]" c="Locally Redundant Tables/Queues"/>
        <s v="[Dim Service].[Service].&amp;[Mobile Services Free Units]" c="Mobile Services Free Units"/>
        <s v="[Dim Service].[Service].&amp;[Networking]" c="Networking"/>
        <s v="[Dim Service].[Service].&amp;[Premium P1 Database]" c="Premium P1 Database"/>
        <s v="[Dim Service].[Service].&amp;[Premium P2 Database]" c="Premium P2 Database"/>
        <s v="[Dim Service].[Service].&amp;[Premium P3 Database]" c="Premium P3 Database"/>
        <s v="[Dim Service].[Service].&amp;[Reserved IP Address Hours]" c="Reserved IP Address Hours"/>
        <s v="[Dim Service].[Service].&amp;[Reserved IP Remaps]" c="Reserved IP Remaps"/>
        <s v="[Dim Service].[Service].&amp;[Scheduler]" c="Scheduler"/>
        <s v="[Dim Service].[Service].&amp;[Service Bus]" c="Service Bus"/>
        <s v="[Dim Service].[Service].&amp;[SQL Azure Business]" c="SQL Azure Business"/>
        <s v="[Dim Service].[Service].&amp;[SQL Azure Web]" c="SQL Azure Web"/>
        <s v="[Dim Service].[Service].&amp;[SQL Basic Database Days]" c="SQL Basic Database Days"/>
        <s v="[Dim Service].[Service].&amp;[SQL Server Enterprise]" c="SQL Server Enterprise"/>
        <s v="[Dim Service].[Service].&amp;[SQL Server Standard]" c="SQL Server Standard"/>
        <s v="[Dim Service].[Service].&amp;[SQL Server Web]" c="SQL Server Web"/>
        <s v="[Dim Service].[Service].&amp;[Standard Event Hubs Ingress Events]" c="Standard Event Hubs Ingress Events"/>
        <s v="[Dim Service].[Service].&amp;[Standard Event Hubs Throughput Units]" c="Standard Event Hubs Throughput Units"/>
        <s v="[Dim Service].[Service].&amp;[Standard Messaging Base Unit]" c="Standard Messaging Base Unit"/>
        <s v="[Dim Service].[Service].&amp;[Standard Messaging Connections]" c="Standard Messaging Connections"/>
        <s v="[Dim Service].[Service].&amp;[Standard Messaging Operations]" c="Standard Messaging Operations"/>
        <s v="[Dim Service].[Service].&amp;[Standard S0 Database Days]" c="Standard S0 Database Days"/>
        <s v="[Dim Service].[Service].&amp;[Standard S1 Database]" c="Standard S1 Database"/>
        <s v="[Dim Service].[Service].&amp;[Standard S2 Database]" c="Standard S2 Database"/>
        <s v="[Dim Service].[Service].&amp;[Standard SSD _D1 VM Windows]" c="Standard SSD _D1 VM Windows"/>
        <s v="[Dim Service].[Service].&amp;[Standard SSD _D13 VM Windows]" c="Standard SSD _D13 VM Windows"/>
        <s v="[Dim Service].[Service].&amp;[Standard SSD _D14 VM Windows]" c="Standard SSD _D14 VM Window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 Sites Small Basic]" c="Web Sites Small Basic"/>
      </sharedItems>
    </cacheField>
    <cacheField name="[Dim Service].[Service Type].[Service Type]" caption="Service Type" numFmtId="0" hierarchy="38" level="1">
      <sharedItems count="121">
        <s v="[Dim Service].[Service Type].&amp;[A1 HDInsight]" c="A1 HDInsight"/>
        <s v="[Dim Service].[Service Type].&amp;[A1 VM (Non-Windows)]" c="A1 VM (Non-Windows)"/>
        <s v="[Dim Service].[Service Type].&amp;[A1 VM (Windows)]" c="A1 VM (Windows)"/>
        <s v="[Dim Service].[Service Type].&amp;[A5 Cloud Services]" c="A5 Cloud Services"/>
        <s v="[Dim Service].[Service Type].&amp;[A5 VM (Windows)]" c="A5 VM (Windows)"/>
        <s v="[Dim Service].[Service Type].&amp;[A5 VM(Non-Windows)]" c="A5 VM(Non-Windows)"/>
        <s v="[Dim Service].[Service Type].&amp;[A6 Cloud Services]" c="A6 Cloud Services"/>
        <s v="[Dim Service].[Service Type].&amp;[A6 HDInsight]" c="A6 HDInsight"/>
        <s v="[Dim Service].[Service Type].&amp;[A6 VM (Non-Windows)]" c="A6 VM (Non-Windows)"/>
        <s v="[Dim Service].[Service Type].&amp;[A6 VM (Windows)]" c="A6 VM (Windows)"/>
        <s v="[Dim Service].[Service Type].&amp;[A7 Cloud Services]" c="A7 Cloud Services"/>
        <s v="[Dim Service].[Service Type].&amp;[A7 HDInsight]" c="A7 HDInsight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AppFabric Service Bus 1000 Relay hours]" c="AppFabric Service Bus 1000 Relay hours"/>
        <s v="[Dim Service].[Service Type].&amp;[AppFabric Service Bus 1M Message]" c="AppFabric Service Bus 1M Message"/>
        <s v="[Dim Service].[Service Type].&amp;[Azure Open RDS]" c="Azure Open RDS"/>
        <s v="[Dim Service].[Service Type].&amp;[Azure Redis Cache]" c="Azure Redis Cache"/>
        <s v="[Dim Service].[Service Type].&amp;[Backup Protected Instances]" c="Backup Protected Instances"/>
        <s v="[Dim Service].[Service Type].&amp;[Backup Storage]" c="Backup Storage"/>
        <s v="[Dim Service].[Service Type].&amp;[Basic Automation]" c="Basic Automation"/>
        <s v="[Dim Service].[Service Type].&amp;[Basic Event Hubs Throughput Units]" c="Basic Event Hubs Throughput Units"/>
        <s v="[Dim Service].[Service Type].&amp;[Basic Messaging Operations]" c="Basic Messaging Operations"/>
        <s v="[Dim Service].[Service Type].&amp;[Basic.A1 VM (Non-Windows)]" c="Basic.A1 VM (Non-Windows)"/>
        <s v="[Dim Service].[Service Type].&amp;[Basic.A1 VM (Windows)]" c="Basic.A1 VM (Windows)"/>
        <s v="[Dim Service].[Service Type].&amp;[CDN]" c="CDN"/>
        <s v="[Dim Service].[Service Type].&amp;[Cloud Services]" c="Cloud Services"/>
        <s v="[Dim Service].[Service Type].&amp;[D3 HDInsight]" c="D3 HDInsight"/>
        <s v="[Dim Service].[Service Type].&amp;[Data Services]" c="Data Services"/>
        <s v="[Dim Service].[Service Type].&amp;[Data Transfr Egress]" c="Data Transfr Egress"/>
        <s v="[Dim Service].[Service Type].&amp;[Data Transfr Ingress]" c="Data Transfr Ingress"/>
        <s v="[Dim Service].[Service Type].&amp;[Encoder Output]" c="Encoder Output"/>
        <s v="[Dim Service].[Service Type].&amp;[Free Automation]" c="Free Automation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Geo Redundant Storage Standard IO - Files]" c="Geo Redundant Storage Standard IO - Files"/>
        <s v="[Dim Service].[Service Type].&amp;[Geo Redundant Tables/Queues]" c="Geo Redundant Tables/Queues"/>
        <s v="[Dim Service].[Service Type].&amp;[HDInsight]" c="HDInsight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Storage Standard IO - Files]" c="Locally Redundant Storage Standard IO - Files"/>
        <s v="[Dim Service].[Service Type].&amp;[Locally Redundant Tables/Queues]" c="Locally Redundant Tables/Queues"/>
        <s v="[Dim Service].[Service Type].&amp;[Media E1 Encoding Reserved]" c="Media E1 Encoding Reserved"/>
        <s v="[Dim Service].[Service Type].&amp;[Media E2 Encoding Reserved]" c="Media E2 Encoding Reserved"/>
        <s v="[Dim Service].[Service Type].&amp;[Media Encoding]" c="Media Encoding"/>
        <s v="[Dim Service].[Service Type].&amp;[Media Services]" c="Media Services"/>
        <s v="[Dim Service].[Service Type].&amp;[Media Services Live Channel Hours]" c="Media Services Live Channel Hours"/>
        <s v="[Dim Service].[Service Type].&amp;[Media Streaming Reserved]" c="Media Streaming Reserved"/>
        <s v="[Dim Service].[Service Type].&amp;[Mobile Services Free Units]" c="Mobile Services Free Units"/>
        <s v="[Dim Service].[Service Type].&amp;[MySQL Database on Azure]" c="MySQL Database on Azure"/>
        <s v="[Dim Service].[Service Type].&amp;[Notification Hub]" c="Notification Hub"/>
        <s v="[Dim Service].[Service Type].&amp;[Premium Data Transfer Zone 1]" c="Premium Data Transfer Zone 1"/>
        <s v="[Dim Service].[Service Type].&amp;[Premium P1 Secondary Active Geo Database Days]" c="Premium P1 Secondary Active Geo Database Days"/>
        <s v="[Dim Service].[Service Type].&amp;[Premium P2 Secondary Active Geo Database Days]" c="Premium P2 Secondary Active Geo Database Days"/>
        <s v="[Dim Service].[Service Type].&amp;[Premium P2 Secondary Geo Database Days]" c="Premium P2 Secondary Geo Database Days"/>
        <s v="[Dim Service].[Service Type].&amp;[Premium P3 Secondary Active Geo Database Days]" c="Premium P3 Secondary Active Geo Database Days"/>
        <s v="[Dim Service].[Service Type].&amp;[Premium Scheduler Units]" c="Premium Scheduler Units"/>
        <s v="[Dim Service].[Service Type].&amp;[Public IP Addresses]" c="Public IP Addresses"/>
        <s v="[Dim Service].[Service Type].&amp;[Read-Access Geo Redundant Block Blobs]" c="Read-Access Geo Redundant Block Blobs"/>
        <s v="[Dim Service].[Service Type].&amp;[Read-Access Geo Redundant Disk/Page Blobs]" c="Read-Access Geo Redundant Disk/Page Blobs"/>
        <s v="[Dim Service].[Service Type].&amp;[Read-Access Geo Redundant Tables/Queues]" c="Read-Access Geo Redundant Tables/Queues"/>
        <s v="[Dim Service].[Service Type].&amp;[Reserved IP Address Hours]" c="Reserved IP Address Hours"/>
        <s v="[Dim Service].[Service Type].&amp;[Reserved IP Remaps]" c="Reserved IP Remaps"/>
        <s v="[Dim Service].[Service Type].&amp;[Scheduler]" c="Scheduler"/>
        <s v="[Dim Service].[Service Type].&amp;[SQL Azure Business]" c="SQL Azure Business"/>
        <s v="[Dim Service].[Service Type].&amp;[SQL Azure Web]" c="SQL Azure Web"/>
        <s v="[Dim Service].[Service Type].&amp;[SQL Basic Database]" c="SQL Basic Database"/>
        <s v="[Dim Service].[Service Type].&amp;[SQL Basic Database Days]" c="SQL Basic Database Days"/>
        <s v="[Dim Service].[Service Type].&amp;[SQL Database]" c="SQL Database"/>
        <s v="[Dim Service].[Service Type].&amp;[SQL Premium P1 Database]" c="SQL Premium P1 Database"/>
        <s v="[Dim Service].[Service Type].&amp;[SQL Premium P2 Database]" c="SQL Premium P2 Database"/>
        <s v="[Dim Service].[Service Type].&amp;[SQL Premium P3 Database]" c="SQL Premium P3 Database"/>
        <s v="[Dim Service].[Service Type].&amp;[SQL Server Enterprise]" c="SQL Server Enterprise"/>
        <s v="[Dim Service].[Service Type].&amp;[SQL Server Standard]" c="SQL Server Standard"/>
        <s v="[Dim Service].[Service Type].&amp;[SQL Server Web]" c="SQL Server Web"/>
        <s v="[Dim Service].[Service Type].&amp;[SQL Standard S1 Database]" c="SQL Standard S1 Database"/>
        <s v="[Dim Service].[Service Type].&amp;[SQL Standard S2 Database]" c="SQL Standard S2 Database"/>
        <s v="[Dim Service].[Service Type].&amp;[Standard Event Hubs Ingress Events]" c="Standard Event Hubs Ingress Events"/>
        <s v="[Dim Service].[Service Type].&amp;[Standard Event Hubs Throughput Units]" c="Standard Event Hubs Throughput Units"/>
        <s v="[Dim Service].[Service Type].&amp;[Standard Messaging Base Unit]" c="Standard Messaging Base Unit"/>
        <s v="[Dim Service].[Service Type].&amp;[Standard Messaging Connections]" c="Standard Messaging Connections"/>
        <s v="[Dim Service].[Service Type].&amp;[Standard Messaging Operations]" c="Standard Messaging Operations"/>
        <s v="[Dim Service].[Service Type].&amp;[Standard S0 Database Days]" c="Standard S0 Database Days"/>
        <s v="[Dim Service].[Service Type].&amp;[Standard S0 Secondary Database Days]" c="Standard S0 Secondary Database Days"/>
        <s v="[Dim Service].[Service Type].&amp;[Standard S3 Database Days]" c="Standard S3 Database Days"/>
        <s v="[Dim Service].[Service Type].&amp;[Standard S3 Secondary Database Days]" c="Standard S3 Secondary Database Days"/>
        <s v="[Dim Service].[Service Type].&amp;[Standard SSD _D1 VM Non-Windows]" c="Standard SSD _D1 VM Non-Window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1 VM Windows]" c="Standard SSD _D11 VM 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3 VM Windows]" c="Standard SSD _D13 VM Windows"/>
        <s v="[Dim Service].[Service Type].&amp;[Standard SSD _D14 VM Non-Windows]" c="Standard SSD _D14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Standard SSD_D2 Cloud Service]" c="Standard SSD_D2 Cloud Service"/>
        <s v="[Dim Service].[Service Type].&amp;[Storage Geo Redundant]" c="Storage Geo Redundant"/>
        <s v="[Dim Service].[Service Type].&amp;[Storage Local Redundant]" c="Storage Local Redundant"/>
        <s v="[Dim Service].[Service Type].&amp;[Traffic Manager DNS Queries]" c="Traffic Manager DNS Queries"/>
        <s v="[Dim Service].[Service Type].&amp;[Traffic Manager Endpoints]" c="Traffic Manager Endpoints"/>
        <s v="[Dim Service].[Service Type].&amp;[Traffic Manager External Endpoints]" c="Traffic Manager External Endpoints"/>
        <s v="[Dim Service].[Service Type].&amp;[Transactions Storage]" c="Transactions Storage"/>
        <s v="[Dim Service].[Service Type].&amp;[Virtual Network]" c="Virtual Network"/>
        <s v="[Dim Service].[Service Type].&amp;[Web Sites]" c="Web Sites"/>
        <s v="[Dim Service].[Service Type].&amp;[Web Sites Large Basic]" c="Web Sites Large Basic"/>
        <s v="[Dim Service].[Service Type].&amp;[Web Sites Large Standard]" c="Web Sites Large Standard"/>
        <s v="[Dim Service].[Service Type].&amp;[Web Sites Medium Basic]" c="Web Sites Medium Basic"/>
        <s v="[Dim Service].[Service Type].&amp;[Web Sites Medium Standard]" c="Web Sites Medium Standard"/>
        <s v="[Dim Service].[Service Type].&amp;[Web Sites Shared]" c="Web Sites Shared"/>
        <s v="[Dim Service].[Service Type].&amp;[Web Sites Small Basic]" c="Web Sites Small Basic"/>
        <s v="[Dim Service].[Service Type].&amp;[Web Sites Small Standard]" c="Web Sites Small Standard"/>
        <s v="[Dim Service].[Service Type].&amp;[Web Sites SNI SSL]" c="Web Sites SNI SSL"/>
      </sharedItems>
    </cacheField>
    <cacheField name="[Dim Date].[MS Fiscal Month Name].[MS Fiscal Month Name]" caption="MS Fiscal Month Name" numFmtId="0" hierarchy="10" level="1">
      <sharedItems count="6"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6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7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Felix Chang" refreshedDate="42318.685405555552" backgroundQuery="1" createdVersion="6" refreshedVersion="6" minRefreshableVersion="3" recordCount="0" supportSubquery="1" supportAdvancedDrill="1">
  <cacheSource type="external" connectionId="2"/>
  <cacheFields count="9">
    <cacheField name="[Dim Enrollment].[Enrollment Number].[Enrollment Number]" caption="Enrollment Number" numFmtId="0" hierarchy="19" level="1">
      <sharedItems count="1">
        <s v="[Dim Enrollment].[Enrollment Number].&amp;[V5701311S1872]" c="V5701311S1872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1">
        <s v="[Dim Enrollment].[End Customer Name].&amp;[通用电气（中国）有限公司]" c="通用电气（中国）有限公司"/>
      </sharedItems>
    </cacheField>
    <cacheField name="[Measures].[Utilized RMB]" caption="Utilized RMB" numFmtId="0" hierarchy="60" level="32767"/>
    <cacheField name="[Dim Service].[Service].[Service]" caption="Service" numFmtId="0" hierarchy="34" level="1">
      <sharedItems count="31">
        <s v="[Dim Service].[Service].&amp;[Basic Messaging Operations]" c="Basic Messaging Operations"/>
        <s v="[Dim Service].[Service].&amp;[Cache]" c="Cache"/>
        <s v="[Dim Service].[Service].&amp;[CDN]" c="CDN"/>
        <s v="[Dim Service].[Service].&amp;[Cloud Services]" c="Cloud Services"/>
        <s v="[Dim Service].[Service].&amp;[Data Services]" c="Data Services"/>
        <s v="[Dim Service].[Service].&amp;[Data Transfer Egress]" c="Data Transfer Egress"/>
        <s v="[Dim Service].[Service].&amp;[Data Transfr Ingress]" c="Data Transfr Ingress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Locally Redundant Block Blobs]" c="Locally Redundant Block Blobs"/>
        <s v="[Dim Service].[Service].&amp;[Locally Redundant Storage Standard IO - Files]" c="Locally Redundant Storage Standard IO - Files"/>
        <s v="[Dim Service].[Service].&amp;[Locally Redundant Tables/Queues]" c="Locally Redundant Tables/Queues"/>
        <s v="[Dim Service].[Service].&amp;[Media Streaming Reserved]" c="Media Streaming Reserved"/>
        <s v="[Dim Service].[Service].&amp;[Mobile Services Free Units]" c="Mobile Services Free Units"/>
        <s v="[Dim Service].[Service].&amp;[Networking]" c="Networking"/>
        <s v="[Dim Service].[Service].&amp;[Scheduler]" c="Scheduler"/>
        <s v="[Dim Service].[Service].&amp;[Service Bus]" c="Service Bus"/>
        <s v="[Dim Service].[Service].&amp;[SQL Basic Database Days]" c="SQL Basic Database Days"/>
        <s v="[Dim Service].[Service].&amp;[SQL Server Standard]" c="SQL Server Standard"/>
        <s v="[Dim Service].[Service].&amp;[Standard S0 Database Days]" c="Standard S0 Database Days"/>
        <s v="[Dim Service].[Service].&amp;[Standard SSD _D1 VM Non-Windows]" c="Standard SSD _D1 VM Non-Windows"/>
        <s v="[Dim Service].[Service].&amp;[Standard SSD _D1 VM Windows]" c="Standard SSD _D1 VM Windows"/>
        <s v="[Dim Service].[Service].&amp;[Standard SSD _D2 VM Non-Windows]" c="Standard SSD _D2 VM Non-Windows"/>
        <s v="[Dim Service].[Service].&amp;[Standard SSD _D2 VM Windows]" c="Standard SSD _D2 VM Window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 Sites Small Basic]" c="Web Sites Small Basic"/>
        <s v="[Dim Service].[Service].&amp;[Websites]" c="Websites"/>
      </sharedItems>
    </cacheField>
    <cacheField name="[Dim Service].[Service Type].[Service Type]" caption="Service Type" numFmtId="0" hierarchy="38" level="1">
      <sharedItems count="121">
        <s v="[Dim Service].[Service Type].&amp;[A1 HDInsight]" c="A1 HDInsight"/>
        <s v="[Dim Service].[Service Type].&amp;[A1 VM (Non-Windows)]" c="A1 VM (Non-Windows)"/>
        <s v="[Dim Service].[Service Type].&amp;[A1 VM (Windows)]" c="A1 VM (Windows)"/>
        <s v="[Dim Service].[Service Type].&amp;[A5 Cloud Services]" c="A5 Cloud Services"/>
        <s v="[Dim Service].[Service Type].&amp;[A5 VM (Windows)]" c="A5 VM (Windows)"/>
        <s v="[Dim Service].[Service Type].&amp;[A5 VM(Non-Windows)]" c="A5 VM(Non-Windows)"/>
        <s v="[Dim Service].[Service Type].&amp;[A6 Cloud Services]" c="A6 Cloud Services"/>
        <s v="[Dim Service].[Service Type].&amp;[A6 HDInsight]" c="A6 HDInsight"/>
        <s v="[Dim Service].[Service Type].&amp;[A6 VM (Non-Windows)]" c="A6 VM (Non-Windows)"/>
        <s v="[Dim Service].[Service Type].&amp;[A6 VM (Windows)]" c="A6 VM (Windows)"/>
        <s v="[Dim Service].[Service Type].&amp;[A7 Cloud Services]" c="A7 Cloud Services"/>
        <s v="[Dim Service].[Service Type].&amp;[A7 HDInsight]" c="A7 HDInsight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AppFabric Service Bus 1000 Relay hours]" c="AppFabric Service Bus 1000 Relay hours"/>
        <s v="[Dim Service].[Service Type].&amp;[AppFabric Service Bus 1M Message]" c="AppFabric Service Bus 1M Message"/>
        <s v="[Dim Service].[Service Type].&amp;[Azure Open RDS]" c="Azure Open RDS"/>
        <s v="[Dim Service].[Service Type].&amp;[Azure Redis Cache]" c="Azure Redis Cache"/>
        <s v="[Dim Service].[Service Type].&amp;[Backup Protected Instances]" c="Backup Protected Instances"/>
        <s v="[Dim Service].[Service Type].&amp;[Backup Storage]" c="Backup Storage"/>
        <s v="[Dim Service].[Service Type].&amp;[Basic Automation]" c="Basic Automation"/>
        <s v="[Dim Service].[Service Type].&amp;[Basic Event Hubs Throughput Units]" c="Basic Event Hubs Throughput Units"/>
        <s v="[Dim Service].[Service Type].&amp;[Basic Messaging Operations]" c="Basic Messaging Operations"/>
        <s v="[Dim Service].[Service Type].&amp;[Basic.A1 VM (Non-Windows)]" c="Basic.A1 VM (Non-Windows)"/>
        <s v="[Dim Service].[Service Type].&amp;[Basic.A1 VM (Windows)]" c="Basic.A1 VM (Windows)"/>
        <s v="[Dim Service].[Service Type].&amp;[CDN]" c="CDN"/>
        <s v="[Dim Service].[Service Type].&amp;[Cloud Services]" c="Cloud Services"/>
        <s v="[Dim Service].[Service Type].&amp;[D3 HDInsight]" c="D3 HDInsight"/>
        <s v="[Dim Service].[Service Type].&amp;[Data Services]" c="Data Services"/>
        <s v="[Dim Service].[Service Type].&amp;[Data Transfr Egress]" c="Data Transfr Egress"/>
        <s v="[Dim Service].[Service Type].&amp;[Data Transfr Ingress]" c="Data Transfr Ingress"/>
        <s v="[Dim Service].[Service Type].&amp;[Encoder Output]" c="Encoder Output"/>
        <s v="[Dim Service].[Service Type].&amp;[Free Automation]" c="Free Automation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Geo Redundant Storage Standard IO - Files]" c="Geo Redundant Storage Standard IO - Files"/>
        <s v="[Dim Service].[Service Type].&amp;[Geo Redundant Tables/Queues]" c="Geo Redundant Tables/Queues"/>
        <s v="[Dim Service].[Service Type].&amp;[HDInsight]" c="HDInsight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Storage Standard IO - Files]" c="Locally Redundant Storage Standard IO - Files"/>
        <s v="[Dim Service].[Service Type].&amp;[Locally Redundant Tables/Queues]" c="Locally Redundant Tables/Queues"/>
        <s v="[Dim Service].[Service Type].&amp;[Media E1 Encoding Reserved]" c="Media E1 Encoding Reserved"/>
        <s v="[Dim Service].[Service Type].&amp;[Media E2 Encoding Reserved]" c="Media E2 Encoding Reserved"/>
        <s v="[Dim Service].[Service Type].&amp;[Media Encoding]" c="Media Encoding"/>
        <s v="[Dim Service].[Service Type].&amp;[Media Services]" c="Media Services"/>
        <s v="[Dim Service].[Service Type].&amp;[Media Services Live Channel Hours]" c="Media Services Live Channel Hours"/>
        <s v="[Dim Service].[Service Type].&amp;[Media Streaming Reserved]" c="Media Streaming Reserved"/>
        <s v="[Dim Service].[Service Type].&amp;[Mobile Services Free Units]" c="Mobile Services Free Units"/>
        <s v="[Dim Service].[Service Type].&amp;[MySQL Database on Azure]" c="MySQL Database on Azure"/>
        <s v="[Dim Service].[Service Type].&amp;[Notification Hub]" c="Notification Hub"/>
        <s v="[Dim Service].[Service Type].&amp;[Premium Data Transfer Zone 1]" c="Premium Data Transfer Zone 1"/>
        <s v="[Dim Service].[Service Type].&amp;[Premium P1 Secondary Active Geo Database Days]" c="Premium P1 Secondary Active Geo Database Days"/>
        <s v="[Dim Service].[Service Type].&amp;[Premium P2 Secondary Active Geo Database Days]" c="Premium P2 Secondary Active Geo Database Days"/>
        <s v="[Dim Service].[Service Type].&amp;[Premium P2 Secondary Geo Database Days]" c="Premium P2 Secondary Geo Database Days"/>
        <s v="[Dim Service].[Service Type].&amp;[Premium P3 Secondary Active Geo Database Days]" c="Premium P3 Secondary Active Geo Database Days"/>
        <s v="[Dim Service].[Service Type].&amp;[Premium Scheduler Units]" c="Premium Scheduler Units"/>
        <s v="[Dim Service].[Service Type].&amp;[Public IP Addresses]" c="Public IP Addresses"/>
        <s v="[Dim Service].[Service Type].&amp;[Read-Access Geo Redundant Block Blobs]" c="Read-Access Geo Redundant Block Blobs"/>
        <s v="[Dim Service].[Service Type].&amp;[Read-Access Geo Redundant Disk/Page Blobs]" c="Read-Access Geo Redundant Disk/Page Blobs"/>
        <s v="[Dim Service].[Service Type].&amp;[Read-Access Geo Redundant Tables/Queues]" c="Read-Access Geo Redundant Tables/Queues"/>
        <s v="[Dim Service].[Service Type].&amp;[Reserved IP Address Hours]" c="Reserved IP Address Hours"/>
        <s v="[Dim Service].[Service Type].&amp;[Reserved IP Remaps]" c="Reserved IP Remaps"/>
        <s v="[Dim Service].[Service Type].&amp;[Scheduler]" c="Scheduler"/>
        <s v="[Dim Service].[Service Type].&amp;[SQL Azure Business]" c="SQL Azure Business"/>
        <s v="[Dim Service].[Service Type].&amp;[SQL Azure Web]" c="SQL Azure Web"/>
        <s v="[Dim Service].[Service Type].&amp;[SQL Basic Database]" c="SQL Basic Database"/>
        <s v="[Dim Service].[Service Type].&amp;[SQL Basic Database Days]" c="SQL Basic Database Days"/>
        <s v="[Dim Service].[Service Type].&amp;[SQL Database]" c="SQL Database"/>
        <s v="[Dim Service].[Service Type].&amp;[SQL Premium P1 Database]" c="SQL Premium P1 Database"/>
        <s v="[Dim Service].[Service Type].&amp;[SQL Premium P2 Database]" c="SQL Premium P2 Database"/>
        <s v="[Dim Service].[Service Type].&amp;[SQL Premium P3 Database]" c="SQL Premium P3 Database"/>
        <s v="[Dim Service].[Service Type].&amp;[SQL Server Enterprise]" c="SQL Server Enterprise"/>
        <s v="[Dim Service].[Service Type].&amp;[SQL Server Standard]" c="SQL Server Standard"/>
        <s v="[Dim Service].[Service Type].&amp;[SQL Server Web]" c="SQL Server Web"/>
        <s v="[Dim Service].[Service Type].&amp;[SQL Standard S1 Database]" c="SQL Standard S1 Database"/>
        <s v="[Dim Service].[Service Type].&amp;[SQL Standard S2 Database]" c="SQL Standard S2 Database"/>
        <s v="[Dim Service].[Service Type].&amp;[Standard Event Hubs Ingress Events]" c="Standard Event Hubs Ingress Events"/>
        <s v="[Dim Service].[Service Type].&amp;[Standard Event Hubs Throughput Units]" c="Standard Event Hubs Throughput Units"/>
        <s v="[Dim Service].[Service Type].&amp;[Standard Messaging Base Unit]" c="Standard Messaging Base Unit"/>
        <s v="[Dim Service].[Service Type].&amp;[Standard Messaging Connections]" c="Standard Messaging Connections"/>
        <s v="[Dim Service].[Service Type].&amp;[Standard Messaging Operations]" c="Standard Messaging Operations"/>
        <s v="[Dim Service].[Service Type].&amp;[Standard S0 Database Days]" c="Standard S0 Database Days"/>
        <s v="[Dim Service].[Service Type].&amp;[Standard S0 Secondary Database Days]" c="Standard S0 Secondary Database Days"/>
        <s v="[Dim Service].[Service Type].&amp;[Standard S3 Database Days]" c="Standard S3 Database Days"/>
        <s v="[Dim Service].[Service Type].&amp;[Standard S3 Secondary Database Days]" c="Standard S3 Secondary Database Days"/>
        <s v="[Dim Service].[Service Type].&amp;[Standard SSD _D1 VM Non-Windows]" c="Standard SSD _D1 VM Non-Window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1 VM Windows]" c="Standard SSD _D11 VM 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3 VM Windows]" c="Standard SSD _D13 VM Windows"/>
        <s v="[Dim Service].[Service Type].&amp;[Standard SSD _D14 VM Non-Windows]" c="Standard SSD _D14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Standard SSD_D2 Cloud Service]" c="Standard SSD_D2 Cloud Service"/>
        <s v="[Dim Service].[Service Type].&amp;[Storage Geo Redundant]" c="Storage Geo Redundant"/>
        <s v="[Dim Service].[Service Type].&amp;[Storage Local Redundant]" c="Storage Local Redundant"/>
        <s v="[Dim Service].[Service Type].&amp;[Traffic Manager DNS Queries]" c="Traffic Manager DNS Queries"/>
        <s v="[Dim Service].[Service Type].&amp;[Traffic Manager Endpoints]" c="Traffic Manager Endpoints"/>
        <s v="[Dim Service].[Service Type].&amp;[Traffic Manager External Endpoints]" c="Traffic Manager External Endpoints"/>
        <s v="[Dim Service].[Service Type].&amp;[Transactions Storage]" c="Transactions Storage"/>
        <s v="[Dim Service].[Service Type].&amp;[Virtual Network]" c="Virtual Network"/>
        <s v="[Dim Service].[Service Type].&amp;[Web Sites]" c="Web Sites"/>
        <s v="[Dim Service].[Service Type].&amp;[Web Sites Large Basic]" c="Web Sites Large Basic"/>
        <s v="[Dim Service].[Service Type].&amp;[Web Sites Large Standard]" c="Web Sites Large Standard"/>
        <s v="[Dim Service].[Service Type].&amp;[Web Sites Medium Basic]" c="Web Sites Medium Basic"/>
        <s v="[Dim Service].[Service Type].&amp;[Web Sites Medium Standard]" c="Web Sites Medium Standard"/>
        <s v="[Dim Service].[Service Type].&amp;[Web Sites Shared]" c="Web Sites Shared"/>
        <s v="[Dim Service].[Service Type].&amp;[Web Sites Small Basic]" c="Web Sites Small Basic"/>
        <s v="[Dim Service].[Service Type].&amp;[Web Sites Small Standard]" c="Web Sites Small Standard"/>
        <s v="[Dim Service].[Service Type].&amp;[Web Sites SNI SSL]" c="Web Sites SNI SSL"/>
      </sharedItems>
    </cacheField>
    <cacheField name="[Dim Date].[MS Fiscal Month Name].[MS Fiscal Month Name]" caption="MS Fiscal Month Name" numFmtId="0" hierarchy="10" level="1">
      <sharedItems count="6"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6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7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Felix Chang" refreshedDate="42318.685422453702" backgroundQuery="1" createdVersion="6" refreshedVersion="6" minRefreshableVersion="3" recordCount="0" supportSubquery="1" supportAdvancedDrill="1">
  <cacheSource type="external" connectionId="2"/>
  <cacheFields count="10">
    <cacheField name="[Dim Enrollment].[Enrollment Number].[Enrollment Number]" caption="Enrollment Number" numFmtId="0" hierarchy="19" level="1">
      <sharedItems count="29">
        <s v="[Dim Enrollment].[Enrollment Number].&amp;[V5701307S0790]" c="V5701307S0790"/>
        <s v="[Dim Enrollment].[Enrollment Number].&amp;[V5701311S1872]" c="V5701311S1872"/>
        <s v="[Dim Enrollment].[Enrollment Number].&amp;[V5701312S1934]" c="V5701312S1934"/>
        <s v="[Dim Enrollment].[Enrollment Number].&amp;[V5701312S2090]" c="V5701312S2090"/>
        <s v="[Dim Enrollment].[Enrollment Number].&amp;[V5701312S2190]" c="V5701312S2190"/>
        <s v="[Dim Enrollment].[Enrollment Number].&amp;[V5701401S0255]" c="V5701401S0255"/>
        <s v="[Dim Enrollment].[Enrollment Number].&amp;[V5701405S1044]" c="V5701405S1044"/>
        <s v="[Dim Enrollment].[Enrollment Number].&amp;[V5701405S1068]" c="V5701405S1068"/>
        <s v="[Dim Enrollment].[Enrollment Number].&amp;[V5701405S1075]" c="V5701405S1075"/>
        <s v="[Dim Enrollment].[Enrollment Number].&amp;[V5701405S1080]" c="V5701405S1080"/>
        <s v="[Dim Enrollment].[Enrollment Number].&amp;[V5701407S1110]" c="V5701407S1110"/>
        <s v="[Dim Enrollment].[Enrollment Number].&amp;[V5701407S1113]" c="V5701407S1113"/>
        <s v="[Dim Enrollment].[Enrollment Number].&amp;[V5701407S1120]" c="V5701407S1120"/>
        <s v="[Dim Enrollment].[Enrollment Number].&amp;[V5701410S1184]" c="V5701410S1184"/>
        <s v="[Dim Enrollment].[Enrollment Number].&amp;[V5701411S1256]" c="V5701411S1256"/>
        <s v="[Dim Enrollment].[Enrollment Number].&amp;[V5701411S1267]" c="V5701411S1267"/>
        <s v="[Dim Enrollment].[Enrollment Number].&amp;[V5701412S1289]" c="V5701412S1289"/>
        <s v="[Dim Enrollment].[Enrollment Number].&amp;[V5701501S0012]" c="V5701501S0012"/>
        <s v="[Dim Enrollment].[Enrollment Number].&amp;[V5701504S0077]" c="V5701504S0077"/>
        <s v="[Dim Enrollment].[Enrollment Number].&amp;[V5701505S0124]" c="V5701505S0124"/>
        <s v="[Dim Enrollment].[Enrollment Number].&amp;[V5701505S0136]" c="V5701505S0136"/>
        <s v="[Dim Enrollment].[Enrollment Number].&amp;[V5701505S0140]" c="V5701505S0140"/>
        <s v="[Dim Enrollment].[Enrollment Number].&amp;[V5701505S0145]" c="V5701505S0145"/>
        <s v="[Dim Enrollment].[Enrollment Number].&amp;[V5701505S0157]" c="V5701505S0157"/>
        <s v="[Dim Enrollment].[Enrollment Number].&amp;[V5701505S0160]" c="V5701505S0160"/>
        <s v="[Dim Enrollment].[Enrollment Number].&amp;[V5701505S0164]" c="V5701505S0164"/>
        <s v="[Dim Enrollment].[Enrollment Number].&amp;[V5701506S0201]" c="V5701506S0201"/>
        <s v="[Dim Enrollment].[Enrollment Number].&amp;[V5701507S0218]" c="V5701507S0218"/>
        <s v="[Dim Enrollment].[Enrollment Number].&amp;[V5701509S0281]" c="V5701509S0281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28">
        <s v="[Dim Enrollment].[End Customer Name].&amp;[Honeywell (China) Co., Ltd]" c="Honeywell (China) Co., Ltd"/>
        <s v="[Dim Enrollment].[End Customer Name].&amp;[SAASPLAZA CLOUD SERVICES (SHANGHAI) CO., LTD. (Ford DMS on Azure Project)]" c="SAASPLAZA CLOUD SERVICES (SHANGHAI) CO., LTD. (Ford DMS on Azure Project)"/>
        <s v="[Dim Enrollment].[End Customer Name].&amp;[上海东方明珠新媒体股份有限公司]" c="上海东方明珠新媒体股份有限公司"/>
        <s v="[Dim Enrollment].[End Customer Name].&amp;[上海南洋万邦软件技术有限公司（兴业银行__ 微软公有云Azure服务项目）]" c="上海南洋万邦软件技术有限公司（兴业银行__ 微软公有云Azure服务项目）"/>
        <s v="[Dim Enrollment].[End Customer Name].&amp;[上海晶赞科技发展有限公司]" c="上海晶赞科技发展有限公司"/>
        <s v="[Dim Enrollment].[End Customer Name].&amp;[内蒙古蒙牛乳业（集团）股份有限公司]" c="内蒙古蒙牛乳业（集团）股份有限公司"/>
        <s v="[Dim Enrollment].[End Customer Name].&amp;[北京三星通信技术研究有限公司]" c="北京三星通信技术研究有限公司"/>
        <s v="[Dim Enrollment].[End Customer Name].&amp;[北京小米移动软件有限公司]" c="北京小米移动软件有限公司"/>
        <s v="[Dim Enrollment].[End Customer Name].&amp;[北京易店宝科技发展有限公司]" c="北京易店宝科技发展有限公司"/>
        <s v="[Dim Enrollment].[End Customer Name].&amp;[北京能容科技有限公司]" c="北京能容科技有限公司"/>
        <s v="[Dim Enrollment].[End Customer Name].&amp;[可口可乐饮料（上海）有限公司]" c="可口可乐饮料（上海）有限公司"/>
        <s v="[Dim Enrollment].[End Customer Name].&amp;[宏达通讯有限公司]" c="宏达通讯有限公司"/>
        <s v="[Dim Enrollment].[End Customer Name].&amp;[山东青鸟软通信息技术股份有限公司（海尔集团国内公有云项目）]" c="山东青鸟软通信息技术股份有限公司（海尔集团国内公有云项目）"/>
        <s v="[Dim Enrollment].[End Customer Name].&amp;[广东赛百威信息科技有限公司(宝洁（中国）eCommerce 数据分析项目 )]" c="广东赛百威信息科技有限公司(宝洁（中国）eCommerce 数据分析项目 )"/>
        <s v="[Dim Enrollment].[End Customer Name].&amp;[文思海辉技术有限公司]" c="文思海辉技术有限公司"/>
        <s v="[Dim Enrollment].[End Customer Name].&amp;[晶赞广告（上海）有限公司]" c="晶赞广告（上海）有限公司"/>
        <s v="[Dim Enrollment].[End Customer Name].&amp;[欧唯特信息系统(上海)有限公司(宝洁(中国)有限公司 生活家项目)]" c="欧唯特信息系统(上海)有限公司(宝洁(中国)有限公司 生活家项目)"/>
        <s v="[Dim Enrollment].[End Customer Name].&amp;[欧莱雅（中国）有限公司]" c="欧莱雅（中国）有限公司"/>
        <s v="[Dim Enrollment].[End Customer Name].&amp;[玫琳凯（中国）化妆品有限公司]" c="玫琳凯（中国）化妆品有限公司"/>
        <s v="[Dim Enrollment].[End Customer Name].&amp;[福特汽车(中国)有限公司]" c="福特汽车(中国)有限公司"/>
        <s v="[Dim Enrollment].[End Customer Name].&amp;[米其林（中国）投资有限公司]" c="米其林（中国）投资有限公司"/>
        <s v="[Dim Enrollment].[End Customer Name].&amp;[通用电气（中国）有限公司]" c="通用电气（中国）有限公司"/>
        <s v="[Dim Enrollment].[End Customer Name].&amp;[锤子科技（北京）有限公司]" c="锤子科技（北京）有限公司"/>
        <s v="[Dim Enrollment].[End Customer Name].&amp;[长安福特汽车有限公司]" c="长安福特汽车有限公司"/>
        <s v="[Dim Enrollment].[End Customer Name].&amp;[雅培贸易(上海)有限公司]" c="雅培贸易(上海)有限公司"/>
        <s v="[Dim Enrollment].[End Customer Name].&amp;[青岛海信传媒网络技术有限公司]" c="青岛海信传媒网络技术有限公司"/>
        <s v="[Dim Enrollment].[End Customer Name].&amp;[鸿翔飞控技术（西安）有限责任公司]" c="鸿翔飞控技术（西安）有限责任公司"/>
        <s v="[Dim Enrollment].[End Customer Name].&amp;[麦当劳（中国）有限公司]" c="麦当劳（中国）有限公司"/>
      </sharedItems>
    </cacheField>
    <cacheField name="[Measures].[Commitment RMB]" caption="Commitment RMB" numFmtId="0" hierarchy="53" level="32767"/>
    <cacheField name="[Dim Enrollment].[EA Status].[EA Status]" caption="EA Status" numFmtId="0" hierarchy="16" level="1">
      <sharedItems count="2">
        <s v="[Dim Enrollment].[EA Status].&amp;[Active]" c="Active"/>
        <s v="[Dim Enrollment].[EA Status].&amp;[GracePeriod]" c="GracePeriod"/>
      </sharedItems>
    </cacheField>
    <cacheField name="[Dim Enrollment].[Amendment Start Date].[Amendment Start Date]" caption="Amendment Start Date" numFmtId="0" hierarchy="14" level="1">
      <sharedItems count="20">
        <s v="[Dim Enrollment].[Amendment Start Date].&amp;[2013-10-01T00:00:00]" c="2013-10-01"/>
        <s v="[Dim Enrollment].[Amendment Start Date].&amp;[2014-01-01T00:00:00]" c="2014-01-01"/>
        <s v="[Dim Enrollment].[Amendment Start Date].&amp;[2014-03-01T00:00:00]" c="2014-03-01"/>
        <s v="[Dim Enrollment].[Amendment Start Date].&amp;[2014-04-01T00:00:00]" c="2014-04-01"/>
        <s v="[Dim Enrollment].[Amendment Start Date].&amp;[2014-06-01T00:00:00]" c="2014-06-01"/>
        <s v="[Dim Enrollment].[Amendment Start Date].&amp;[2014-08-01T00:00:00]" c="2014-08-01"/>
        <s v="[Dim Enrollment].[Amendment Start Date].&amp;[2014-09-01T00:00:00]" c="2014-09-01"/>
        <s v="[Dim Enrollment].[Amendment Start Date].&amp;[2014-11-01T00:00:00]" c="2014-11-01"/>
        <s v="[Dim Enrollment].[Amendment Start Date].&amp;[2014-12-01T00:00:00]" c="2014-12-01"/>
        <s v="[Dim Enrollment].[Amendment Start Date].&amp;[2014-12-31T00:00:00]" c="2014-12-31"/>
        <s v="[Dim Enrollment].[Amendment Start Date].&amp;[2015-01-30T00:00:00]" c="2015-01-30"/>
        <s v="[Dim Enrollment].[Amendment Start Date].&amp;[2015-04-17T00:00:00]" c="2015-04-17"/>
        <s v="[Dim Enrollment].[Amendment Start Date].&amp;[2015-05-26T00:00:00]" c="2015-05-26"/>
        <s v="[Dim Enrollment].[Amendment Start Date].&amp;[2015-05-27T00:00:00]" c="2015-05-27"/>
        <s v="[Dim Enrollment].[Amendment Start Date].&amp;[2015-05-28T00:00:00]" c="2015-05-28"/>
        <s v="[Dim Enrollment].[Amendment Start Date].&amp;[2015-05-29T00:00:00]" c="2015-05-29"/>
        <s v="[Dim Enrollment].[Amendment Start Date].&amp;[2015-05-30T00:00:00]" c="2015-05-30"/>
        <s v="[Dim Enrollment].[Amendment Start Date].&amp;[2015-07-01T00:00:00]" c="2015-07-01"/>
        <s v="[Dim Enrollment].[Amendment Start Date].&amp;[2015-08-04T00:00:00]" c="2015-08-04"/>
        <s v="[Dim Enrollment].[Amendment Start Date].&amp;[2015-09-24T00:00:00]" c="2015-09-24"/>
      </sharedItems>
    </cacheField>
    <cacheField name="[Dim Enrollment].[Amendment End Date].[Amendment End Date]" caption="Amendment End Date" numFmtId="0" hierarchy="13" level="1">
      <sharedItems count="14">
        <s v="[Dim Enrollment].[Amendment End Date].&amp;[2015-02-28T00:00:00]" c="2015-02-28"/>
        <s v="[Dim Enrollment].[Amendment End Date].&amp;[2015-10-31T00:00:00]" c="2015-10-31"/>
        <s v="[Dim Enrollment].[Amendment End Date].&amp;[2015-11-30T00:00:00]" c="2015-11-30"/>
        <s v="[Dim Enrollment].[Amendment End Date].&amp;[2015-12-31T00:00:00]" c="2015-12-31"/>
        <s v="[Dim Enrollment].[Amendment End Date].&amp;[2016-01-31T00:00:00]" c="2016-01-31"/>
        <s v="[Dim Enrollment].[Amendment End Date].&amp;[2016-03-31T00:00:00]" c="2016-03-31"/>
        <s v="[Dim Enrollment].[Amendment End Date].&amp;[2016-04-30T00:00:00]" c="2016-04-30"/>
        <s v="[Dim Enrollment].[Amendment End Date].&amp;[2016-05-31T00:00:00]" c="2016-05-31"/>
        <s v="[Dim Enrollment].[Amendment End Date].&amp;[2016-06-30T00:00:00]" c="2016-06-30"/>
        <s v="[Dim Enrollment].[Amendment End Date].&amp;[2016-07-31T00:00:00]" c="2016-07-31"/>
        <s v="[Dim Enrollment].[Amendment End Date].&amp;[2016-08-31T00:00:00]" c="2016-08-31"/>
        <s v="[Dim Enrollment].[Amendment End Date].&amp;[2016-09-30T00:00:00]" c="2016-09-30"/>
        <s v="[Dim Enrollment].[Amendment End Date].&amp;[2016-12-31T00:00:00]" c="2016-12-31"/>
        <s v="[Dim Enrollment].[Amendment End Date].&amp;[2017-12-31T00:00:00]" c="2017-12-31"/>
      </sharedItems>
    </cacheField>
    <cacheField name="[Measures].[Utilized RMB]" caption="Utilized RMB" numFmtId="0" hierarchy="60" level="32767"/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0" unbalanced="0"/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2" unbalanced="0">
      <fieldsUsage count="2">
        <fieldUsage x="-1"/>
        <fieldUsage x="8"/>
      </fieldsUsage>
    </cacheHierarchy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2" unbalanced="0">
      <fieldsUsage count="2">
        <fieldUsage x="-1"/>
        <fieldUsage x="7"/>
      </fieldsUsage>
    </cacheHierarchy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2" unbalanced="0">
      <fieldsUsage count="2">
        <fieldUsage x="-1"/>
        <fieldUsage x="6"/>
      </fieldsUsage>
    </cacheHierarchy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0" unbalanced="0"/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 oneField="1">
      <fieldsUsage count="1">
        <fieldUsage x="5"/>
      </fieldsUsage>
    </cacheHierarchy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9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Felix Chang" refreshedDate="42318.685431597223" backgroundQuery="1" createdVersion="6" refreshedVersion="6" minRefreshableVersion="3" recordCount="0" supportSubquery="1" supportAdvancedDrill="1">
  <cacheSource type="external" connectionId="2"/>
  <cacheFields count="6">
    <cacheField name="[Dim Enrollment].[Enrollment Number].[Enrollment Number]" caption="Enrollment Number" numFmtId="0" hierarchy="19" level="1">
      <sharedItems count="28">
        <s v="[Dim Enrollment].[Enrollment Number].&amp;[V5701307S0790]" c="V5701307S0790"/>
        <s v="[Dim Enrollment].[Enrollment Number].&amp;[V5701311S1872]" c="V5701311S1872"/>
        <s v="[Dim Enrollment].[Enrollment Number].&amp;[V5701312S1934]" c="V5701312S1934"/>
        <s v="[Dim Enrollment].[Enrollment Number].&amp;[V5701312S2090]" c="V5701312S2090"/>
        <s v="[Dim Enrollment].[Enrollment Number].&amp;[V5701312S2190]" c="V5701312S2190"/>
        <s v="[Dim Enrollment].[Enrollment Number].&amp;[V5701401S0255]" c="V5701401S0255"/>
        <s v="[Dim Enrollment].[Enrollment Number].&amp;[V5701405S1044]" c="V5701405S1044"/>
        <s v="[Dim Enrollment].[Enrollment Number].&amp;[V5701405S1068]" c="V5701405S1068"/>
        <s v="[Dim Enrollment].[Enrollment Number].&amp;[V5701405S1075]" c="V5701405S1075"/>
        <s v="[Dim Enrollment].[Enrollment Number].&amp;[V5701405S1080]" c="V5701405S1080"/>
        <s v="[Dim Enrollment].[Enrollment Number].&amp;[V5701407S1110]" c="V5701407S1110"/>
        <s v="[Dim Enrollment].[Enrollment Number].&amp;[V5701407S1113]" c="V5701407S1113"/>
        <s v="[Dim Enrollment].[Enrollment Number].&amp;[V5701407S1120]" c="V5701407S1120"/>
        <s v="[Dim Enrollment].[Enrollment Number].&amp;[V5701410S1184]" c="V5701410S1184"/>
        <s v="[Dim Enrollment].[Enrollment Number].&amp;[V5701411S1256]" c="V5701411S1256"/>
        <s v="[Dim Enrollment].[Enrollment Number].&amp;[V5701411S1267]" c="V5701411S1267"/>
        <s v="[Dim Enrollment].[Enrollment Number].&amp;[V5701412S1289]" c="V5701412S1289"/>
        <s v="[Dim Enrollment].[Enrollment Number].&amp;[V5701501S0012]" c="V5701501S0012"/>
        <s v="[Dim Enrollment].[Enrollment Number].&amp;[V5701504S0077]" c="V5701504S0077"/>
        <s v="[Dim Enrollment].[Enrollment Number].&amp;[V5701505S0124]" c="V5701505S0124"/>
        <s v="[Dim Enrollment].[Enrollment Number].&amp;[V5701505S0136]" c="V5701505S0136"/>
        <s v="[Dim Enrollment].[Enrollment Number].&amp;[V5701505S0140]" c="V5701505S0140"/>
        <s v="[Dim Enrollment].[Enrollment Number].&amp;[V5701505S0145]" c="V5701505S0145"/>
        <s v="[Dim Enrollment].[Enrollment Number].&amp;[V5701505S0157]" c="V5701505S0157"/>
        <s v="[Dim Enrollment].[Enrollment Number].&amp;[V5701505S0160]" c="V5701505S0160"/>
        <s v="[Dim Enrollment].[Enrollment Number].&amp;[V5701505S0164]" c="V5701505S0164"/>
        <s v="[Dim Enrollment].[Enrollment Number].&amp;[V5701506S0201]" c="V5701506S0201"/>
        <s v="[Dim Enrollment].[Enrollment Number].&amp;[V5701507S0218]" c="V5701507S0218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27">
        <s v="[Dim Enrollment].[End Customer Name].&amp;[Honeywell (China) Co., Ltd]" c="Honeywell (China) Co., Ltd"/>
        <s v="[Dim Enrollment].[End Customer Name].&amp;[SAASPLAZA CLOUD SERVICES (SHANGHAI) CO., LTD. (Ford DMS on Azure Project)]" c="SAASPLAZA CLOUD SERVICES (SHANGHAI) CO., LTD. (Ford DMS on Azure Project)"/>
        <s v="[Dim Enrollment].[End Customer Name].&amp;[上海东方明珠新媒体股份有限公司]" c="上海东方明珠新媒体股份有限公司"/>
        <s v="[Dim Enrollment].[End Customer Name].&amp;[上海南洋万邦软件技术有限公司（兴业银行__ 微软公有云Azure服务项目）]" c="上海南洋万邦软件技术有限公司（兴业银行__ 微软公有云Azure服务项目）"/>
        <s v="[Dim Enrollment].[End Customer Name].&amp;[上海晶赞科技发展有限公司]" c="上海晶赞科技发展有限公司"/>
        <s v="[Dim Enrollment].[End Customer Name].&amp;[内蒙古蒙牛乳业（集团）股份有限公司]" c="内蒙古蒙牛乳业（集团）股份有限公司"/>
        <s v="[Dim Enrollment].[End Customer Name].&amp;[北京三星通信技术研究有限公司]" c="北京三星通信技术研究有限公司"/>
        <s v="[Dim Enrollment].[End Customer Name].&amp;[北京易店宝科技发展有限公司]" c="北京易店宝科技发展有限公司"/>
        <s v="[Dim Enrollment].[End Customer Name].&amp;[北京能容科技有限公司]" c="北京能容科技有限公司"/>
        <s v="[Dim Enrollment].[End Customer Name].&amp;[可口可乐饮料（上海）有限公司]" c="可口可乐饮料（上海）有限公司"/>
        <s v="[Dim Enrollment].[End Customer Name].&amp;[宏达通讯有限公司]" c="宏达通讯有限公司"/>
        <s v="[Dim Enrollment].[End Customer Name].&amp;[山东青鸟软通信息技术股份有限公司（海尔集团国内公有云项目）]" c="山东青鸟软通信息技术股份有限公司（海尔集团国内公有云项目）"/>
        <s v="[Dim Enrollment].[End Customer Name].&amp;[广东赛百威信息科技有限公司(宝洁（中国）eCommerce 数据分析项目 )]" c="广东赛百威信息科技有限公司(宝洁（中国）eCommerce 数据分析项目 )"/>
        <s v="[Dim Enrollment].[End Customer Name].&amp;[文思海辉技术有限公司]" c="文思海辉技术有限公司"/>
        <s v="[Dim Enrollment].[End Customer Name].&amp;[晶赞广告（上海）有限公司]" c="晶赞广告（上海）有限公司"/>
        <s v="[Dim Enrollment].[End Customer Name].&amp;[欧唯特信息系统(上海)有限公司(宝洁(中国)有限公司 生活家项目)]" c="欧唯特信息系统(上海)有限公司(宝洁(中国)有限公司 生活家项目)"/>
        <s v="[Dim Enrollment].[End Customer Name].&amp;[欧莱雅（中国）有限公司]" c="欧莱雅（中国）有限公司"/>
        <s v="[Dim Enrollment].[End Customer Name].&amp;[玫琳凯（中国）化妆品有限公司]" c="玫琳凯（中国）化妆品有限公司"/>
        <s v="[Dim Enrollment].[End Customer Name].&amp;[福特汽车(中国)有限公司]" c="福特汽车(中国)有限公司"/>
        <s v="[Dim Enrollment].[End Customer Name].&amp;[米其林（中国）投资有限公司]" c="米其林（中国）投资有限公司"/>
        <s v="[Dim Enrollment].[End Customer Name].&amp;[通用电气（中国）有限公司]" c="通用电气（中国）有限公司"/>
        <s v="[Dim Enrollment].[End Customer Name].&amp;[锤子科技（北京）有限公司]" c="锤子科技（北京）有限公司"/>
        <s v="[Dim Enrollment].[End Customer Name].&amp;[长安福特汽车有限公司]" c="长安福特汽车有限公司"/>
        <s v="[Dim Enrollment].[End Customer Name].&amp;[雅培贸易(上海)有限公司]" c="雅培贸易(上海)有限公司"/>
        <s v="[Dim Enrollment].[End Customer Name].&amp;[青岛海信传媒网络技术有限公司]" c="青岛海信传媒网络技术有限公司"/>
        <s v="[Dim Enrollment].[End Customer Name].&amp;[鸿翔飞控技术（西安）有限责任公司]" c="鸿翔飞控技术（西安）有限责任公司"/>
        <s v="[Dim Enrollment].[End Customer Name].&amp;[麦当劳（中国）有限公司]" c="麦当劳（中国）有限公司"/>
      </sharedItems>
    </cacheField>
    <cacheField name="[Measures].[UtilizedRev MoM%]" caption="UtilizedRev MoM%" numFmtId="0" hierarchy="63" level="32767"/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0" unbalanced="0"/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0" unbalanced="0"/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/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 oneField="1">
      <fieldsUsage count="1">
        <fieldUsage x="5"/>
      </fieldsUsage>
    </cacheHierarchy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Felix Chang" refreshedDate="42318.685440046298" backgroundQuery="1" createdVersion="6" refreshedVersion="6" minRefreshableVersion="3" recordCount="0" supportSubquery="1" supportAdvancedDrill="1">
  <cacheSource type="external" connectionId="2"/>
  <cacheFields count="7">
    <cacheField name="[Dim Enrollment].[Enrollment Number].[Enrollment Number]" caption="Enrollment Number" numFmtId="0" hierarchy="19" level="1">
      <sharedItems count="27">
        <s v="[Dim Enrollment].[Enrollment Number].&amp;[V5701307S0790]" c="V5701307S0790"/>
        <s v="[Dim Enrollment].[Enrollment Number].&amp;[V5701311S1872]" c="V5701311S1872"/>
        <s v="[Dim Enrollment].[Enrollment Number].&amp;[V5701312S1934]" c="V5701312S1934"/>
        <s v="[Dim Enrollment].[Enrollment Number].&amp;[V5701312S2090]" c="V5701312S2090"/>
        <s v="[Dim Enrollment].[Enrollment Number].&amp;[V5701312S2190]" c="V5701312S2190"/>
        <s v="[Dim Enrollment].[Enrollment Number].&amp;[V5701405S1044]" c="V5701405S1044"/>
        <s v="[Dim Enrollment].[Enrollment Number].&amp;[V5701405S1068]" c="V5701405S1068"/>
        <s v="[Dim Enrollment].[Enrollment Number].&amp;[V5701405S1075]" c="V5701405S1075"/>
        <s v="[Dim Enrollment].[Enrollment Number].&amp;[V5701405S1080]" c="V5701405S1080"/>
        <s v="[Dim Enrollment].[Enrollment Number].&amp;[V5701407S1110]" c="V5701407S1110"/>
        <s v="[Dim Enrollment].[Enrollment Number].&amp;[V5701407S1113]" c="V5701407S1113"/>
        <s v="[Dim Enrollment].[Enrollment Number].&amp;[V5701407S1120]" c="V5701407S1120"/>
        <s v="[Dim Enrollment].[Enrollment Number].&amp;[V5701410S1184]" c="V5701410S1184"/>
        <s v="[Dim Enrollment].[Enrollment Number].&amp;[V5701411S1256]" c="V5701411S1256"/>
        <s v="[Dim Enrollment].[Enrollment Number].&amp;[V5701411S1267]" c="V5701411S1267"/>
        <s v="[Dim Enrollment].[Enrollment Number].&amp;[V5701412S1289]" c="V5701412S1289"/>
        <s v="[Dim Enrollment].[Enrollment Number].&amp;[V5701501S0012]" c="V5701501S0012"/>
        <s v="[Dim Enrollment].[Enrollment Number].&amp;[V5701504S0077]" c="V5701504S0077"/>
        <s v="[Dim Enrollment].[Enrollment Number].&amp;[V5701505S0124]" c="V5701505S0124"/>
        <s v="[Dim Enrollment].[Enrollment Number].&amp;[V5701505S0136]" c="V5701505S0136"/>
        <s v="[Dim Enrollment].[Enrollment Number].&amp;[V5701505S0140]" c="V5701505S0140"/>
        <s v="[Dim Enrollment].[Enrollment Number].&amp;[V5701505S0145]" c="V5701505S0145"/>
        <s v="[Dim Enrollment].[Enrollment Number].&amp;[V5701505S0157]" c="V5701505S0157"/>
        <s v="[Dim Enrollment].[Enrollment Number].&amp;[V5701505S0160]" c="V5701505S0160"/>
        <s v="[Dim Enrollment].[Enrollment Number].&amp;[V5701505S0164]" c="V5701505S0164"/>
        <s v="[Dim Enrollment].[Enrollment Number].&amp;[V5701506S0201]" c="V5701506S0201"/>
        <s v="[Dim Enrollment].[Enrollment Number].&amp;[V5701507S0218]" c="V5701507S0218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26">
        <s v="[Dim Enrollment].[End Customer Name].&amp;[Honeywell (China) Co., Ltd]" c="Honeywell (China) Co., Ltd"/>
        <s v="[Dim Enrollment].[End Customer Name].&amp;[SAASPLAZA CLOUD SERVICES (SHANGHAI) CO., LTD. (Ford DMS on Azure Project)]" c="SAASPLAZA CLOUD SERVICES (SHANGHAI) CO., LTD. (Ford DMS on Azure Project)"/>
        <s v="[Dim Enrollment].[End Customer Name].&amp;[上海东方明珠新媒体股份有限公司]" c="上海东方明珠新媒体股份有限公司"/>
        <s v="[Dim Enrollment].[End Customer Name].&amp;[上海南洋万邦软件技术有限公司（兴业银行__ 微软公有云Azure服务项目）]" c="上海南洋万邦软件技术有限公司（兴业银行__ 微软公有云Azure服务项目）"/>
        <s v="[Dim Enrollment].[End Customer Name].&amp;[上海晶赞科技发展有限公司]" c="上海晶赞科技发展有限公司"/>
        <s v="[Dim Enrollment].[End Customer Name].&amp;[内蒙古蒙牛乳业（集团）股份有限公司]" c="内蒙古蒙牛乳业（集团）股份有限公司"/>
        <s v="[Dim Enrollment].[End Customer Name].&amp;[北京三星通信技术研究有限公司]" c="北京三星通信技术研究有限公司"/>
        <s v="[Dim Enrollment].[End Customer Name].&amp;[北京易店宝科技发展有限公司]" c="北京易店宝科技发展有限公司"/>
        <s v="[Dim Enrollment].[End Customer Name].&amp;[可口可乐饮料（上海）有限公司]" c="可口可乐饮料（上海）有限公司"/>
        <s v="[Dim Enrollment].[End Customer Name].&amp;[宏达通讯有限公司]" c="宏达通讯有限公司"/>
        <s v="[Dim Enrollment].[End Customer Name].&amp;[山东青鸟软通信息技术股份有限公司（海尔集团国内公有云项目）]" c="山东青鸟软通信息技术股份有限公司（海尔集团国内公有云项目）"/>
        <s v="[Dim Enrollment].[End Customer Name].&amp;[广东赛百威信息科技有限公司(宝洁（中国）eCommerce 数据分析项目 )]" c="广东赛百威信息科技有限公司(宝洁（中国）eCommerce 数据分析项目 )"/>
        <s v="[Dim Enrollment].[End Customer Name].&amp;[文思海辉技术有限公司]" c="文思海辉技术有限公司"/>
        <s v="[Dim Enrollment].[End Customer Name].&amp;[晶赞广告（上海）有限公司]" c="晶赞广告（上海）有限公司"/>
        <s v="[Dim Enrollment].[End Customer Name].&amp;[欧唯特信息系统(上海)有限公司(宝洁(中国)有限公司 生活家项目)]" c="欧唯特信息系统(上海)有限公司(宝洁(中国)有限公司 生活家项目)"/>
        <s v="[Dim Enrollment].[End Customer Name].&amp;[欧莱雅（中国）有限公司]" c="欧莱雅（中国）有限公司"/>
        <s v="[Dim Enrollment].[End Customer Name].&amp;[玫琳凯（中国）化妆品有限公司]" c="玫琳凯（中国）化妆品有限公司"/>
        <s v="[Dim Enrollment].[End Customer Name].&amp;[福特汽车(中国)有限公司]" c="福特汽车(中国)有限公司"/>
        <s v="[Dim Enrollment].[End Customer Name].&amp;[米其林（中国）投资有限公司]" c="米其林（中国）投资有限公司"/>
        <s v="[Dim Enrollment].[End Customer Name].&amp;[通用电气（中国）有限公司]" c="通用电气（中国）有限公司"/>
        <s v="[Dim Enrollment].[End Customer Name].&amp;[锤子科技（北京）有限公司]" c="锤子科技（北京）有限公司"/>
        <s v="[Dim Enrollment].[End Customer Name].&amp;[长安福特汽车有限公司]" c="长安福特汽车有限公司"/>
        <s v="[Dim Enrollment].[End Customer Name].&amp;[雅培贸易(上海)有限公司]" c="雅培贸易(上海)有限公司"/>
        <s v="[Dim Enrollment].[End Customer Name].&amp;[青岛海信传媒网络技术有限公司]" c="青岛海信传媒网络技术有限公司"/>
        <s v="[Dim Enrollment].[End Customer Name].&amp;[鸿翔飞控技术（西安）有限责任公司]" c="鸿翔飞控技术（西安）有限责任公司"/>
        <s v="[Dim Enrollment].[End Customer Name].&amp;[麦当劳（中国）有限公司]" c="麦当劳（中国）有限公司"/>
      </sharedItems>
    </cacheField>
    <cacheField name="[Measures].[Utilized RMB]" caption="Utilized RMB" numFmtId="0" hierarchy="60" level="32767"/>
    <cacheField name="[Dim Date].[MS Fiscal Month Name].[MS Fiscal Month Name]" caption="MS Fiscal Month Name" numFmtId="0" hierarchy="10" level="1">
      <sharedItems count="6"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6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0" unbalanced="0"/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Felix Chang" refreshedDate="42318.685877083335" backgroundQuery="1" createdVersion="6" refreshedVersion="6" minRefreshableVersion="3" recordCount="0" supportSubquery="1" supportAdvancedDrill="1">
  <cacheSource type="external" connectionId="2"/>
  <cacheFields count="10">
    <cacheField name="[Dim Enrollment].[Enrollment Number].[Enrollment Number]" caption="Enrollment Number" numFmtId="0" hierarchy="19" level="1">
      <sharedItems count="29">
        <s v="[Dim Enrollment].[Enrollment Number].&amp;[V5701307S0790]" c="V5701307S0790"/>
        <s v="[Dim Enrollment].[Enrollment Number].&amp;[V5701311S1872]" c="V5701311S1872"/>
        <s v="[Dim Enrollment].[Enrollment Number].&amp;[V5701312S1934]" c="V5701312S1934"/>
        <s v="[Dim Enrollment].[Enrollment Number].&amp;[V5701312S2090]" c="V5701312S2090"/>
        <s v="[Dim Enrollment].[Enrollment Number].&amp;[V5701312S2190]" c="V5701312S2190"/>
        <s v="[Dim Enrollment].[Enrollment Number].&amp;[V5701401S0255]" c="V5701401S0255"/>
        <s v="[Dim Enrollment].[Enrollment Number].&amp;[V5701405S1044]" c="V5701405S1044"/>
        <s v="[Dim Enrollment].[Enrollment Number].&amp;[V5701405S1068]" c="V5701405S1068"/>
        <s v="[Dim Enrollment].[Enrollment Number].&amp;[V5701405S1075]" c="V5701405S1075"/>
        <s v="[Dim Enrollment].[Enrollment Number].&amp;[V5701405S1080]" c="V5701405S1080"/>
        <s v="[Dim Enrollment].[Enrollment Number].&amp;[V5701407S1110]" c="V5701407S1110"/>
        <s v="[Dim Enrollment].[Enrollment Number].&amp;[V5701407S1113]" c="V5701407S1113"/>
        <s v="[Dim Enrollment].[Enrollment Number].&amp;[V5701407S1120]" c="V5701407S1120"/>
        <s v="[Dim Enrollment].[Enrollment Number].&amp;[V5701410S1184]" c="V5701410S1184"/>
        <s v="[Dim Enrollment].[Enrollment Number].&amp;[V5701411S1256]" c="V5701411S1256"/>
        <s v="[Dim Enrollment].[Enrollment Number].&amp;[V5701411S1267]" c="V5701411S1267"/>
        <s v="[Dim Enrollment].[Enrollment Number].&amp;[V5701412S1289]" c="V5701412S1289"/>
        <s v="[Dim Enrollment].[Enrollment Number].&amp;[V5701501S0012]" c="V5701501S0012"/>
        <s v="[Dim Enrollment].[Enrollment Number].&amp;[V5701504S0077]" c="V5701504S0077"/>
        <s v="[Dim Enrollment].[Enrollment Number].&amp;[V5701505S0124]" c="V5701505S0124"/>
        <s v="[Dim Enrollment].[Enrollment Number].&amp;[V5701505S0136]" c="V5701505S0136"/>
        <s v="[Dim Enrollment].[Enrollment Number].&amp;[V5701505S0140]" c="V5701505S0140"/>
        <s v="[Dim Enrollment].[Enrollment Number].&amp;[V5701505S0145]" c="V5701505S0145"/>
        <s v="[Dim Enrollment].[Enrollment Number].&amp;[V5701505S0157]" c="V5701505S0157"/>
        <s v="[Dim Enrollment].[Enrollment Number].&amp;[V5701505S0160]" c="V5701505S0160"/>
        <s v="[Dim Enrollment].[Enrollment Number].&amp;[V5701505S0164]" c="V5701505S0164"/>
        <s v="[Dim Enrollment].[Enrollment Number].&amp;[V5701506S0201]" c="V5701506S0201"/>
        <s v="[Dim Enrollment].[Enrollment Number].&amp;[V5701507S0218]" c="V5701507S0218"/>
        <s v="[Dim Enrollment].[Enrollment Number].&amp;[V5701509S0281]" c="V5701509S0281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28">
        <s v="[Dim Enrollment].[End Customer Name].&amp;[Honeywell (China) Co., Ltd]" c="Honeywell (China) Co., Ltd"/>
        <s v="[Dim Enrollment].[End Customer Name].&amp;[SAASPLAZA CLOUD SERVICES (SHANGHAI) CO., LTD. (Ford DMS on Azure Project)]" c="SAASPLAZA CLOUD SERVICES (SHANGHAI) CO., LTD. (Ford DMS on Azure Project)"/>
        <s v="[Dim Enrollment].[End Customer Name].&amp;[上海东方明珠新媒体股份有限公司]" c="上海东方明珠新媒体股份有限公司"/>
        <s v="[Dim Enrollment].[End Customer Name].&amp;[上海南洋万邦软件技术有限公司（兴业银行__ 微软公有云Azure服务项目）]" c="上海南洋万邦软件技术有限公司（兴业银行__ 微软公有云Azure服务项目）"/>
        <s v="[Dim Enrollment].[End Customer Name].&amp;[上海晶赞科技发展有限公司]" c="上海晶赞科技发展有限公司"/>
        <s v="[Dim Enrollment].[End Customer Name].&amp;[内蒙古蒙牛乳业（集团）股份有限公司]" c="内蒙古蒙牛乳业（集团）股份有限公司"/>
        <s v="[Dim Enrollment].[End Customer Name].&amp;[北京三星通信技术研究有限公司]" c="北京三星通信技术研究有限公司"/>
        <s v="[Dim Enrollment].[End Customer Name].&amp;[北京小米移动软件有限公司]" c="北京小米移动软件有限公司"/>
        <s v="[Dim Enrollment].[End Customer Name].&amp;[北京易店宝科技发展有限公司]" c="北京易店宝科技发展有限公司"/>
        <s v="[Dim Enrollment].[End Customer Name].&amp;[北京能容科技有限公司]" c="北京能容科技有限公司"/>
        <s v="[Dim Enrollment].[End Customer Name].&amp;[可口可乐饮料（上海）有限公司]" c="可口可乐饮料（上海）有限公司"/>
        <s v="[Dim Enrollment].[End Customer Name].&amp;[宏达通讯有限公司]" c="宏达通讯有限公司"/>
        <s v="[Dim Enrollment].[End Customer Name].&amp;[山东青鸟软通信息技术股份有限公司（海尔集团国内公有云项目）]" c="山东青鸟软通信息技术股份有限公司（海尔集团国内公有云项目）"/>
        <s v="[Dim Enrollment].[End Customer Name].&amp;[广东赛百威信息科技有限公司(宝洁（中国）eCommerce 数据分析项目 )]" c="广东赛百威信息科技有限公司(宝洁（中国）eCommerce 数据分析项目 )"/>
        <s v="[Dim Enrollment].[End Customer Name].&amp;[文思海辉技术有限公司]" c="文思海辉技术有限公司"/>
        <s v="[Dim Enrollment].[End Customer Name].&amp;[晶赞广告（上海）有限公司]" c="晶赞广告（上海）有限公司"/>
        <s v="[Dim Enrollment].[End Customer Name].&amp;[欧唯特信息系统(上海)有限公司(宝洁(中国)有限公司 生活家项目)]" c="欧唯特信息系统(上海)有限公司(宝洁(中国)有限公司 生活家项目)"/>
        <s v="[Dim Enrollment].[End Customer Name].&amp;[欧莱雅（中国）有限公司]" c="欧莱雅（中国）有限公司"/>
        <s v="[Dim Enrollment].[End Customer Name].&amp;[玫琳凯（中国）化妆品有限公司]" c="玫琳凯（中国）化妆品有限公司"/>
        <s v="[Dim Enrollment].[End Customer Name].&amp;[福特汽车(中国)有限公司]" c="福特汽车(中国)有限公司"/>
        <s v="[Dim Enrollment].[End Customer Name].&amp;[米其林（中国）投资有限公司]" c="米其林（中国）投资有限公司"/>
        <s v="[Dim Enrollment].[End Customer Name].&amp;[通用电气（中国）有限公司]" c="通用电气（中国）有限公司"/>
        <s v="[Dim Enrollment].[End Customer Name].&amp;[锤子科技（北京）有限公司]" c="锤子科技（北京）有限公司"/>
        <s v="[Dim Enrollment].[End Customer Name].&amp;[长安福特汽车有限公司]" c="长安福特汽车有限公司"/>
        <s v="[Dim Enrollment].[End Customer Name].&amp;[雅培贸易(上海)有限公司]" c="雅培贸易(上海)有限公司"/>
        <s v="[Dim Enrollment].[End Customer Name].&amp;[青岛海信传媒网络技术有限公司]" c="青岛海信传媒网络技术有限公司"/>
        <s v="[Dim Enrollment].[End Customer Name].&amp;[鸿翔飞控技术（西安）有限责任公司]" c="鸿翔飞控技术（西安）有限责任公司"/>
        <s v="[Dim Enrollment].[End Customer Name].&amp;[麦当劳（中国）有限公司]" c="麦当劳（中国）有限公司"/>
      </sharedItems>
    </cacheField>
    <cacheField name="[Measures].[Commitment RMB]" caption="Commitment RMB" numFmtId="0" hierarchy="53" level="32767"/>
    <cacheField name="[Measures].[Utilized RMB]" caption="Utilized RMB" numFmtId="0" hierarchy="60" level="32767"/>
    <cacheField name="[Dim Terms].[Term Start Date].[Term Start Date]" caption="Term Start Date" numFmtId="0" hierarchy="51" level="1">
      <sharedItems count="20">
        <s v="[Dim Terms].[Term Start Date].&amp;[2014-12-01T00:00:00]" c="2014-12-01"/>
        <s v="[Dim Terms].[Term Start Date].&amp;[2014-12-31T00:00:00]" c="2014-12-31"/>
        <s v="[Dim Terms].[Term Start Date].&amp;[2015-01-01T00:00:00]" c="2015-01-01"/>
        <s v="[Dim Terms].[Term Start Date].&amp;[2015-01-30T00:00:00]" c="2015-01-30"/>
        <s v="[Dim Terms].[Term Start Date].&amp;[2015-03-01T00:00:00]" c="2015-03-01"/>
        <s v="[Dim Terms].[Term Start Date].&amp;[2015-04-01T00:00:00]" c="2015-04-01"/>
        <s v="[Dim Terms].[Term Start Date].&amp;[2015-04-17T00:00:00]" c="2015-04-17"/>
        <s v="[Dim Terms].[Term Start Date].&amp;[2015-05-26T00:00:00]" c="2015-05-26"/>
        <s v="[Dim Terms].[Term Start Date].&amp;[2015-05-27T00:00:00]" c="2015-05-27"/>
        <s v="[Dim Terms].[Term Start Date].&amp;[2015-05-28T00:00:00]" c="2015-05-28"/>
        <s v="[Dim Terms].[Term Start Date].&amp;[2015-05-29T00:00:00]" c="2015-05-29"/>
        <s v="[Dim Terms].[Term Start Date].&amp;[2015-05-30T00:00:00]" c="2015-05-30"/>
        <s v="[Dim Terms].[Term Start Date].&amp;[2015-06-01T00:00:00]" c="2015-06-01"/>
        <s v="[Dim Terms].[Term Start Date].&amp;[2015-07-01T00:00:00]" c="2015-07-01"/>
        <s v="[Dim Terms].[Term Start Date].&amp;[2015-08-01T00:00:00]" c="2015-08-01"/>
        <s v="[Dim Terms].[Term Start Date].&amp;[2015-08-04T00:00:00]" c="2015-08-04"/>
        <s v="[Dim Terms].[Term Start Date].&amp;[2015-09-01T00:00:00]" c="2015-09-01"/>
        <s v="[Dim Terms].[Term Start Date].&amp;[2015-09-24T00:00:00]" c="2015-09-24"/>
        <s v="[Dim Terms].[Term Start Date].&amp;[2015-10-01T00:00:00]" c="2015-10-01"/>
        <s v="[Dim Terms].[Term Start Date].&amp;[2015-11-01T00:00:00]" c="2015-11-01"/>
      </sharedItems>
    </cacheField>
    <cacheField name="[Dim Terms].[Term End Date].[Term End Date]" caption="Term End Date" numFmtId="0" hierarchy="48" level="1">
      <sharedItems count="12">
        <s v="[Dim Terms].[Term End Date].&amp;[2015-11-30T00:00:00]" c="2015-11-30"/>
        <s v="[Dim Terms].[Term End Date].&amp;[2015-12-31T00:00:00]" c="2015-12-31"/>
        <s v="[Dim Terms].[Term End Date].&amp;[2016-01-31T00:00:00]" c="2016-01-31"/>
        <s v="[Dim Terms].[Term End Date].&amp;[2016-02-29T00:00:00]" c="2016-02-29"/>
        <s v="[Dim Terms].[Term End Date].&amp;[2016-03-31T00:00:00]" c="2016-03-31"/>
        <s v="[Dim Terms].[Term End Date].&amp;[2016-04-30T00:00:00]" c="2016-04-30"/>
        <s v="[Dim Terms].[Term End Date].&amp;[2016-05-31T00:00:00]" c="2016-05-31"/>
        <s v="[Dim Terms].[Term End Date].&amp;[2016-06-30T00:00:00]" c="2016-06-30"/>
        <s v="[Dim Terms].[Term End Date].&amp;[2016-07-31T00:00:00]" c="2016-07-31"/>
        <s v="[Dim Terms].[Term End Date].&amp;[2016-08-31T00:00:00]" c="2016-08-31"/>
        <s v="[Dim Terms].[Term End Date].&amp;[2016-09-30T00:00:00]" c="2016-09-30"/>
        <s v="[Dim Terms].[Term End Date].&amp;[2016-10-31T00:00:00]" c="2016-10-31"/>
      </sharedItems>
    </cacheField>
    <cacheField name="[Dim Terms].[Available Month].[Available Month]" caption="Available Month" numFmtId="0" hierarchy="45" level="1">
      <sharedItems count="12">
        <s v="[Dim Terms].[Available Month].&amp;[1]" c="1"/>
        <s v="[Dim Terms].[Available Month].&amp;[10]" c="10"/>
        <s v="[Dim Terms].[Available Month].&amp;[11]" c="11"/>
        <s v="[Dim Terms].[Available Month].&amp;[12]" c="12"/>
        <s v="[Dim Terms].[Available Month].&amp;[2]" c="2"/>
        <s v="[Dim Terms].[Available Month].&amp;[3]" c="3"/>
        <s v="[Dim Terms].[Available Month].&amp;[4]" c="4"/>
        <s v="[Dim Terms].[Available Month].&amp;[5]" c="5"/>
        <s v="[Dim Terms].[Available Month].&amp;[6]" c="6"/>
        <s v="[Dim Terms].[Available Month].&amp;[7]" c="7"/>
        <s v="[Dim Terms].[Available Month].&amp;[8]" c="8"/>
        <s v="[Dim Terms].[Available Month].&amp;[9]" c="9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0" unbalanced="0"/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0" unbalanced="0"/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2" unbalanced="0">
      <fieldsUsage count="2">
        <fieldUsage x="-1"/>
        <fieldUsage x="9"/>
      </fieldsUsage>
    </cacheHierarchy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2" unbalanced="0">
      <fieldsUsage count="2">
        <fieldUsage x="-1"/>
        <fieldUsage x="8"/>
      </fieldsUsage>
    </cacheHierarchy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2" unbalanced="0">
      <fieldsUsage count="2">
        <fieldUsage x="-1"/>
        <fieldUsage x="7"/>
      </fieldsUsage>
    </cacheHierarchy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 oneField="1">
      <fieldsUsage count="1">
        <fieldUsage x="5"/>
      </fieldsUsage>
    </cacheHierarchy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6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Felix Chang" refreshedDate="42319.42998483796" backgroundQuery="1" createdVersion="6" refreshedVersion="6" minRefreshableVersion="3" recordCount="0" supportSubquery="1" supportAdvancedDrill="1">
  <cacheSource type="external" connectionId="2"/>
  <cacheFields count="9">
    <cacheField name="[Dim Enrollment].[Enrollment Number].[Enrollment Number]" caption="Enrollment Number" numFmtId="0" hierarchy="19" level="1">
      <sharedItems count="1">
        <s v="[Dim Enrollment].[Enrollment Number].&amp;[V5701311S1872]" c="V5701311S1872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1">
        <s v="[Dim Enrollment].[End Customer Name].&amp;[晶赞广告（上海）有限公司]" c="晶赞广告（上海）有限公司"/>
      </sharedItems>
    </cacheField>
    <cacheField name="[Measures].[Utilized RMB]" caption="Utilized RMB" numFmtId="0" hierarchy="60" level="32767"/>
    <cacheField name="[Dim Service].[Service].[Service]" caption="Service" numFmtId="0" hierarchy="34" level="1">
      <sharedItems count="15">
        <s v="[Dim Service].[Service].&amp;[A6 HDInsight]" c="A6 HDInsight"/>
        <s v="[Dim Service].[Service].&amp;[A7 HDInsight]" c="A7 HDInsight"/>
        <s v="[Dim Service].[Service].&amp;[Business Analytics]" c="Business Analytics"/>
        <s v="[Dim Service].[Service].&amp;[Data Transfer Egress]" c="Data Transfer Egress"/>
        <s v="[Dim Service].[Service].&amp;[Data Transfr Ingress]" c="Data Transfr Ingress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HDInsight]" c="HDInsight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Networking]" c="Networking"/>
        <s v="[Dim Service].[Service].&amp;[Transactions Storage]" c="Transactions Storage"/>
        <s v="[Dim Service].[Service].&amp;[Virtual Machines]" c="Virtual Machines"/>
      </sharedItems>
    </cacheField>
    <cacheField name="[Dim Service].[Service Type].[Service Type]" caption="Service Type" numFmtId="0" hierarchy="38" level="1">
      <sharedItems count="121">
        <s v="[Dim Service].[Service Type].&amp;[A1 HDInsight]" c="A1 HDInsight"/>
        <s v="[Dim Service].[Service Type].&amp;[A1 VM (Non-Windows)]" c="A1 VM (Non-Windows)"/>
        <s v="[Dim Service].[Service Type].&amp;[A1 VM (Windows)]" c="A1 VM (Windows)"/>
        <s v="[Dim Service].[Service Type].&amp;[A5 Cloud Services]" c="A5 Cloud Services"/>
        <s v="[Dim Service].[Service Type].&amp;[A5 VM (Windows)]" c="A5 VM (Windows)"/>
        <s v="[Dim Service].[Service Type].&amp;[A5 VM(Non-Windows)]" c="A5 VM(Non-Windows)"/>
        <s v="[Dim Service].[Service Type].&amp;[A6 Cloud Services]" c="A6 Cloud Services"/>
        <s v="[Dim Service].[Service Type].&amp;[A6 HDInsight]" c="A6 HDInsight"/>
        <s v="[Dim Service].[Service Type].&amp;[A6 VM (Non-Windows)]" c="A6 VM (Non-Windows)"/>
        <s v="[Dim Service].[Service Type].&amp;[A6 VM (Windows)]" c="A6 VM (Windows)"/>
        <s v="[Dim Service].[Service Type].&amp;[A7 Cloud Services]" c="A7 Cloud Services"/>
        <s v="[Dim Service].[Service Type].&amp;[A7 HDInsight]" c="A7 HDInsight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AppFabric Service Bus 1000 Relay hours]" c="AppFabric Service Bus 1000 Relay hours"/>
        <s v="[Dim Service].[Service Type].&amp;[AppFabric Service Bus 1M Message]" c="AppFabric Service Bus 1M Message"/>
        <s v="[Dim Service].[Service Type].&amp;[Azure Open RDS]" c="Azure Open RDS"/>
        <s v="[Dim Service].[Service Type].&amp;[Azure Redis Cache]" c="Azure Redis Cache"/>
        <s v="[Dim Service].[Service Type].&amp;[Backup Protected Instances]" c="Backup Protected Instances"/>
        <s v="[Dim Service].[Service Type].&amp;[Backup Storage]" c="Backup Storage"/>
        <s v="[Dim Service].[Service Type].&amp;[Basic Automation]" c="Basic Automation"/>
        <s v="[Dim Service].[Service Type].&amp;[Basic Event Hubs Throughput Units]" c="Basic Event Hubs Throughput Units"/>
        <s v="[Dim Service].[Service Type].&amp;[Basic Messaging Operations]" c="Basic Messaging Operations"/>
        <s v="[Dim Service].[Service Type].&amp;[Basic.A1 VM (Non-Windows)]" c="Basic.A1 VM (Non-Windows)"/>
        <s v="[Dim Service].[Service Type].&amp;[Basic.A1 VM (Windows)]" c="Basic.A1 VM (Windows)"/>
        <s v="[Dim Service].[Service Type].&amp;[CDN]" c="CDN"/>
        <s v="[Dim Service].[Service Type].&amp;[Cloud Services]" c="Cloud Services"/>
        <s v="[Dim Service].[Service Type].&amp;[D3 HDInsight]" c="D3 HDInsight"/>
        <s v="[Dim Service].[Service Type].&amp;[Data Services]" c="Data Services"/>
        <s v="[Dim Service].[Service Type].&amp;[Data Transfr Egress]" c="Data Transfr Egress"/>
        <s v="[Dim Service].[Service Type].&amp;[Data Transfr Ingress]" c="Data Transfr Ingress"/>
        <s v="[Dim Service].[Service Type].&amp;[Encoder Output]" c="Encoder Output"/>
        <s v="[Dim Service].[Service Type].&amp;[Free Automation]" c="Free Automation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Geo Redundant Storage Standard IO - Files]" c="Geo Redundant Storage Standard IO - Files"/>
        <s v="[Dim Service].[Service Type].&amp;[Geo Redundant Tables/Queues]" c="Geo Redundant Tables/Queues"/>
        <s v="[Dim Service].[Service Type].&amp;[HDInsight]" c="HDInsight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Storage Standard IO - Files]" c="Locally Redundant Storage Standard IO - Files"/>
        <s v="[Dim Service].[Service Type].&amp;[Locally Redundant Tables/Queues]" c="Locally Redundant Tables/Queues"/>
        <s v="[Dim Service].[Service Type].&amp;[Media E1 Encoding Reserved]" c="Media E1 Encoding Reserved"/>
        <s v="[Dim Service].[Service Type].&amp;[Media E2 Encoding Reserved]" c="Media E2 Encoding Reserved"/>
        <s v="[Dim Service].[Service Type].&amp;[Media Encoding]" c="Media Encoding"/>
        <s v="[Dim Service].[Service Type].&amp;[Media Services]" c="Media Services"/>
        <s v="[Dim Service].[Service Type].&amp;[Media Services Live Channel Hours]" c="Media Services Live Channel Hours"/>
        <s v="[Dim Service].[Service Type].&amp;[Media Streaming Reserved]" c="Media Streaming Reserved"/>
        <s v="[Dim Service].[Service Type].&amp;[Mobile Services Free Units]" c="Mobile Services Free Units"/>
        <s v="[Dim Service].[Service Type].&amp;[MySQL Database on Azure]" c="MySQL Database on Azure"/>
        <s v="[Dim Service].[Service Type].&amp;[Notification Hub]" c="Notification Hub"/>
        <s v="[Dim Service].[Service Type].&amp;[Premium Data Transfer Zone 1]" c="Premium Data Transfer Zone 1"/>
        <s v="[Dim Service].[Service Type].&amp;[Premium P1 Secondary Active Geo Database Days]" c="Premium P1 Secondary Active Geo Database Days"/>
        <s v="[Dim Service].[Service Type].&amp;[Premium P2 Secondary Active Geo Database Days]" c="Premium P2 Secondary Active Geo Database Days"/>
        <s v="[Dim Service].[Service Type].&amp;[Premium P2 Secondary Geo Database Days]" c="Premium P2 Secondary Geo Database Days"/>
        <s v="[Dim Service].[Service Type].&amp;[Premium P3 Secondary Active Geo Database Days]" c="Premium P3 Secondary Active Geo Database Days"/>
        <s v="[Dim Service].[Service Type].&amp;[Premium Scheduler Units]" c="Premium Scheduler Units"/>
        <s v="[Dim Service].[Service Type].&amp;[Public IP Addresses]" c="Public IP Addresses"/>
        <s v="[Dim Service].[Service Type].&amp;[Read-Access Geo Redundant Block Blobs]" c="Read-Access Geo Redundant Block Blobs"/>
        <s v="[Dim Service].[Service Type].&amp;[Read-Access Geo Redundant Disk/Page Blobs]" c="Read-Access Geo Redundant Disk/Page Blobs"/>
        <s v="[Dim Service].[Service Type].&amp;[Read-Access Geo Redundant Tables/Queues]" c="Read-Access Geo Redundant Tables/Queues"/>
        <s v="[Dim Service].[Service Type].&amp;[Reserved IP Address Hours]" c="Reserved IP Address Hours"/>
        <s v="[Dim Service].[Service Type].&amp;[Reserved IP Remaps]" c="Reserved IP Remaps"/>
        <s v="[Dim Service].[Service Type].&amp;[Scheduler]" c="Scheduler"/>
        <s v="[Dim Service].[Service Type].&amp;[SQL Azure Business]" c="SQL Azure Business"/>
        <s v="[Dim Service].[Service Type].&amp;[SQL Azure Web]" c="SQL Azure Web"/>
        <s v="[Dim Service].[Service Type].&amp;[SQL Basic Database]" c="SQL Basic Database"/>
        <s v="[Dim Service].[Service Type].&amp;[SQL Basic Database Days]" c="SQL Basic Database Days"/>
        <s v="[Dim Service].[Service Type].&amp;[SQL Database]" c="SQL Database"/>
        <s v="[Dim Service].[Service Type].&amp;[SQL Premium P1 Database]" c="SQL Premium P1 Database"/>
        <s v="[Dim Service].[Service Type].&amp;[SQL Premium P2 Database]" c="SQL Premium P2 Database"/>
        <s v="[Dim Service].[Service Type].&amp;[SQL Premium P3 Database]" c="SQL Premium P3 Database"/>
        <s v="[Dim Service].[Service Type].&amp;[SQL Server Enterprise]" c="SQL Server Enterprise"/>
        <s v="[Dim Service].[Service Type].&amp;[SQL Server Standard]" c="SQL Server Standard"/>
        <s v="[Dim Service].[Service Type].&amp;[SQL Server Web]" c="SQL Server Web"/>
        <s v="[Dim Service].[Service Type].&amp;[SQL Standard S1 Database]" c="SQL Standard S1 Database"/>
        <s v="[Dim Service].[Service Type].&amp;[SQL Standard S2 Database]" c="SQL Standard S2 Database"/>
        <s v="[Dim Service].[Service Type].&amp;[Standard Event Hubs Ingress Events]" c="Standard Event Hubs Ingress Events"/>
        <s v="[Dim Service].[Service Type].&amp;[Standard Event Hubs Throughput Units]" c="Standard Event Hubs Throughput Units"/>
        <s v="[Dim Service].[Service Type].&amp;[Standard Messaging Base Unit]" c="Standard Messaging Base Unit"/>
        <s v="[Dim Service].[Service Type].&amp;[Standard Messaging Connections]" c="Standard Messaging Connections"/>
        <s v="[Dim Service].[Service Type].&amp;[Standard Messaging Operations]" c="Standard Messaging Operations"/>
        <s v="[Dim Service].[Service Type].&amp;[Standard S0 Database Days]" c="Standard S0 Database Days"/>
        <s v="[Dim Service].[Service Type].&amp;[Standard S0 Secondary Database Days]" c="Standard S0 Secondary Database Days"/>
        <s v="[Dim Service].[Service Type].&amp;[Standard S3 Database Days]" c="Standard S3 Database Days"/>
        <s v="[Dim Service].[Service Type].&amp;[Standard S3 Secondary Database Days]" c="Standard S3 Secondary Database Days"/>
        <s v="[Dim Service].[Service Type].&amp;[Standard SSD _D1 VM Non-Windows]" c="Standard SSD _D1 VM Non-Window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1 VM Windows]" c="Standard SSD _D11 VM 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3 VM Windows]" c="Standard SSD _D13 VM Windows"/>
        <s v="[Dim Service].[Service Type].&amp;[Standard SSD _D14 VM Non-Windows]" c="Standard SSD _D14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Standard SSD_D2 Cloud Service]" c="Standard SSD_D2 Cloud Service"/>
        <s v="[Dim Service].[Service Type].&amp;[Storage Geo Redundant]" c="Storage Geo Redundant"/>
        <s v="[Dim Service].[Service Type].&amp;[Storage Local Redundant]" c="Storage Local Redundant"/>
        <s v="[Dim Service].[Service Type].&amp;[Traffic Manager DNS Queries]" c="Traffic Manager DNS Queries"/>
        <s v="[Dim Service].[Service Type].&amp;[Traffic Manager Endpoints]" c="Traffic Manager Endpoints"/>
        <s v="[Dim Service].[Service Type].&amp;[Traffic Manager External Endpoints]" c="Traffic Manager External Endpoints"/>
        <s v="[Dim Service].[Service Type].&amp;[Transactions Storage]" c="Transactions Storage"/>
        <s v="[Dim Service].[Service Type].&amp;[Virtual Network]" c="Virtual Network"/>
        <s v="[Dim Service].[Service Type].&amp;[Web Sites]" c="Web Sites"/>
        <s v="[Dim Service].[Service Type].&amp;[Web Sites Large Basic]" c="Web Sites Large Basic"/>
        <s v="[Dim Service].[Service Type].&amp;[Web Sites Large Standard]" c="Web Sites Large Standard"/>
        <s v="[Dim Service].[Service Type].&amp;[Web Sites Medium Basic]" c="Web Sites Medium Basic"/>
        <s v="[Dim Service].[Service Type].&amp;[Web Sites Medium Standard]" c="Web Sites Medium Standard"/>
        <s v="[Dim Service].[Service Type].&amp;[Web Sites Shared]" c="Web Sites Shared"/>
        <s v="[Dim Service].[Service Type].&amp;[Web Sites Small Basic]" c="Web Sites Small Basic"/>
        <s v="[Dim Service].[Service Type].&amp;[Web Sites Small Standard]" c="Web Sites Small Standard"/>
        <s v="[Dim Service].[Service Type].&amp;[Web Sites SNI SSL]" c="Web Sites SNI SSL"/>
      </sharedItems>
    </cacheField>
    <cacheField name="[Dim Date].[MS Fiscal Month Name].[MS Fiscal Month Name]" caption="MS Fiscal Month Name" numFmtId="0" hierarchy="10" level="1">
      <sharedItems count="6"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6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7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Felix Chang" refreshedDate="42319.433208333336" backgroundQuery="1" createdVersion="6" refreshedVersion="6" minRefreshableVersion="3" recordCount="0" supportSubquery="1" supportAdvancedDrill="1">
  <cacheSource type="external" connectionId="2"/>
  <cacheFields count="9">
    <cacheField name="[Dim Enrollment].[Enrollment Number].[Enrollment Number]" caption="Enrollment Number" numFmtId="0" hierarchy="19" level="1">
      <sharedItems count="1">
        <s v="[Dim Enrollment].[Enrollment Number].&amp;[V5701311S1872]" c="V5701311S1872"/>
      </sharedItems>
    </cacheField>
    <cacheField name="[Dim Terms].[Is Current Term].[Is Current Term]" caption="Is Current Term" numFmtId="0" hierarchy="46" level="1">
      <sharedItems containsSemiMixedTypes="0" containsString="0"/>
    </cacheField>
    <cacheField name="[Dim Enrollment].[Is HMC].[Is HMC]" caption="Is HMC" numFmtId="0" hierarchy="22" level="1">
      <sharedItems containsSemiMixedTypes="0" containsString="0"/>
    </cacheField>
    <cacheField name="[Dim Enrollment].[Segment].[Segment]" caption="Segment" numFmtId="0" hierarchy="30" level="1">
      <sharedItems containsSemiMixedTypes="0" containsString="0"/>
    </cacheField>
    <cacheField name="[Dim Enrollment].[End Customer Name].[End Customer Name]" caption="End Customer Name" numFmtId="0" hierarchy="17" level="1">
      <sharedItems count="1">
        <s v="[Dim Enrollment].[End Customer Name].&amp;[可口可乐饮料（上海）有限公司]" c="可口可乐饮料（上海）有限公司"/>
      </sharedItems>
    </cacheField>
    <cacheField name="[Measures].[Utilized RMB]" caption="Utilized RMB" numFmtId="0" hierarchy="60" level="32767"/>
    <cacheField name="[Dim Service].[Service].[Service]" caption="Service" numFmtId="0" hierarchy="34" level="1">
      <sharedItems count="43">
        <s v="[Dim Service].[Service].&amp;[Backup Storage]" c="Backup Storage"/>
        <s v="[Dim Service].[Service].&amp;[Business Analytics]" c="Business Analytics"/>
        <s v="[Dim Service].[Service].&amp;[CDN]" c="CDN"/>
        <s v="[Dim Service].[Service].&amp;[Cloud Services]" c="Cloud Services"/>
        <s v="[Dim Service].[Service].&amp;[Data Services]" c="Data Services"/>
        <s v="[Dim Service].[Service].&amp;[Data Transfer Egress]" c="Data Transfer Egress"/>
        <s v="[Dim Service].[Service].&amp;[Data Transfr Ingress]" c="Data Transfr Ingress"/>
        <s v="[Dim Service].[Service].&amp;[Free Automation]" c="Free Automation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Media]" c="Media"/>
        <s v="[Dim Service].[Service].&amp;[Media E1 Encoding Reserved]" c="Media E1 Encoding Reserved"/>
        <s v="[Dim Service].[Service].&amp;[Media Encoding]" c="Media Encoding"/>
        <s v="[Dim Service].[Service].&amp;[Networking]" c="Networking"/>
        <s v="[Dim Service].[Service].&amp;[Premium P1 Database]" c="Premium P1 Database"/>
        <s v="[Dim Service].[Service].&amp;[Premium P1 Secondary Active Geo Database Days]" c="Premium P1 Secondary Active Geo Database Days"/>
        <s v="[Dim Service].[Service].&amp;[Premium P3 Database]" c="Premium P3 Database"/>
        <s v="[Dim Service].[Service].&amp;[Premium P3 Secondary Active Geo Database Days]" c="Premium P3 Secondary Active Geo Database Days"/>
        <s v="[Dim Service].[Service].&amp;[Read-Access Geo Redundant Block Blobs]" c="Read-Access Geo Redundant Block Blobs"/>
        <s v="[Dim Service].[Service].&amp;[Read-Access Geo Redundant Disk/Page Blobs]" c="Read-Access Geo Redundant Disk/Page Blobs"/>
        <s v="[Dim Service].[Service].&amp;[Read-Access Geo Redundant Tables/Queues]" c="Read-Access Geo Redundant Tables/Queues"/>
        <s v="[Dim Service].[Service].&amp;[Reserved IP Remaps]" c="Reserved IP Remaps"/>
        <s v="[Dim Service].[Service].&amp;[SQL Azure Business]" c="SQL Azure Business"/>
        <s v="[Dim Service].[Service].&amp;[SQL Azure Web]" c="SQL Azure Web"/>
        <s v="[Dim Service].[Service].&amp;[SQL Basic Database Days]" c="SQL Basic Database Days"/>
        <s v="[Dim Service].[Service].&amp;[SQL Server Enterprise]" c="SQL Server Enterprise"/>
        <s v="[Dim Service].[Service].&amp;[SQL Server Standard]" c="SQL Server Standard"/>
        <s v="[Dim Service].[Service].&amp;[Standard Messaging Base Unit]" c="Standard Messaging Base Unit"/>
        <s v="[Dim Service].[Service].&amp;[Standard Messaging Operations]" c="Standard Messaging Operations"/>
        <s v="[Dim Service].[Service].&amp;[Standard S0 Database Days]" c="Standard S0 Database Days"/>
        <s v="[Dim Service].[Service].&amp;[Standard S1 Database]" c="Standard S1 Database"/>
        <s v="[Dim Service].[Service].&amp;[Standard S2 Database]" c="Standard S2 Database"/>
        <s v="[Dim Service].[Service].&amp;[Standard SSD _D1 VM Windows]" c="Standard SSD _D1 VM Windows"/>
        <s v="[Dim Service].[Service].&amp;[Standard SSD _D2 VM Windows]" c="Standard SSD _D2 VM Windows"/>
        <s v="[Dim Service].[Service].&amp;[Storage]" c="Storage"/>
        <s v="[Dim Service].[Service].&amp;[Traffic Manager DNS Queries]" c="Traffic Manager DNS Querie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 Sites Small Basic]" c="Web Sites Small Basic"/>
        <s v="[Dim Service].[Service].&amp;[Websites]" c="Websites"/>
      </sharedItems>
    </cacheField>
    <cacheField name="[Dim Service].[Service Type].[Service Type]" caption="Service Type" numFmtId="0" hierarchy="38" level="1">
      <sharedItems count="121">
        <s v="[Dim Service].[Service Type].&amp;[A1 HDInsight]" c="A1 HDInsight"/>
        <s v="[Dim Service].[Service Type].&amp;[A1 VM (Non-Windows)]" c="A1 VM (Non-Windows)"/>
        <s v="[Dim Service].[Service Type].&amp;[A1 VM (Windows)]" c="A1 VM (Windows)"/>
        <s v="[Dim Service].[Service Type].&amp;[A5 Cloud Services]" c="A5 Cloud Services"/>
        <s v="[Dim Service].[Service Type].&amp;[A5 VM (Windows)]" c="A5 VM (Windows)"/>
        <s v="[Dim Service].[Service Type].&amp;[A5 VM(Non-Windows)]" c="A5 VM(Non-Windows)"/>
        <s v="[Dim Service].[Service Type].&amp;[A6 Cloud Services]" c="A6 Cloud Services"/>
        <s v="[Dim Service].[Service Type].&amp;[A6 HDInsight]" c="A6 HDInsight"/>
        <s v="[Dim Service].[Service Type].&amp;[A6 VM (Non-Windows)]" c="A6 VM (Non-Windows)"/>
        <s v="[Dim Service].[Service Type].&amp;[A6 VM (Windows)]" c="A6 VM (Windows)"/>
        <s v="[Dim Service].[Service Type].&amp;[A7 Cloud Services]" c="A7 Cloud Services"/>
        <s v="[Dim Service].[Service Type].&amp;[A7 HDInsight]" c="A7 HDInsight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AppFabric Service Bus 1000 Relay hours]" c="AppFabric Service Bus 1000 Relay hours"/>
        <s v="[Dim Service].[Service Type].&amp;[AppFabric Service Bus 1M Message]" c="AppFabric Service Bus 1M Message"/>
        <s v="[Dim Service].[Service Type].&amp;[Azure Open RDS]" c="Azure Open RDS"/>
        <s v="[Dim Service].[Service Type].&amp;[Azure Redis Cache]" c="Azure Redis Cache"/>
        <s v="[Dim Service].[Service Type].&amp;[Backup Protected Instances]" c="Backup Protected Instances"/>
        <s v="[Dim Service].[Service Type].&amp;[Backup Storage]" c="Backup Storage"/>
        <s v="[Dim Service].[Service Type].&amp;[Basic Automation]" c="Basic Automation"/>
        <s v="[Dim Service].[Service Type].&amp;[Basic Event Hubs Throughput Units]" c="Basic Event Hubs Throughput Units"/>
        <s v="[Dim Service].[Service Type].&amp;[Basic Messaging Operations]" c="Basic Messaging Operations"/>
        <s v="[Dim Service].[Service Type].&amp;[Basic.A1 VM (Non-Windows)]" c="Basic.A1 VM (Non-Windows)"/>
        <s v="[Dim Service].[Service Type].&amp;[Basic.A1 VM (Windows)]" c="Basic.A1 VM (Windows)"/>
        <s v="[Dim Service].[Service Type].&amp;[CDN]" c="CDN"/>
        <s v="[Dim Service].[Service Type].&amp;[Cloud Services]" c="Cloud Services"/>
        <s v="[Dim Service].[Service Type].&amp;[D3 HDInsight]" c="D3 HDInsight"/>
        <s v="[Dim Service].[Service Type].&amp;[Data Services]" c="Data Services"/>
        <s v="[Dim Service].[Service Type].&amp;[Data Transfr Egress]" c="Data Transfr Egress"/>
        <s v="[Dim Service].[Service Type].&amp;[Data Transfr Ingress]" c="Data Transfr Ingress"/>
        <s v="[Dim Service].[Service Type].&amp;[Encoder Output]" c="Encoder Output"/>
        <s v="[Dim Service].[Service Type].&amp;[Free Automation]" c="Free Automation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Geo Redundant Storage Standard IO - Files]" c="Geo Redundant Storage Standard IO - Files"/>
        <s v="[Dim Service].[Service Type].&amp;[Geo Redundant Tables/Queues]" c="Geo Redundant Tables/Queues"/>
        <s v="[Dim Service].[Service Type].&amp;[HDInsight]" c="HDInsight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Storage Standard IO - Files]" c="Locally Redundant Storage Standard IO - Files"/>
        <s v="[Dim Service].[Service Type].&amp;[Locally Redundant Tables/Queues]" c="Locally Redundant Tables/Queues"/>
        <s v="[Dim Service].[Service Type].&amp;[Media E1 Encoding Reserved]" c="Media E1 Encoding Reserved"/>
        <s v="[Dim Service].[Service Type].&amp;[Media E2 Encoding Reserved]" c="Media E2 Encoding Reserved"/>
        <s v="[Dim Service].[Service Type].&amp;[Media Encoding]" c="Media Encoding"/>
        <s v="[Dim Service].[Service Type].&amp;[Media Services]" c="Media Services"/>
        <s v="[Dim Service].[Service Type].&amp;[Media Services Live Channel Hours]" c="Media Services Live Channel Hours"/>
        <s v="[Dim Service].[Service Type].&amp;[Media Streaming Reserved]" c="Media Streaming Reserved"/>
        <s v="[Dim Service].[Service Type].&amp;[Mobile Services Free Units]" c="Mobile Services Free Units"/>
        <s v="[Dim Service].[Service Type].&amp;[MySQL Database on Azure]" c="MySQL Database on Azure"/>
        <s v="[Dim Service].[Service Type].&amp;[Notification Hub]" c="Notification Hub"/>
        <s v="[Dim Service].[Service Type].&amp;[Premium Data Transfer Zone 1]" c="Premium Data Transfer Zone 1"/>
        <s v="[Dim Service].[Service Type].&amp;[Premium P1 Secondary Active Geo Database Days]" c="Premium P1 Secondary Active Geo Database Days"/>
        <s v="[Dim Service].[Service Type].&amp;[Premium P2 Secondary Active Geo Database Days]" c="Premium P2 Secondary Active Geo Database Days"/>
        <s v="[Dim Service].[Service Type].&amp;[Premium P2 Secondary Geo Database Days]" c="Premium P2 Secondary Geo Database Days"/>
        <s v="[Dim Service].[Service Type].&amp;[Premium P3 Secondary Active Geo Database Days]" c="Premium P3 Secondary Active Geo Database Days"/>
        <s v="[Dim Service].[Service Type].&amp;[Premium Scheduler Units]" c="Premium Scheduler Units"/>
        <s v="[Dim Service].[Service Type].&amp;[Public IP Addresses]" c="Public IP Addresses"/>
        <s v="[Dim Service].[Service Type].&amp;[Read-Access Geo Redundant Block Blobs]" c="Read-Access Geo Redundant Block Blobs"/>
        <s v="[Dim Service].[Service Type].&amp;[Read-Access Geo Redundant Disk/Page Blobs]" c="Read-Access Geo Redundant Disk/Page Blobs"/>
        <s v="[Dim Service].[Service Type].&amp;[Read-Access Geo Redundant Tables/Queues]" c="Read-Access Geo Redundant Tables/Queues"/>
        <s v="[Dim Service].[Service Type].&amp;[Reserved IP Address Hours]" c="Reserved IP Address Hours"/>
        <s v="[Dim Service].[Service Type].&amp;[Reserved IP Remaps]" c="Reserved IP Remaps"/>
        <s v="[Dim Service].[Service Type].&amp;[Scheduler]" c="Scheduler"/>
        <s v="[Dim Service].[Service Type].&amp;[SQL Azure Business]" c="SQL Azure Business"/>
        <s v="[Dim Service].[Service Type].&amp;[SQL Azure Web]" c="SQL Azure Web"/>
        <s v="[Dim Service].[Service Type].&amp;[SQL Basic Database]" c="SQL Basic Database"/>
        <s v="[Dim Service].[Service Type].&amp;[SQL Basic Database Days]" c="SQL Basic Database Days"/>
        <s v="[Dim Service].[Service Type].&amp;[SQL Database]" c="SQL Database"/>
        <s v="[Dim Service].[Service Type].&amp;[SQL Premium P1 Database]" c="SQL Premium P1 Database"/>
        <s v="[Dim Service].[Service Type].&amp;[SQL Premium P2 Database]" c="SQL Premium P2 Database"/>
        <s v="[Dim Service].[Service Type].&amp;[SQL Premium P3 Database]" c="SQL Premium P3 Database"/>
        <s v="[Dim Service].[Service Type].&amp;[SQL Server Enterprise]" c="SQL Server Enterprise"/>
        <s v="[Dim Service].[Service Type].&amp;[SQL Server Standard]" c="SQL Server Standard"/>
        <s v="[Dim Service].[Service Type].&amp;[SQL Server Web]" c="SQL Server Web"/>
        <s v="[Dim Service].[Service Type].&amp;[SQL Standard S1 Database]" c="SQL Standard S1 Database"/>
        <s v="[Dim Service].[Service Type].&amp;[SQL Standard S2 Database]" c="SQL Standard S2 Database"/>
        <s v="[Dim Service].[Service Type].&amp;[Standard Event Hubs Ingress Events]" c="Standard Event Hubs Ingress Events"/>
        <s v="[Dim Service].[Service Type].&amp;[Standard Event Hubs Throughput Units]" c="Standard Event Hubs Throughput Units"/>
        <s v="[Dim Service].[Service Type].&amp;[Standard Messaging Base Unit]" c="Standard Messaging Base Unit"/>
        <s v="[Dim Service].[Service Type].&amp;[Standard Messaging Connections]" c="Standard Messaging Connections"/>
        <s v="[Dim Service].[Service Type].&amp;[Standard Messaging Operations]" c="Standard Messaging Operations"/>
        <s v="[Dim Service].[Service Type].&amp;[Standard S0 Database Days]" c="Standard S0 Database Days"/>
        <s v="[Dim Service].[Service Type].&amp;[Standard S0 Secondary Database Days]" c="Standard S0 Secondary Database Days"/>
        <s v="[Dim Service].[Service Type].&amp;[Standard S3 Database Days]" c="Standard S3 Database Days"/>
        <s v="[Dim Service].[Service Type].&amp;[Standard S3 Secondary Database Days]" c="Standard S3 Secondary Database Days"/>
        <s v="[Dim Service].[Service Type].&amp;[Standard SSD _D1 VM Non-Windows]" c="Standard SSD _D1 VM Non-Window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1 VM Windows]" c="Standard SSD _D11 VM 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3 VM Windows]" c="Standard SSD _D13 VM Windows"/>
        <s v="[Dim Service].[Service Type].&amp;[Standard SSD _D14 VM Non-Windows]" c="Standard SSD _D14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Standard SSD_D2 Cloud Service]" c="Standard SSD_D2 Cloud Service"/>
        <s v="[Dim Service].[Service Type].&amp;[Storage Geo Redundant]" c="Storage Geo Redundant"/>
        <s v="[Dim Service].[Service Type].&amp;[Storage Local Redundant]" c="Storage Local Redundant"/>
        <s v="[Dim Service].[Service Type].&amp;[Traffic Manager DNS Queries]" c="Traffic Manager DNS Queries"/>
        <s v="[Dim Service].[Service Type].&amp;[Traffic Manager Endpoints]" c="Traffic Manager Endpoints"/>
        <s v="[Dim Service].[Service Type].&amp;[Traffic Manager External Endpoints]" c="Traffic Manager External Endpoints"/>
        <s v="[Dim Service].[Service Type].&amp;[Transactions Storage]" c="Transactions Storage"/>
        <s v="[Dim Service].[Service Type].&amp;[Virtual Network]" c="Virtual Network"/>
        <s v="[Dim Service].[Service Type].&amp;[Web Sites]" c="Web Sites"/>
        <s v="[Dim Service].[Service Type].&amp;[Web Sites Large Basic]" c="Web Sites Large Basic"/>
        <s v="[Dim Service].[Service Type].&amp;[Web Sites Large Standard]" c="Web Sites Large Standard"/>
        <s v="[Dim Service].[Service Type].&amp;[Web Sites Medium Basic]" c="Web Sites Medium Basic"/>
        <s v="[Dim Service].[Service Type].&amp;[Web Sites Medium Standard]" c="Web Sites Medium Standard"/>
        <s v="[Dim Service].[Service Type].&amp;[Web Sites Shared]" c="Web Sites Shared"/>
        <s v="[Dim Service].[Service Type].&amp;[Web Sites Small Basic]" c="Web Sites Small Basic"/>
        <s v="[Dim Service].[Service Type].&amp;[Web Sites Small Standard]" c="Web Sites Small Standard"/>
        <s v="[Dim Service].[Service Type].&amp;[Web Sites SNI SSL]" c="Web Sites SNI SSL"/>
      </sharedItems>
    </cacheField>
    <cacheField name="[Dim Date].[MS Fiscal Month Name].[MS Fiscal Month Name]" caption="MS Fiscal Month Name" numFmtId="0" hierarchy="10" level="1">
      <sharedItems count="6"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</sharedItems>
    </cacheField>
  </cacheFields>
  <cacheHierarchies count="6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0" unbalanced="0"/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0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0" unbalanced="0"/>
    <cacheHierarchy uniqueName="[Dim Enrollment].[Is Hipo]" caption="Is Hipo" attribute="1" defaultMemberUniqueName="[Dim Enrollment].[Is Hipo].[All]" allUniqueName="[Dim Enrollment].[Is Hipo].[All]" dimensionUniqueName="[Dim Enrollment]" displayFolder="" count="0" unbalanced="0"/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2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3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Order Type].[Type Name]" caption="Type Name" attribute="1" defaultMemberUniqueName="[Dim Order Type].[Type Name].[All]" allUniqueName="[Dim Order Type].[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6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7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Measures].[Commitment RMB]" caption="Commitment RMB" measure="1" displayFolder="" measureGroup="Fact Commitment" count="0"/>
    <cacheHierarchy uniqueName="[Measures].[Commitment Count]" caption="Commitment Count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Count]" caption="Credits Count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5"/>
      </fieldsUsage>
    </cacheHierarchy>
    <cacheHierarchy uniqueName="[Measures].[P2Utilized RMB]" caption="P2Utilized RMB" measure="1" displayFolder="" count="0"/>
    <cacheHierarchy uniqueName="[Measures].[P1Utilized RMB]" caption="P1Utilized RMB" measure="1" displayFolder="" count="0"/>
    <cacheHierarchy uniqueName="[Measures].[UtilizedRev MoM%]" caption="UtilizedRev MoM%" measure="1" displayFolder="" measureGroup="Fact Monthly Usage" count="0"/>
    <cacheHierarchy uniqueName="[Measures].[PriorTermCommitmentRMB]" caption="PriorTermCommitmentRMB" measure="1" displayFolder="" count="0"/>
    <cacheHierarchy uniqueName="[Measures].[CurrentTermCommitmentRMB]" caption="CurrentTermCommitmentRMB" measure="1" displayFolder="" count="0"/>
    <cacheHierarchy uniqueName="[Measures].[CommitmentRMB YoY%]" caption="CommitmentRMB YoY%" measure="1" displayFolder="" count="0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4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</measureGroups>
  <maps count="17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fieldListSortAscending="1">
  <location ref="A6:G35" firstHeaderRow="0" firstDataRow="1" firstDataCol="5" rowPageCount="3" colPageCount="1"/>
  <pivotFields count="10">
    <pivotField axis="axisRow" compact="0" allDrilled="1" outline="0" showAll="0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28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7"/>
      </items>
    </pivotField>
    <pivotField dataField="1" compact="0" outline="0" showAll="0"/>
    <pivotField axis="axisRow" compact="0" allDrilled="1" outline="0" showAll="0" dataSourceSort="1" defaultSubtotal="0" defaultAttributeDrillState="1">
      <items count="2">
        <item x="0"/>
        <item x="1"/>
      </items>
    </pivotField>
    <pivotField axis="axisRow" compact="0" allDrilled="1" outline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allDrilled="1" outline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/>
  </pivotFields>
  <rowFields count="5">
    <field x="4"/>
    <field x="0"/>
    <field x="7"/>
    <field x="8"/>
    <field x="6"/>
  </rowFields>
  <rowItems count="29">
    <i>
      <x/>
      <x v="18"/>
      <x v="11"/>
      <x v="6"/>
      <x/>
    </i>
    <i>
      <x v="1"/>
      <x v="24"/>
      <x v="14"/>
      <x v="7"/>
      <x/>
    </i>
    <i>
      <x v="2"/>
      <x v="14"/>
      <x v="8"/>
      <x v="2"/>
      <x/>
    </i>
    <i>
      <x v="3"/>
      <x v="22"/>
      <x v="14"/>
      <x v="7"/>
      <x/>
    </i>
    <i>
      <x v="4"/>
      <x v="26"/>
      <x v="17"/>
      <x v="8"/>
      <x/>
    </i>
    <i>
      <x v="5"/>
      <x v="7"/>
      <x v="4"/>
      <x v="7"/>
      <x/>
    </i>
    <i>
      <x v="6"/>
      <x v="2"/>
      <x v="1"/>
      <x v="12"/>
      <x/>
    </i>
    <i>
      <x v="7"/>
      <x v="8"/>
      <x v="4"/>
      <x v="7"/>
      <x/>
    </i>
    <i>
      <x v="8"/>
      <x v="5"/>
      <x v="2"/>
      <x/>
      <x v="1"/>
    </i>
    <i>
      <x v="9"/>
      <x/>
      <x/>
      <x v="8"/>
      <x/>
    </i>
    <i>
      <x v="10"/>
      <x v="19"/>
      <x v="12"/>
      <x v="7"/>
      <x/>
    </i>
    <i>
      <x v="11"/>
      <x v="20"/>
      <x v="13"/>
      <x v="7"/>
      <x/>
    </i>
    <i>
      <x v="12"/>
      <x v="27"/>
      <x v="18"/>
      <x v="10"/>
      <x/>
    </i>
    <i>
      <x v="13"/>
      <x v="3"/>
      <x v="1"/>
      <x v="3"/>
      <x/>
    </i>
    <i>
      <x v="14"/>
      <x v="15"/>
      <x v="8"/>
      <x v="2"/>
      <x/>
    </i>
    <i>
      <x v="15"/>
      <x v="21"/>
      <x v="16"/>
      <x v="7"/>
      <x/>
    </i>
    <i>
      <x v="16"/>
      <x v="6"/>
      <x v="5"/>
      <x v="9"/>
      <x/>
    </i>
    <i>
      <x v="17"/>
      <x v="9"/>
      <x v="4"/>
      <x v="7"/>
      <x/>
    </i>
    <i>
      <x v="18"/>
      <x v="13"/>
      <x v="7"/>
      <x v="1"/>
      <x v="1"/>
    </i>
    <i>
      <x v="19"/>
      <x v="16"/>
      <x v="9"/>
      <x v="13"/>
      <x/>
    </i>
    <i r="1">
      <x v="25"/>
      <x v="15"/>
      <x v="7"/>
      <x/>
    </i>
    <i>
      <x v="20"/>
      <x v="1"/>
      <x v="3"/>
      <x v="5"/>
      <x/>
    </i>
    <i>
      <x v="21"/>
      <x v="10"/>
      <x v="5"/>
      <x v="9"/>
      <x/>
    </i>
    <i>
      <x v="22"/>
      <x v="17"/>
      <x v="10"/>
      <x v="4"/>
      <x/>
    </i>
    <i>
      <x v="23"/>
      <x v="4"/>
      <x v="1"/>
      <x v="3"/>
      <x/>
    </i>
    <i>
      <x v="24"/>
      <x v="23"/>
      <x v="14"/>
      <x v="7"/>
      <x/>
    </i>
    <i>
      <x v="25"/>
      <x v="11"/>
      <x v="5"/>
      <x v="9"/>
      <x/>
    </i>
    <i>
      <x v="26"/>
      <x v="12"/>
      <x v="6"/>
      <x v="10"/>
      <x/>
    </i>
    <i>
      <x v="27"/>
      <x v="28"/>
      <x v="19"/>
      <x v="11"/>
      <x/>
    </i>
  </rowItems>
  <colFields count="1">
    <field x="-2"/>
  </colFields>
  <colItems count="2">
    <i>
      <x/>
    </i>
    <i i="1">
      <x v="1"/>
    </i>
  </colItems>
  <pageFields count="3">
    <pageField fld="1" hier="46" name="[Dim Terms].[Is Current Term].[All]" cap="All"/>
    <pageField fld="2" hier="22" name="[Dim Enrollment].[Is HMC].&amp;[1]" cap="1"/>
    <pageField fld="3" hier="30" name="[Dim Enrollment].[Segment].[All]" cap="All"/>
  </pageFields>
  <dataFields count="2">
    <dataField fld="5" baseField="0" baseItem="0"/>
    <dataField fld="9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17"/>
    <rowHierarchyUsage hierarchyUsage="19"/>
    <rowHierarchyUsage hierarchyUsage="14"/>
    <rowHierarchyUsage hierarchyUsage="13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1" fieldListSortAscending="1">
  <location ref="A7:I43" firstHeaderRow="1" firstDataRow="2" firstDataCol="2" rowPageCount="4" colPageCount="1"/>
  <pivotFields count="9">
    <pivotField axis="axisPage" compact="0" allDrilled="1" outline="0" showAll="0" defaultSubtotal="0" defaultAttributeDrillState="1">
      <items count="1">
        <item x="0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1">
        <item x="0"/>
      </items>
    </pivotField>
    <pivotField dataField="1" compact="0" outline="0" showAll="0"/>
    <pivotField axis="axisRow" compact="0" allDrilled="1" outline="0" showAll="0" sortType="de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6"/>
  </rowFields>
  <rowItems count="35">
    <i>
      <x/>
      <x v="2"/>
    </i>
    <i r="1">
      <x v="32"/>
    </i>
    <i r="1">
      <x v="3"/>
    </i>
    <i r="1">
      <x v="12"/>
    </i>
    <i r="1">
      <x v="4"/>
    </i>
    <i r="1">
      <x v="10"/>
    </i>
    <i r="1">
      <x v="16"/>
    </i>
    <i r="1">
      <x v="18"/>
    </i>
    <i r="1">
      <x/>
    </i>
    <i r="1">
      <x v="9"/>
    </i>
    <i r="1">
      <x v="34"/>
    </i>
    <i r="1">
      <x v="28"/>
    </i>
    <i r="1">
      <x v="17"/>
    </i>
    <i r="1">
      <x v="11"/>
    </i>
    <i r="1">
      <x v="33"/>
    </i>
    <i r="1">
      <x v="8"/>
    </i>
    <i r="1">
      <x v="25"/>
    </i>
    <i r="1">
      <x v="29"/>
    </i>
    <i r="1">
      <x v="19"/>
    </i>
    <i r="1">
      <x v="26"/>
    </i>
    <i r="1">
      <x v="21"/>
    </i>
    <i r="1">
      <x v="23"/>
    </i>
    <i r="1">
      <x v="22"/>
    </i>
    <i r="1">
      <x v="7"/>
    </i>
    <i r="1">
      <x v="15"/>
    </i>
    <i r="1">
      <x v="14"/>
    </i>
    <i r="1">
      <x v="1"/>
    </i>
    <i r="1">
      <x v="13"/>
    </i>
    <i r="1">
      <x v="27"/>
    </i>
    <i r="1">
      <x v="30"/>
    </i>
    <i r="1">
      <x v="24"/>
    </i>
    <i r="1">
      <x v="20"/>
    </i>
    <i r="1">
      <x v="6"/>
    </i>
    <i r="1">
      <x v="31"/>
    </i>
    <i r="1">
      <x v="5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" hier="46" name="[Dim Terms].[Is Current Term].[All]" cap="All"/>
    <pageField fld="2" hier="22" name="[Dim Enrollment].[Is HMC].&amp;[1]" cap="1"/>
    <pageField fld="3" hier="30" name="[Dim Enrollment].[Segment].[All]" cap="All"/>
    <pageField fld="0" hier="19" name="[Dim Enrollment].[Enrollment Number].&amp;[V5701405S1080]" cap="V5701405S1080"/>
  </pageFields>
  <dataFields count="1">
    <dataField fld="5" baseField="0" baseItem="0" numFmtId="167"/>
  </dataFields>
  <formats count="6"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Enrollment].[Enrollment Number].&amp;[V5701405S108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1" fieldListSortAscending="1">
  <location ref="A7:I34" firstHeaderRow="1" firstDataRow="2" firstDataCol="2" rowPageCount="4" colPageCount="1"/>
  <pivotFields count="9">
    <pivotField axis="axisPage" compact="0" allDrilled="1" outline="0" showAll="0" defaultSubtotal="0" defaultAttributeDrillState="1">
      <items count="1">
        <item x="0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1">
        <item x="0"/>
      </items>
    </pivotField>
    <pivotField dataField="1" compact="0" outline="0" showAll="0"/>
    <pivotField axis="axisRow" compact="0" allDrilled="1" outline="0" showAll="0" sortType="descending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6"/>
  </rowFields>
  <rowItems count="26">
    <i>
      <x/>
      <x v="20"/>
    </i>
    <i r="1">
      <x v="16"/>
    </i>
    <i r="1">
      <x v="14"/>
    </i>
    <i r="1">
      <x v="17"/>
    </i>
    <i r="1">
      <x v="13"/>
    </i>
    <i r="1">
      <x/>
    </i>
    <i r="1">
      <x v="6"/>
    </i>
    <i r="1">
      <x v="8"/>
    </i>
    <i r="1">
      <x v="3"/>
    </i>
    <i r="1">
      <x v="4"/>
    </i>
    <i r="1">
      <x v="10"/>
    </i>
    <i r="1">
      <x v="24"/>
    </i>
    <i r="1">
      <x v="25"/>
    </i>
    <i r="1">
      <x v="15"/>
    </i>
    <i r="1">
      <x v="11"/>
    </i>
    <i r="1">
      <x v="5"/>
    </i>
    <i r="1">
      <x v="21"/>
    </i>
    <i r="1">
      <x v="22"/>
    </i>
    <i r="1">
      <x v="12"/>
    </i>
    <i r="1">
      <x v="18"/>
    </i>
    <i r="1">
      <x v="9"/>
    </i>
    <i r="1">
      <x v="7"/>
    </i>
    <i r="1">
      <x v="19"/>
    </i>
    <i r="1">
      <x v="2"/>
    </i>
    <i r="1">
      <x v="23"/>
    </i>
    <i r="1">
      <x v="1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" hier="46" name="[Dim Terms].[Is Current Term].[All]" cap="All"/>
    <pageField fld="2" hier="22" name="[Dim Enrollment].[Is HMC].&amp;[1]" cap="1"/>
    <pageField fld="3" hier="30" name="[Dim Enrollment].[Segment].[All]" cap="All"/>
    <pageField fld="0" hier="19" name="[Dim Enrollment].[Enrollment Number].&amp;[V5701411S1256]" cap="V5701411S1256"/>
  </pageFields>
  <dataFields count="1">
    <dataField fld="5" baseField="0" baseItem="0" numFmtId="167"/>
  </dataFields>
  <formats count="8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Enrollment].[Enrollment Number].&amp;[V5701411S1256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1" fieldListSortAscending="1">
  <location ref="A7:I65" firstHeaderRow="1" firstDataRow="2" firstDataCol="2" rowPageCount="4" colPageCount="1"/>
  <pivotFields count="9">
    <pivotField axis="axisPage" compact="0" allDrilled="1" outline="0" showAll="0" defaultSubtotal="0" defaultAttributeDrillState="1">
      <items count="1">
        <item x="0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1">
        <item x="0"/>
      </items>
    </pivotField>
    <pivotField dataField="1" compact="0" outline="0" showAll="0"/>
    <pivotField axis="axisRow" compact="0" allDrilled="1" outline="0" showAll="0" sortType="descending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6"/>
  </rowFields>
  <rowItems count="57">
    <i>
      <x/>
      <x v="52"/>
    </i>
    <i r="1">
      <x v="28"/>
    </i>
    <i r="1">
      <x v="11"/>
    </i>
    <i r="1">
      <x v="29"/>
    </i>
    <i r="1">
      <x v="41"/>
    </i>
    <i r="1">
      <x v="46"/>
    </i>
    <i r="1">
      <x v="5"/>
    </i>
    <i r="1">
      <x v="4"/>
    </i>
    <i r="1">
      <x v="20"/>
    </i>
    <i r="1">
      <x v="47"/>
    </i>
    <i r="1">
      <x v="45"/>
    </i>
    <i r="1">
      <x v="40"/>
    </i>
    <i r="1">
      <x v="14"/>
    </i>
    <i r="1">
      <x v="42"/>
    </i>
    <i r="1">
      <x v="43"/>
    </i>
    <i r="1">
      <x v="19"/>
    </i>
    <i r="1">
      <x v="6"/>
    </i>
    <i r="1">
      <x v="56"/>
    </i>
    <i r="1">
      <x v="44"/>
    </i>
    <i r="1">
      <x v="39"/>
    </i>
    <i r="1">
      <x v="36"/>
    </i>
    <i r="1">
      <x v="53"/>
    </i>
    <i r="1">
      <x v="55"/>
    </i>
    <i r="1">
      <x v="17"/>
    </i>
    <i r="1">
      <x v="26"/>
    </i>
    <i r="1">
      <x v="21"/>
    </i>
    <i r="1">
      <x v="16"/>
    </i>
    <i r="1">
      <x v="27"/>
    </i>
    <i r="1">
      <x v="3"/>
    </i>
    <i r="1">
      <x v="48"/>
    </i>
    <i r="1">
      <x v="30"/>
    </i>
    <i r="1">
      <x v="23"/>
    </i>
    <i r="1">
      <x v="38"/>
    </i>
    <i r="1">
      <x v="33"/>
    </i>
    <i r="1">
      <x v="10"/>
    </i>
    <i r="1">
      <x v="32"/>
    </i>
    <i r="1">
      <x v="25"/>
    </i>
    <i r="1">
      <x v="12"/>
    </i>
    <i r="1">
      <x v="37"/>
    </i>
    <i r="1">
      <x v="1"/>
    </i>
    <i r="1">
      <x v="50"/>
    </i>
    <i r="1">
      <x/>
    </i>
    <i r="1">
      <x v="8"/>
    </i>
    <i r="1">
      <x v="24"/>
    </i>
    <i r="1">
      <x v="15"/>
    </i>
    <i r="1">
      <x v="54"/>
    </i>
    <i r="1">
      <x v="9"/>
    </i>
    <i r="1">
      <x v="49"/>
    </i>
    <i r="1">
      <x v="7"/>
    </i>
    <i r="1">
      <x v="51"/>
    </i>
    <i r="1">
      <x v="18"/>
    </i>
    <i r="1">
      <x v="35"/>
    </i>
    <i r="1">
      <x v="34"/>
    </i>
    <i r="1">
      <x v="2"/>
    </i>
    <i r="1">
      <x v="13"/>
    </i>
    <i r="1">
      <x v="31"/>
    </i>
    <i r="1">
      <x v="22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" hier="46" name="[Dim Terms].[Is Current Term].[All]" cap="All"/>
    <pageField fld="2" hier="22" name="[Dim Enrollment].[Is HMC].&amp;[1]" cap="1"/>
    <pageField fld="3" hier="30" name="[Dim Enrollment].[Segment].[All]" cap="All"/>
    <pageField fld="0" hier="19" name="[Dim Enrollment].[Enrollment Number].&amp;[V5701312S2090]" cap="V5701312S2090"/>
  </pageFields>
  <dataFields count="1">
    <dataField fld="5" baseField="0" baseItem="0" numFmtId="167"/>
  </dataFields>
  <formats count="10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Enrollment].[Enrollment Number].&amp;[V5701312S209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fieldListSortAscending="1">
  <location ref="A7:G36" firstHeaderRow="0" firstDataRow="1" firstDataCol="5" rowPageCount="3" colPageCount="1"/>
  <pivotFields count="10">
    <pivotField axis="axisRow" compact="0" allDrilled="1" outline="0" showAll="0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28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7"/>
      </items>
    </pivotField>
    <pivotField dataField="1" compact="0" outline="0" showAll="0"/>
    <pivotField dataField="1" compact="0" outline="0" showAll="0"/>
    <pivotField axis="axisRow" compact="0" allDrilled="1" outline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5">
    <field x="4"/>
    <field x="0"/>
    <field x="7"/>
    <field x="8"/>
    <field x="9"/>
  </rowFields>
  <rowItems count="29">
    <i>
      <x/>
      <x v="18"/>
      <x v="6"/>
      <x v="5"/>
      <x v="8"/>
    </i>
    <i>
      <x v="1"/>
      <x v="24"/>
      <x v="9"/>
      <x v="6"/>
      <x v="9"/>
    </i>
    <i>
      <x v="2"/>
      <x v="14"/>
      <x/>
      <x/>
      <x/>
    </i>
    <i>
      <x v="3"/>
      <x v="22"/>
      <x v="9"/>
      <x v="6"/>
      <x v="9"/>
    </i>
    <i>
      <x v="4"/>
      <x v="26"/>
      <x v="13"/>
      <x v="7"/>
      <x v="10"/>
    </i>
    <i>
      <x v="5"/>
      <x v="7"/>
      <x v="12"/>
      <x v="6"/>
      <x v="9"/>
    </i>
    <i>
      <x v="6"/>
      <x v="2"/>
      <x v="2"/>
      <x v="1"/>
      <x v="4"/>
    </i>
    <i>
      <x v="7"/>
      <x v="8"/>
      <x v="12"/>
      <x v="6"/>
      <x v="9"/>
    </i>
    <i>
      <x v="8"/>
      <x v="5"/>
      <x v="4"/>
      <x v="3"/>
      <x v="6"/>
    </i>
    <i>
      <x v="9"/>
      <x/>
      <x v="18"/>
      <x v="1"/>
      <x v="4"/>
    </i>
    <i>
      <x v="10"/>
      <x v="19"/>
      <x v="7"/>
      <x v="6"/>
      <x v="9"/>
    </i>
    <i>
      <x v="11"/>
      <x v="20"/>
      <x v="8"/>
      <x v="6"/>
      <x v="9"/>
    </i>
    <i>
      <x v="12"/>
      <x v="27"/>
      <x v="15"/>
      <x v="9"/>
      <x v="1"/>
    </i>
    <i>
      <x v="13"/>
      <x v="3"/>
      <x v="2"/>
      <x v="1"/>
      <x v="4"/>
    </i>
    <i>
      <x v="14"/>
      <x v="15"/>
      <x/>
      <x/>
      <x/>
    </i>
    <i>
      <x v="15"/>
      <x v="21"/>
      <x v="11"/>
      <x v="6"/>
      <x v="9"/>
    </i>
    <i>
      <x v="16"/>
      <x v="6"/>
      <x v="14"/>
      <x v="8"/>
      <x v="11"/>
    </i>
    <i>
      <x v="17"/>
      <x v="9"/>
      <x v="12"/>
      <x v="6"/>
      <x v="9"/>
    </i>
    <i>
      <x v="18"/>
      <x v="13"/>
      <x v="19"/>
      <x v="11"/>
      <x v="3"/>
    </i>
    <i>
      <x v="19"/>
      <x v="16"/>
      <x v="1"/>
      <x v="1"/>
      <x v="4"/>
    </i>
    <i r="1">
      <x v="25"/>
      <x v="10"/>
      <x v="6"/>
      <x v="9"/>
    </i>
    <i>
      <x v="20"/>
      <x v="1"/>
      <x v="5"/>
      <x v="4"/>
      <x v="7"/>
    </i>
    <i>
      <x v="21"/>
      <x v="10"/>
      <x v="14"/>
      <x v="8"/>
      <x v="11"/>
    </i>
    <i>
      <x v="22"/>
      <x v="17"/>
      <x v="3"/>
      <x v="2"/>
      <x v="5"/>
    </i>
    <i>
      <x v="23"/>
      <x v="4"/>
      <x v="2"/>
      <x v="1"/>
      <x v="4"/>
    </i>
    <i>
      <x v="24"/>
      <x v="23"/>
      <x v="9"/>
      <x v="6"/>
      <x v="9"/>
    </i>
    <i>
      <x v="25"/>
      <x v="11"/>
      <x v="14"/>
      <x v="8"/>
      <x v="11"/>
    </i>
    <i>
      <x v="26"/>
      <x v="12"/>
      <x v="16"/>
      <x v="9"/>
      <x v="1"/>
    </i>
    <i>
      <x v="27"/>
      <x v="28"/>
      <x v="17"/>
      <x v="10"/>
      <x v="2"/>
    </i>
  </rowItems>
  <colFields count="1">
    <field x="-2"/>
  </colFields>
  <colItems count="2">
    <i>
      <x/>
    </i>
    <i i="1">
      <x v="1"/>
    </i>
  </colItems>
  <pageFields count="3">
    <pageField fld="1" hier="46" name="[Dim Terms].[Is Current Term].&amp;[1]" cap="1"/>
    <pageField fld="2" hier="22" name="[Dim Enrollment].[Is HMC].&amp;[1]" cap="1"/>
    <pageField fld="3" hier="30" name="[Dim Enrollment].[Segment].[All]" cap="All"/>
  </pageFields>
  <dataFields count="2">
    <dataField fld="5" baseField="0" baseItem="0"/>
    <dataField fld="6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Terms].[Is Current Term].&amp;[1]"/>
      </member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17"/>
    <rowHierarchyUsage hierarchyUsage="19"/>
    <rowHierarchyUsage hierarchyUsage="51"/>
    <rowHierarchyUsage hierarchyUsage="48"/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compact="0" compactData="0" multipleFieldFilters="0" fieldListSortAscending="1">
  <location ref="A6:H34" firstHeaderRow="1" firstDataRow="2" firstDataCol="2" rowPageCount="3" colPageCount="1"/>
  <pivotFields count="7">
    <pivotField axis="axisRow" compact="0" allDrilled="1" outline="0" showAll="0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compact="0" outline="0" showAll="0"/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0"/>
  </rowFields>
  <rowItems count="27">
    <i>
      <x/>
      <x v="17"/>
    </i>
    <i>
      <x v="1"/>
      <x v="23"/>
    </i>
    <i>
      <x v="2"/>
      <x v="13"/>
    </i>
    <i>
      <x v="3"/>
      <x v="21"/>
    </i>
    <i>
      <x v="4"/>
      <x v="25"/>
    </i>
    <i>
      <x v="5"/>
      <x v="6"/>
    </i>
    <i>
      <x v="6"/>
      <x v="2"/>
    </i>
    <i>
      <x v="7"/>
      <x v="7"/>
    </i>
    <i>
      <x v="8"/>
      <x/>
    </i>
    <i>
      <x v="9"/>
      <x v="18"/>
    </i>
    <i>
      <x v="10"/>
      <x v="19"/>
    </i>
    <i>
      <x v="11"/>
      <x v="26"/>
    </i>
    <i>
      <x v="12"/>
      <x v="3"/>
    </i>
    <i>
      <x v="13"/>
      <x v="14"/>
    </i>
    <i>
      <x v="14"/>
      <x v="20"/>
    </i>
    <i>
      <x v="15"/>
      <x v="5"/>
    </i>
    <i>
      <x v="16"/>
      <x v="8"/>
    </i>
    <i>
      <x v="17"/>
      <x v="12"/>
    </i>
    <i>
      <x v="18"/>
      <x v="15"/>
    </i>
    <i r="1">
      <x v="24"/>
    </i>
    <i>
      <x v="19"/>
      <x v="1"/>
    </i>
    <i>
      <x v="20"/>
      <x v="9"/>
    </i>
    <i>
      <x v="21"/>
      <x v="16"/>
    </i>
    <i>
      <x v="22"/>
      <x v="4"/>
    </i>
    <i>
      <x v="23"/>
      <x v="22"/>
    </i>
    <i>
      <x v="24"/>
      <x v="10"/>
    </i>
    <i>
      <x v="25"/>
      <x v="11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hier="46" name="[Dim Terms].[Is Current Term].[All]" cap="All"/>
    <pageField fld="2" hier="22" name="[Dim Enrollment].[Is HMC].&amp;[1]" cap="1"/>
    <pageField fld="3" hier="30" name="[Dim Enrollment].[Segment].[All]" cap="All"/>
  </pageFields>
  <dataFields count="1">
    <dataField fld="5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fieldListSortAscending="1">
  <location ref="A6:C34" firstHeaderRow="1" firstDataRow="1" firstDataCol="2" rowPageCount="3" colPageCount="1"/>
  <pivotFields count="6">
    <pivotField axis="axisRow" compact="0" allDrilled="1" outline="0" showAll="0" sortType="ascending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2">
    <field x="4"/>
    <field x="0"/>
  </rowFields>
  <rowItems count="28">
    <i>
      <x v="6"/>
      <x v="2"/>
    </i>
    <i>
      <x v="15"/>
      <x v="21"/>
    </i>
    <i>
      <x v="7"/>
      <x v="8"/>
    </i>
    <i>
      <x v="3"/>
      <x v="22"/>
    </i>
    <i>
      <x v="24"/>
      <x v="23"/>
    </i>
    <i>
      <x v="11"/>
      <x v="20"/>
    </i>
    <i>
      <x v="26"/>
      <x v="12"/>
    </i>
    <i>
      <x v="23"/>
      <x v="4"/>
    </i>
    <i>
      <x v="5"/>
      <x v="7"/>
    </i>
    <i>
      <x v="19"/>
      <x v="16"/>
    </i>
    <i r="1">
      <x v="25"/>
    </i>
    <i>
      <x v="16"/>
      <x v="6"/>
    </i>
    <i>
      <x v="4"/>
      <x v="26"/>
    </i>
    <i>
      <x v="8"/>
      <x v="5"/>
    </i>
    <i>
      <x v="10"/>
      <x v="19"/>
    </i>
    <i>
      <x/>
      <x v="18"/>
    </i>
    <i>
      <x v="9"/>
      <x/>
    </i>
    <i>
      <x v="22"/>
      <x v="17"/>
    </i>
    <i>
      <x v="25"/>
      <x v="11"/>
    </i>
    <i>
      <x v="14"/>
      <x v="15"/>
    </i>
    <i>
      <x v="13"/>
      <x v="3"/>
    </i>
    <i>
      <x v="12"/>
      <x v="27"/>
    </i>
    <i>
      <x v="21"/>
      <x v="10"/>
    </i>
    <i>
      <x v="2"/>
      <x v="14"/>
    </i>
    <i>
      <x v="1"/>
      <x v="24"/>
    </i>
    <i>
      <x v="20"/>
      <x v="1"/>
    </i>
    <i>
      <x v="17"/>
      <x v="9"/>
    </i>
    <i>
      <x v="18"/>
      <x v="13"/>
    </i>
  </rowItems>
  <colItems count="1">
    <i/>
  </colItems>
  <pageFields count="3">
    <pageField fld="1" hier="46" name="[Dim Terms].[Is Current Term].[All]" cap="All"/>
    <pageField fld="2" hier="22" name="[Dim Enrollment].[Is HMC].&amp;[1]" cap="1"/>
    <pageField fld="3" hier="30" name="[Dim Enrollment].[Segment].[All]" cap="All"/>
  </pageFields>
  <dataFields count="1">
    <dataField fld="5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1" fieldListSortAscending="1">
  <location ref="A7:I39" firstHeaderRow="1" firstDataRow="2" firstDataCol="2" rowPageCount="4" colPageCount="1"/>
  <pivotFields count="9">
    <pivotField axis="axisPage" compact="0" allDrilled="1" outline="0" showAll="0" defaultSubtotal="0" defaultAttributeDrillState="1">
      <items count="1">
        <item s="1" x="0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1">
        <item x="0"/>
      </items>
    </pivotField>
    <pivotField dataField="1" compact="0" outline="0" showAll="0"/>
    <pivotField axis="axisRow" compact="0" allDrilled="1" outline="0" showAll="0" sortType="descending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6"/>
  </rowFields>
  <rowItems count="31">
    <i>
      <x/>
      <x v="27"/>
    </i>
    <i r="1">
      <x v="2"/>
    </i>
    <i r="1">
      <x v="19"/>
    </i>
    <i r="1">
      <x v="15"/>
    </i>
    <i r="1">
      <x v="8"/>
    </i>
    <i r="1">
      <x v="4"/>
    </i>
    <i r="1">
      <x v="7"/>
    </i>
    <i r="1">
      <x v="3"/>
    </i>
    <i r="1">
      <x v="16"/>
    </i>
    <i r="1">
      <x v="1"/>
    </i>
    <i r="1">
      <x v="18"/>
    </i>
    <i r="1">
      <x v="13"/>
    </i>
    <i r="1">
      <x v="9"/>
    </i>
    <i r="1">
      <x v="28"/>
    </i>
    <i r="1">
      <x v="10"/>
    </i>
    <i r="1">
      <x v="21"/>
    </i>
    <i r="1">
      <x v="11"/>
    </i>
    <i r="1">
      <x v="24"/>
    </i>
    <i r="1">
      <x v="29"/>
    </i>
    <i r="1">
      <x v="25"/>
    </i>
    <i r="1">
      <x v="23"/>
    </i>
    <i r="1">
      <x v="12"/>
    </i>
    <i r="1">
      <x v="30"/>
    </i>
    <i r="1">
      <x v="22"/>
    </i>
    <i r="1">
      <x v="20"/>
    </i>
    <i r="1">
      <x v="6"/>
    </i>
    <i r="1">
      <x/>
    </i>
    <i r="1">
      <x v="14"/>
    </i>
    <i r="1">
      <x v="5"/>
    </i>
    <i r="1">
      <x v="26"/>
    </i>
    <i r="1">
      <x v="17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" hier="46" name="[Dim Terms].[Is Current Term].[All]" cap="All"/>
    <pageField fld="2" hier="22" name="[Dim Enrollment].[Is HMC].&amp;[1]" cap="1"/>
    <pageField fld="3" hier="30" name="[Dim Enrollment].[Segment].[All]" cap="All"/>
    <pageField fld="0" hier="19" name="[Dim Enrollment].[Enrollment Number].&amp;[V5701311S1872]" cap="V5701311S1872"/>
  </pageFields>
  <dataFields count="1">
    <dataField fld="5" baseField="0" baseItem="0" numFmtId="167"/>
  </dataFields>
  <formats count="4">
    <format dxfId="97">
      <pivotArea outline="0" collapsedLevelsAreSubtotals="1" fieldPosition="0"/>
    </format>
    <format dxfId="96">
      <pivotArea outline="0" collapsedLevelsAreSubtotals="1" fieldPosition="0"/>
    </format>
    <format dxfId="95">
      <pivotArea outline="0" fieldPosition="0">
        <references count="1">
          <reference field="4294967294" count="1">
            <x v="0"/>
          </reference>
        </references>
      </pivotArea>
    </format>
    <format dxfId="94">
      <pivotArea outline="0" fieldPosition="0">
        <references count="1">
          <reference field="4294967294" count="1">
            <x v="0"/>
          </reference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4" cacheId="33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1" fieldListSortAscending="1">
  <location ref="A7:I23" firstHeaderRow="1" firstDataRow="2" firstDataCol="2" rowPageCount="4" colPageCount="1"/>
  <pivotFields count="9">
    <pivotField axis="axisPage" compact="0" allDrilled="1" outline="0" showAll="0" defaultSubtotal="0" defaultAttributeDrillState="1">
      <items count="1">
        <item x="0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1">
        <item x="0"/>
      </items>
    </pivotField>
    <pivotField dataField="1" compact="0" outline="0" showAll="0"/>
    <pivotField axis="axisRow" compact="0" allDrilled="1" outline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6"/>
  </rowFields>
  <rowItems count="15">
    <i>
      <x/>
      <x v="14"/>
    </i>
    <i r="1">
      <x v="2"/>
    </i>
    <i r="1">
      <x v="8"/>
    </i>
    <i r="1">
      <x v="12"/>
    </i>
    <i r="1">
      <x/>
    </i>
    <i r="1">
      <x v="6"/>
    </i>
    <i r="1">
      <x v="10"/>
    </i>
    <i r="1">
      <x v="11"/>
    </i>
    <i r="1">
      <x v="5"/>
    </i>
    <i r="1">
      <x v="7"/>
    </i>
    <i r="1">
      <x v="1"/>
    </i>
    <i r="1">
      <x v="9"/>
    </i>
    <i r="1">
      <x v="13"/>
    </i>
    <i r="1">
      <x v="4"/>
    </i>
    <i r="1">
      <x v="3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" hier="46" name="[Dim Terms].[Is Current Term].[All]" cap="All"/>
    <pageField fld="2" hier="22" name="[Dim Enrollment].[Is HMC].&amp;[1]" cap="1"/>
    <pageField fld="3" hier="30" name="[Dim Enrollment].[Segment].[All]" cap="All"/>
    <pageField fld="0" hier="19" name="[Dim Enrollment].[Enrollment Number].&amp;[V5701411S1267]" cap="V5701411S1267"/>
  </pageFields>
  <dataFields count="1">
    <dataField fld="5" baseField="0" baseItem="0" numFmtId="167"/>
  </dataFields>
  <formats count="6"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fieldPosition="0">
        <references count="1">
          <reference field="4294967294" count="1">
            <x v="0"/>
          </reference>
        </references>
      </pivotArea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outline="0" fieldPosition="0">
        <references count="1">
          <reference field="4294967294" count="1">
            <x v="0"/>
          </reference>
        </references>
      </pivotArea>
    </format>
    <format dxfId="83">
      <pivotArea outline="0" fieldPosition="0">
        <references count="1">
          <reference field="4294967294" count="1">
            <x v="0"/>
          </reference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Enrollment].[Enrollment Number].&amp;[V5701411S126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1" fieldListSortAscending="1">
  <location ref="A7:I51" firstHeaderRow="1" firstDataRow="2" firstDataCol="2" rowPageCount="4" colPageCount="1"/>
  <pivotFields count="9">
    <pivotField axis="axisPage" compact="0" allDrilled="1" outline="0" showAll="0" defaultSubtotal="0" defaultAttributeDrillState="1">
      <items count="1">
        <item x="0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1">
        <item x="0"/>
      </items>
    </pivotField>
    <pivotField dataField="1" compact="0" outline="0" showAll="0"/>
    <pivotField axis="axisRow" compact="0" allDrilled="1" outline="0" showAll="0" sortType="descending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6"/>
  </rowFields>
  <rowItems count="43">
    <i>
      <x/>
      <x v="39"/>
    </i>
    <i r="1">
      <x v="26"/>
    </i>
    <i r="1">
      <x v="3"/>
    </i>
    <i r="1">
      <x v="27"/>
    </i>
    <i r="1">
      <x v="9"/>
    </i>
    <i r="1">
      <x v="10"/>
    </i>
    <i r="1">
      <x v="16"/>
    </i>
    <i r="1">
      <x v="2"/>
    </i>
    <i r="1">
      <x v="15"/>
    </i>
    <i r="1">
      <x v="4"/>
    </i>
    <i r="1">
      <x v="18"/>
    </i>
    <i r="1">
      <x v="8"/>
    </i>
    <i r="1">
      <x v="14"/>
    </i>
    <i r="1">
      <x v="17"/>
    </i>
    <i r="1">
      <x v="5"/>
    </i>
    <i r="1">
      <x v="25"/>
    </i>
    <i r="1">
      <x v="30"/>
    </i>
    <i r="1">
      <x v="32"/>
    </i>
    <i r="1">
      <x v="42"/>
    </i>
    <i r="1">
      <x v="20"/>
    </i>
    <i r="1">
      <x v="40"/>
    </i>
    <i r="1">
      <x v="12"/>
    </i>
    <i r="1">
      <x v="35"/>
    </i>
    <i r="1">
      <x/>
    </i>
    <i r="1">
      <x v="23"/>
    </i>
    <i r="1">
      <x v="24"/>
    </i>
    <i r="1">
      <x v="19"/>
    </i>
    <i r="1">
      <x v="1"/>
    </i>
    <i r="1">
      <x v="11"/>
    </i>
    <i r="1">
      <x v="31"/>
    </i>
    <i r="1">
      <x v="28"/>
    </i>
    <i r="1">
      <x v="13"/>
    </i>
    <i r="1">
      <x v="21"/>
    </i>
    <i r="1">
      <x v="34"/>
    </i>
    <i r="1">
      <x v="37"/>
    </i>
    <i r="1">
      <x v="22"/>
    </i>
    <i r="1">
      <x v="7"/>
    </i>
    <i r="1">
      <x v="6"/>
    </i>
    <i r="1">
      <x v="36"/>
    </i>
    <i r="1">
      <x v="41"/>
    </i>
    <i r="1">
      <x v="33"/>
    </i>
    <i r="1">
      <x v="29"/>
    </i>
    <i r="1">
      <x v="38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" hier="46" name="[Dim Terms].[Is Current Term].[All]" cap="All"/>
    <pageField fld="2" hier="22" name="[Dim Enrollment].[Is HMC].&amp;[1]" cap="1"/>
    <pageField fld="3" hier="30" name="[Dim Enrollment].[Segment].[All]" cap="All"/>
    <pageField fld="0" hier="19" name="[Dim Enrollment].[Enrollment Number].&amp;[V5701307S0790]" cap="V5701307S0790"/>
  </pageFields>
  <dataFields count="1">
    <dataField fld="5" baseField="0" baseItem="0" numFmtId="167"/>
  </dataFields>
  <formats count="8">
    <format dxfId="77">
      <pivotArea outline="0" collapsedLevelsAreSubtotals="1" fieldPosition="0"/>
    </format>
    <format dxfId="76">
      <pivotArea outline="0" collapsedLevelsAreSubtotals="1" fieldPosition="0"/>
    </format>
    <format dxfId="75">
      <pivotArea outline="0" fieldPosition="0">
        <references count="1">
          <reference field="4294967294" count="1">
            <x v="0"/>
          </reference>
        </references>
      </pivotArea>
    </format>
    <format dxfId="74">
      <pivotArea outline="0" fieldPosition="0">
        <references count="1">
          <reference field="4294967294" count="1">
            <x v="0"/>
          </reference>
        </references>
      </pivotArea>
    </format>
    <format dxfId="73">
      <pivotArea outline="0" fieldPosition="0">
        <references count="1">
          <reference field="4294967294" count="1">
            <x v="0"/>
          </reference>
        </references>
      </pivotArea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Enrollment].[Enrollment Number].&amp;[V5701307S079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4" cacheId="35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1" fieldListSortAscending="1">
  <location ref="A7:H36" firstHeaderRow="1" firstDataRow="2" firstDataCol="2" rowPageCount="4" colPageCount="1"/>
  <pivotFields count="9">
    <pivotField axis="axisPage" compact="0" allDrilled="1" outline="0" showAll="0" defaultSubtotal="0" defaultAttributeDrillState="1">
      <items count="1">
        <item x="0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1">
        <item x="0"/>
      </items>
    </pivotField>
    <pivotField dataField="1" compact="0" outline="0" showAll="0"/>
    <pivotField axis="axisRow" compact="0" allDrilled="1" outline="0" showAll="0" sortType="descending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6"/>
  </rowFields>
  <rowItems count="28">
    <i>
      <x/>
      <x v="25"/>
    </i>
    <i r="1">
      <x v="21"/>
    </i>
    <i r="1">
      <x v="19"/>
    </i>
    <i r="1">
      <x v="20"/>
    </i>
    <i r="1">
      <x v="11"/>
    </i>
    <i r="1">
      <x v="18"/>
    </i>
    <i r="1">
      <x v="22"/>
    </i>
    <i r="1">
      <x/>
    </i>
    <i r="1">
      <x v="3"/>
    </i>
    <i r="1">
      <x v="9"/>
    </i>
    <i r="1">
      <x v="7"/>
    </i>
    <i r="1">
      <x v="2"/>
    </i>
    <i r="1">
      <x v="13"/>
    </i>
    <i r="1">
      <x v="12"/>
    </i>
    <i r="1">
      <x v="14"/>
    </i>
    <i r="1">
      <x v="8"/>
    </i>
    <i r="1">
      <x v="6"/>
    </i>
    <i r="1">
      <x v="10"/>
    </i>
    <i r="1">
      <x v="17"/>
    </i>
    <i r="1">
      <x v="26"/>
    </i>
    <i r="1">
      <x v="16"/>
    </i>
    <i r="1">
      <x v="23"/>
    </i>
    <i r="1">
      <x v="27"/>
    </i>
    <i r="1">
      <x v="1"/>
    </i>
    <i r="1">
      <x v="15"/>
    </i>
    <i r="1">
      <x v="24"/>
    </i>
    <i r="1">
      <x v="5"/>
    </i>
    <i r="1">
      <x v="4"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1" hier="46" name="[Dim Terms].[Is Current Term].[All]" cap="All"/>
    <pageField fld="2" hier="22" name="[Dim Enrollment].[Is HMC].&amp;[1]" cap="1"/>
    <pageField fld="3" hier="30" name="[Dim Enrollment].[Segment].[All]" cap="All"/>
    <pageField fld="0" hier="19" name="[Dim Enrollment].[Enrollment Number].&amp;[V5701505S0124]" cap="V5701505S0124"/>
  </pageFields>
  <dataFields count="1">
    <dataField fld="5" baseField="0" baseItem="0" numFmtId="167"/>
  </dataFields>
  <formats count="10"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outline="0" fieldPosition="0">
        <references count="1">
          <reference field="4294967294" count="1">
            <x v="0"/>
          </reference>
        </references>
      </pivotArea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outline="0" fieldPosition="0">
        <references count="1">
          <reference field="4294967294" count="1">
            <x v="0"/>
          </reference>
        </references>
      </pivotArea>
    </format>
    <format dxfId="59">
      <pivotArea outline="0" fieldPosition="0">
        <references count="1">
          <reference field="4294967294" count="1">
            <x v="0"/>
          </reference>
        </references>
      </pivotArea>
    </format>
    <format dxfId="58">
      <pivotArea outline="0" fieldPosition="0">
        <references count="1">
          <reference field="4294967294" count="1">
            <x v="0"/>
          </reference>
        </references>
      </pivotArea>
    </format>
    <format dxfId="57">
      <pivotArea outline="0" fieldPosition="0">
        <references count="1">
          <reference field="4294967294" count="1">
            <x v="0"/>
          </reference>
        </references>
      </pivotArea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Enrollment].[Enrollment Number].&amp;[V5701505S012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1" fieldListSortAscending="1">
  <location ref="A7:I50" firstHeaderRow="1" firstDataRow="2" firstDataCol="2" rowPageCount="4" colPageCount="1"/>
  <pivotFields count="9">
    <pivotField axis="axisPage" compact="0" allDrilled="1" outline="0" showAll="0" defaultSubtotal="0" defaultAttributeDrillState="1">
      <items count="1">
        <item x="0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efaultSubtotal="0" defaultAttributeDrillState="1">
      <items count="1">
        <item x="0"/>
      </items>
    </pivotField>
    <pivotField dataField="1" compact="0" outline="0" showAll="0"/>
    <pivotField axis="axisRow" compact="0" allDrilled="1" outline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</pivotFields>
  <rowFields count="2">
    <field x="4"/>
    <field x="6"/>
  </rowFields>
  <rowItems count="42">
    <i>
      <x/>
      <x v="38"/>
    </i>
    <i r="1">
      <x v="2"/>
    </i>
    <i r="1">
      <x v="39"/>
    </i>
    <i r="1">
      <x v="3"/>
    </i>
    <i r="1">
      <x v="16"/>
    </i>
    <i r="1">
      <x v="37"/>
    </i>
    <i r="1">
      <x v="24"/>
    </i>
    <i r="1">
      <x v="19"/>
    </i>
    <i r="1">
      <x v="7"/>
    </i>
    <i r="1">
      <x v="36"/>
    </i>
    <i r="1">
      <x v="34"/>
    </i>
    <i r="1">
      <x v="15"/>
    </i>
    <i r="1">
      <x v="32"/>
    </i>
    <i r="1">
      <x v="25"/>
    </i>
    <i r="1">
      <x v="35"/>
    </i>
    <i r="1">
      <x v="8"/>
    </i>
    <i r="1">
      <x v="17"/>
    </i>
    <i r="1">
      <x v="31"/>
    </i>
    <i r="1">
      <x v="20"/>
    </i>
    <i r="1">
      <x v="28"/>
    </i>
    <i r="1">
      <x v="29"/>
    </i>
    <i r="1">
      <x v="13"/>
    </i>
    <i r="1">
      <x v="14"/>
    </i>
    <i r="1">
      <x v="26"/>
    </i>
    <i r="1">
      <x v="10"/>
    </i>
    <i r="1">
      <x v="22"/>
    </i>
    <i r="1">
      <x v="41"/>
    </i>
    <i r="1">
      <x v="9"/>
    </i>
    <i r="1">
      <x v="21"/>
    </i>
    <i r="1">
      <x v="23"/>
    </i>
    <i r="1">
      <x v="1"/>
    </i>
    <i r="1">
      <x v="33"/>
    </i>
    <i r="1">
      <x v="11"/>
    </i>
    <i r="1">
      <x v="5"/>
    </i>
    <i r="1">
      <x v="12"/>
    </i>
    <i r="1">
      <x v="18"/>
    </i>
    <i r="1">
      <x v="6"/>
    </i>
    <i r="1">
      <x v="40"/>
    </i>
    <i r="1">
      <x/>
    </i>
    <i r="1">
      <x v="27"/>
    </i>
    <i r="1">
      <x v="4"/>
    </i>
    <i r="1">
      <x v="30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" hier="46" name="[Dim Terms].[Is Current Term].[All]" cap="All"/>
    <pageField fld="2" hier="22" name="[Dim Enrollment].[Is HMC].&amp;[1]" cap="1"/>
    <pageField fld="3" hier="30" name="[Dim Enrollment].[Segment].[All]" cap="All"/>
    <pageField fld="0" hier="19" name="[Dim Enrollment].[Enrollment Number].&amp;[V5701410S1184]" cap="V5701410S1184"/>
  </pageFields>
  <dataFields count="1">
    <dataField fld="5" baseField="0" baseItem="0" numFmtId="167"/>
  </dataFields>
  <formats count="6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fieldPosition="0">
        <references count="1">
          <reference field="4294967294" count="1">
            <x v="0"/>
          </reference>
        </references>
      </pivotArea>
    </format>
    <format dxfId="46">
      <pivotArea outline="0" fieldPosition="0">
        <references count="1">
          <reference field="4294967294" count="1">
            <x v="0"/>
          </reference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Enrollment].[Enrollment Number].&amp;[V5701410S118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ables/table1.xml><?xml version="1.0" encoding="utf-8"?>
<table xmlns="http://schemas.openxmlformats.org/spreadsheetml/2006/main" id="2" name="Table2" displayName="Table2" ref="A1:M29" totalsRowShown="0">
  <autoFilter ref="A1:M29"/>
  <sortState ref="A2:M29">
    <sortCondition sortBy="cellColor" ref="A1:A29" dxfId="104"/>
  </sortState>
  <tableColumns count="13">
    <tableColumn id="1" name="End Customer Name"/>
    <tableColumn id="2" name="Enrollment Number"/>
    <tableColumn id="10" name="EA Status"/>
    <tableColumn id="9" name="Amendment Start Date"/>
    <tableColumn id="8" name="Amendment End Date"/>
    <tableColumn id="12" name="Term Start Date" dataDxfId="103">
      <calculatedColumnFormula>VLOOKUP(Table2[[#This Row],[Enrollment Number]],CurrentCommitment!B$8:E$36,2,FALSE)</calculatedColumnFormula>
    </tableColumn>
    <tableColumn id="13" name="Term End Date" dataDxfId="102">
      <calculatedColumnFormula>VLOOKUP(Table2[[#This Row],[Enrollment Number]],CurrentCommitment!B$8:E$36,3,FALSE)</calculatedColumnFormula>
    </tableColumn>
    <tableColumn id="11" name="TotalEACommitment RMB" dataDxfId="101" dataCellStyle="Comma">
      <calculatedColumnFormula>VLOOKUP(Table2[[#This Row],[Enrollment Number]],AllCommitment!B$7:F$35,5,0)</calculatedColumnFormula>
    </tableColumn>
    <tableColumn id="7" name="CurrentTermCommitment RMB" dataDxfId="100" dataCellStyle="Comma">
      <calculatedColumnFormula>VLOOKUP(Table2[[#This Row],[Enrollment Number]],CurrentCommitment!B$8:H$38,5,0)</calculatedColumnFormula>
    </tableColumn>
    <tableColumn id="6" name="Consumption MoM %" dataDxfId="99" dataCellStyle="Percent">
      <calculatedColumnFormula>VLOOKUP(Table2[[#This Row],[Enrollment Number]],MoM!B$7:C$35,2,0)</calculatedColumnFormula>
    </tableColumn>
    <tableColumn id="5" name="Consumption 3M on 3M %" dataCellStyle="Percent">
      <calculatedColumnFormula>VLOOKUP(Table2[[#This Row],[Enrollment Number]],QoQ!B$8:K$34,10,0)</calculatedColumnFormula>
    </tableColumn>
    <tableColumn id="3" name="CurrentTermRemainingMonths" dataDxfId="98" dataCellStyle="Percent">
      <calculatedColumnFormula>VLOOKUP(Table2[[#This Row],[Enrollment Number]],CurrentCommitment!B$8:E$36,4,FALSE)</calculatedColumnFormula>
    </tableColumn>
    <tableColumn id="4" name="CurrentTermUtilized%" dataCellStyle="Percent">
      <calculatedColumnFormula>VLOOKUP(Table2[[#This Row],[Enrollment Number]],CurrentCommitment!B$8:H$38,7,0)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O12:T18" totalsRowShown="0">
  <autoFilter ref="O12:T18"/>
  <tableColumns count="6">
    <tableColumn id="1" name="Service"/>
    <tableColumn id="2" name="Virtual Machines" dataDxfId="93"/>
    <tableColumn id="3" name="CDN" dataDxfId="92"/>
    <tableColumn id="4" name="SQL Server Standard" dataDxfId="91"/>
    <tableColumn id="5" name="Networking" dataDxfId="90"/>
    <tableColumn id="6" name="Geo Redundant Disks/Page Blobs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32" displayName="Table32" ref="O12:T18" totalsRowShown="0">
  <autoFilter ref="O12:T18"/>
  <tableColumns count="6">
    <tableColumn id="1" name="Service"/>
    <tableColumn id="2" name="Virtual Machines" dataDxfId="82"/>
    <tableColumn id="3" name="Business Analytics" dataDxfId="81"/>
    <tableColumn id="4" name="HDInsight" dataDxfId="80"/>
    <tableColumn id="5" name="Networking" dataDxfId="79"/>
    <tableColumn id="6" name="A6 HDInsight" dataDxfId="7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327" displayName="Table327" ref="O12:T18" totalsRowShown="0">
  <autoFilter ref="O12:T18"/>
  <tableColumns count="6">
    <tableColumn id="1" name="Service"/>
    <tableColumn id="2" name="Virtual Machines" dataDxfId="69"/>
    <tableColumn id="3" name="SQL Server Enterprise" dataDxfId="68"/>
    <tableColumn id="4" name="Cloud Services" dataDxfId="67"/>
    <tableColumn id="5" name="SQL Server Standard" dataDxfId="66"/>
    <tableColumn id="6" name="Geo Redundant Disks/Page Blobs" dataDxfId="6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3278" displayName="Table3278" ref="N12:S17" totalsRowShown="0">
  <autoFilter ref="N12:S17"/>
  <tableColumns count="6">
    <tableColumn id="1" name="Service"/>
    <tableColumn id="2" name="Virtual Machines" dataDxfId="54"/>
    <tableColumn id="3" name="Standard SSD _D3 VM Non-Windows" dataDxfId="53"/>
    <tableColumn id="4" name="Standard SSD _D14 VM Non-Windows" dataDxfId="52"/>
    <tableColumn id="5" name="Standard SSD _D2 VM Non-Windows" dataDxfId="51"/>
    <tableColumn id="6" name="Locally Redundant Disks/Page Blobs" dataDxfId="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N12:S18" totalsRowShown="0">
  <autoFilter ref="N12:S18"/>
  <tableColumns count="6">
    <tableColumn id="1" name="Service"/>
    <tableColumn id="2" name="Transactions Storage" dataDxfId="43" dataCellStyle="Comma"/>
    <tableColumn id="3" name="Cloud Services" dataDxfId="42" dataCellStyle="Comma"/>
    <tableColumn id="4" name="Virtual Machines" dataDxfId="41" dataCellStyle="Comma"/>
    <tableColumn id="5" name="Data Services" dataDxfId="40" dataCellStyle="Comma"/>
    <tableColumn id="6" name="Premium P3 Database" dataDxfId="39" dataCellStyle="Comma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5" name="Table356" displayName="Table356" ref="N12:S18" totalsRowShown="0">
  <autoFilter ref="N12:S18"/>
  <tableColumns count="6">
    <tableColumn id="1" name="Service"/>
    <tableColumn id="2" name="CDN" dataDxfId="32" dataCellStyle="Comma"/>
    <tableColumn id="3" name="Virtual Machines" dataDxfId="31" dataCellStyle="Comma"/>
    <tableColumn id="4" name="Cloud Services" dataDxfId="30" dataCellStyle="Comma"/>
    <tableColumn id="5" name="Locally Redundant Tables/Queues" dataDxfId="29" dataCellStyle="Comma"/>
    <tableColumn id="6" name="Data Services" dataDxfId="28" dataCellStyle="Comma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3569" displayName="Table3569" ref="N12:S18" totalsRowShown="0">
  <autoFilter ref="N12:S18"/>
  <tableColumns count="6">
    <tableColumn id="1" name="Service"/>
    <tableColumn id="2" name="Virtual Machines" dataDxfId="19" dataCellStyle="Comma"/>
    <tableColumn id="3" name="Standard SSD _D4 VM Non-Windows" dataDxfId="18" dataCellStyle="Comma"/>
    <tableColumn id="4" name="Standard SSD _D14 VM Non-Windows" dataDxfId="17" dataCellStyle="Comma"/>
    <tableColumn id="5" name="Standard SSD _D4 VM Windows" dataDxfId="16" dataCellStyle="Comma"/>
    <tableColumn id="6" name="Standard SSD _D13 VM Non-Windows" dataDxfId="15" dataCellStyle="Comma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356910" displayName="Table356910" ref="N12:S18" totalsRowShown="0">
  <autoFilter ref="N12:S18"/>
  <tableColumns count="6">
    <tableColumn id="1" name="Service"/>
    <tableColumn id="2" name="Virtual Machines" dataDxfId="4" dataCellStyle="Comma"/>
    <tableColumn id="3" name="SQL Server Enterprise" dataDxfId="3" dataCellStyle="Comma"/>
    <tableColumn id="4" name="Geo Redundant Disks/Page Blobs" dataDxfId="2" dataCellStyle="Comma"/>
    <tableColumn id="5" name="SQL Server Standard" dataDxfId="1" dataCellStyle="Comma"/>
    <tableColumn id="6" name="Standard SSD _D13 VM Non-Windows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1.xml"/><Relationship Id="rId4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2.xml"/><Relationship Id="rId4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RowHeight="15"/>
  <cols>
    <col min="1" max="1" width="39.5703125" customWidth="1"/>
    <col min="2" max="2" width="21.42578125" bestFit="1" customWidth="1"/>
    <col min="3" max="3" width="15.42578125" customWidth="1"/>
    <col min="4" max="4" width="16.7109375" customWidth="1"/>
    <col min="5" max="5" width="18.28515625" customWidth="1"/>
    <col min="6" max="6" width="17.140625" style="3" bestFit="1" customWidth="1"/>
    <col min="7" max="7" width="16.28515625" style="3" bestFit="1" customWidth="1"/>
    <col min="8" max="8" width="28.28515625" bestFit="1" customWidth="1"/>
    <col min="9" max="9" width="33" bestFit="1" customWidth="1"/>
    <col min="10" max="10" width="33" style="12" bestFit="1" customWidth="1"/>
    <col min="11" max="11" width="26.85546875" style="12" bestFit="1" customWidth="1"/>
    <col min="12" max="12" width="26.85546875" style="9" bestFit="1" customWidth="1"/>
    <col min="13" max="13" width="29.7109375" style="9" bestFit="1" customWidth="1"/>
    <col min="14" max="14" width="23.42578125" style="9" bestFit="1" customWidth="1"/>
    <col min="16" max="16" width="28.7109375" bestFit="1" customWidth="1"/>
  </cols>
  <sheetData>
    <row r="1" spans="1:14">
      <c r="A1" s="4" t="s">
        <v>66</v>
      </c>
      <c r="B1" s="4" t="s">
        <v>5</v>
      </c>
      <c r="C1" s="4" t="s">
        <v>68</v>
      </c>
      <c r="D1" s="4" t="s">
        <v>70</v>
      </c>
      <c r="E1" s="4" t="s">
        <v>71</v>
      </c>
      <c r="F1" s="4" t="s">
        <v>64</v>
      </c>
      <c r="G1" s="4" t="s">
        <v>72</v>
      </c>
      <c r="H1" s="11" t="s">
        <v>193</v>
      </c>
      <c r="I1" s="12" t="s">
        <v>182</v>
      </c>
      <c r="J1" s="27" t="s">
        <v>179</v>
      </c>
      <c r="K1" s="27" t="s">
        <v>180</v>
      </c>
      <c r="L1" t="s">
        <v>231</v>
      </c>
      <c r="M1" s="27" t="s">
        <v>178</v>
      </c>
      <c r="N1"/>
    </row>
    <row r="2" spans="1:14">
      <c r="A2" s="14" t="s">
        <v>75</v>
      </c>
      <c r="B2" s="14" t="s">
        <v>9</v>
      </c>
      <c r="C2" s="3" t="s">
        <v>69</v>
      </c>
      <c r="D2" s="3" t="s">
        <v>39</v>
      </c>
      <c r="E2" s="3" t="s">
        <v>76</v>
      </c>
      <c r="F2" s="3" t="str">
        <f>VLOOKUP(Table2[[#This Row],[Enrollment Number]],CurrentCommitment!B$8:E$36,2,FALSE)</f>
        <v>2015-04-01</v>
      </c>
      <c r="G2" s="3" t="str">
        <f>VLOOKUP(Table2[[#This Row],[Enrollment Number]],CurrentCommitment!B$8:E$36,3,FALSE)</f>
        <v>2016-03-31</v>
      </c>
      <c r="H2" s="12">
        <f>VLOOKUP(Table2[[#This Row],[Enrollment Number]],AllCommitment!B$7:F$35,5,0)</f>
        <v>300000</v>
      </c>
      <c r="I2" s="12">
        <f>VLOOKUP(Table2[[#This Row],[Enrollment Number]],CurrentCommitment!B$8:H$38,5,0)</f>
        <v>150000</v>
      </c>
      <c r="J2" s="9">
        <f>VLOOKUP(Table2[[#This Row],[Enrollment Number]],MoM!B$7:C$35,2,0)</f>
        <v>-0.12726665125981779</v>
      </c>
      <c r="K2" s="9">
        <f>VLOOKUP(Table2[[#This Row],[Enrollment Number]],QoQ!B$8:K$34,10,0)</f>
        <v>-0.22116303210738608</v>
      </c>
      <c r="L2" s="22" t="str">
        <f>VLOOKUP(Table2[[#This Row],[Enrollment Number]],CurrentCommitment!B$8:E$36,4,FALSE)</f>
        <v>5</v>
      </c>
      <c r="M2" s="9">
        <f>VLOOKUP(Table2[[#This Row],[Enrollment Number]],CurrentCommitment!B$8:H$38,7,0)</f>
        <v>0.4626557865</v>
      </c>
      <c r="N2"/>
    </row>
    <row r="3" spans="1:14">
      <c r="A3" s="23" t="s">
        <v>101</v>
      </c>
      <c r="B3" s="23" t="s">
        <v>23</v>
      </c>
      <c r="C3" s="3" t="s">
        <v>69</v>
      </c>
      <c r="D3" s="3" t="s">
        <v>44</v>
      </c>
      <c r="E3" s="3" t="s">
        <v>89</v>
      </c>
      <c r="F3" s="3" t="str">
        <f>VLOOKUP(Table2[[#This Row],[Enrollment Number]],CurrentCommitment!B$8:E$36,2,FALSE)</f>
        <v>2014-12-01</v>
      </c>
      <c r="G3" s="3" t="str">
        <f>VLOOKUP(Table2[[#This Row],[Enrollment Number]],CurrentCommitment!B$8:E$36,3,FALSE)</f>
        <v>2015-11-30</v>
      </c>
      <c r="H3" s="12">
        <f>VLOOKUP(Table2[[#This Row],[Enrollment Number]],AllCommitment!B$7:F$35,5,0)</f>
        <v>150000</v>
      </c>
      <c r="I3" s="12">
        <f>VLOOKUP(Table2[[#This Row],[Enrollment Number]],CurrentCommitment!B$8:H$38,5,0)</f>
        <v>150000</v>
      </c>
      <c r="J3" s="9">
        <f>VLOOKUP(Table2[[#This Row],[Enrollment Number]],MoM!B$7:C$35,2,0)</f>
        <v>2.9521027069582199E-2</v>
      </c>
      <c r="K3" s="9">
        <f>VLOOKUP(Table2[[#This Row],[Enrollment Number]],QoQ!B$8:K$34,10,0)</f>
        <v>-0.90965123559248329</v>
      </c>
      <c r="L3" s="22" t="str">
        <f>VLOOKUP(Table2[[#This Row],[Enrollment Number]],CurrentCommitment!B$8:E$36,4,FALSE)</f>
        <v>1</v>
      </c>
      <c r="M3" s="9">
        <f>VLOOKUP(Table2[[#This Row],[Enrollment Number]],CurrentCommitment!B$8:H$38,7,0)</f>
        <v>0.96741845968000006</v>
      </c>
      <c r="N3"/>
    </row>
    <row r="4" spans="1:14">
      <c r="A4" s="23" t="s">
        <v>94</v>
      </c>
      <c r="B4" s="23" t="s">
        <v>19</v>
      </c>
      <c r="C4" s="3" t="s">
        <v>69</v>
      </c>
      <c r="D4" s="3" t="s">
        <v>41</v>
      </c>
      <c r="E4" s="3" t="s">
        <v>88</v>
      </c>
      <c r="F4" s="3" t="str">
        <f>VLOOKUP(Table2[[#This Row],[Enrollment Number]],CurrentCommitment!B$8:E$36,2,FALSE)</f>
        <v>2015-08-01</v>
      </c>
      <c r="G4" s="3" t="str">
        <f>VLOOKUP(Table2[[#This Row],[Enrollment Number]],CurrentCommitment!B$8:E$36,3,FALSE)</f>
        <v>2016-07-31</v>
      </c>
      <c r="H4" s="12">
        <f>VLOOKUP(Table2[[#This Row],[Enrollment Number]],AllCommitment!B$7:F$35,5,0)</f>
        <v>70800</v>
      </c>
      <c r="I4" s="12">
        <f>VLOOKUP(Table2[[#This Row],[Enrollment Number]],CurrentCommitment!B$8:H$38,5,0)</f>
        <v>0</v>
      </c>
      <c r="J4" s="9">
        <f>VLOOKUP(Table2[[#This Row],[Enrollment Number]],MoM!B$7:C$35,2,0)</f>
        <v>3.3486753824855497E-2</v>
      </c>
      <c r="K4" s="9">
        <f>VLOOKUP(Table2[[#This Row],[Enrollment Number]],QoQ!B$8:K$34,10,0)</f>
        <v>-0.75520612283658539</v>
      </c>
      <c r="L4" s="22" t="str">
        <f>VLOOKUP(Table2[[#This Row],[Enrollment Number]],CurrentCommitment!B$8:E$36,4,FALSE)</f>
        <v>9</v>
      </c>
      <c r="M4" s="10" t="s">
        <v>181</v>
      </c>
      <c r="N4"/>
    </row>
    <row r="5" spans="1:14">
      <c r="A5" s="23" t="s">
        <v>67</v>
      </c>
      <c r="B5" s="23" t="s">
        <v>6</v>
      </c>
      <c r="C5" s="3" t="s">
        <v>69</v>
      </c>
      <c r="D5" s="3" t="s">
        <v>7</v>
      </c>
      <c r="E5" s="3" t="s">
        <v>8</v>
      </c>
      <c r="F5" s="3" t="str">
        <f>VLOOKUP(Table2[[#This Row],[Enrollment Number]],CurrentCommitment!B$8:E$36,2,FALSE)</f>
        <v>2015-10-01</v>
      </c>
      <c r="G5" s="3" t="str">
        <f>VLOOKUP(Table2[[#This Row],[Enrollment Number]],CurrentCommitment!B$8:E$36,3,FALSE)</f>
        <v>2015-12-31</v>
      </c>
      <c r="H5" s="12">
        <f>VLOOKUP(Table2[[#This Row],[Enrollment Number]],AllCommitment!B$7:F$35,5,0)</f>
        <v>3792861</v>
      </c>
      <c r="I5" s="12">
        <f>VLOOKUP(Table2[[#This Row],[Enrollment Number]],CurrentCommitment!B$8:H$38,5,0)</f>
        <v>670278</v>
      </c>
      <c r="J5" s="9">
        <f>VLOOKUP(Table2[[#This Row],[Enrollment Number]],MoM!B$7:C$35,2,0)</f>
        <v>7.5446658926832597E-2</v>
      </c>
      <c r="K5" s="9">
        <f>VLOOKUP(Table2[[#This Row],[Enrollment Number]],QoQ!B$8:K$34,10,0)</f>
        <v>-0.27610940584090848</v>
      </c>
      <c r="L5" s="22" t="str">
        <f>VLOOKUP(Table2[[#This Row],[Enrollment Number]],CurrentCommitment!B$8:E$36,4,FALSE)</f>
        <v>2</v>
      </c>
      <c r="M5" s="9">
        <f>VLOOKUP(Table2[[#This Row],[Enrollment Number]],CurrentCommitment!B$8:H$38,7,0)</f>
        <v>0.23737213248234307</v>
      </c>
      <c r="N5"/>
    </row>
    <row r="6" spans="1:14">
      <c r="A6" s="23" t="s">
        <v>106</v>
      </c>
      <c r="B6" s="23" t="s">
        <v>27</v>
      </c>
      <c r="C6" s="3" t="s">
        <v>69</v>
      </c>
      <c r="D6" s="3" t="s">
        <v>52</v>
      </c>
      <c r="E6" s="3" t="s">
        <v>86</v>
      </c>
      <c r="F6" s="3" t="str">
        <f>VLOOKUP(Table2[[#This Row],[Enrollment Number]],CurrentCommitment!B$8:E$36,2,FALSE)</f>
        <v>2015-05-26</v>
      </c>
      <c r="G6" s="3" t="str">
        <f>VLOOKUP(Table2[[#This Row],[Enrollment Number]],CurrentCommitment!B$8:E$36,3,FALSE)</f>
        <v>2016-05-31</v>
      </c>
      <c r="H6" s="12">
        <f>VLOOKUP(Table2[[#This Row],[Enrollment Number]],AllCommitment!B$7:F$35,5,0)</f>
        <v>1132075</v>
      </c>
      <c r="I6" s="12">
        <f>VLOOKUP(Table2[[#This Row],[Enrollment Number]],CurrentCommitment!B$8:H$38,5,0)</f>
        <v>1132075</v>
      </c>
      <c r="J6" s="9">
        <f>VLOOKUP(Table2[[#This Row],[Enrollment Number]],MoM!B$7:C$35,2,0)</f>
        <v>0.10361960320880298</v>
      </c>
      <c r="K6" s="9">
        <f>VLOOKUP(Table2[[#This Row],[Enrollment Number]],QoQ!B$8:K$34,10,0)</f>
        <v>-0.47071280413167349</v>
      </c>
      <c r="L6" s="22" t="str">
        <f>VLOOKUP(Table2[[#This Row],[Enrollment Number]],CurrentCommitment!B$8:E$36,4,FALSE)</f>
        <v>7</v>
      </c>
      <c r="M6" s="9">
        <f>VLOOKUP(Table2[[#This Row],[Enrollment Number]],CurrentCommitment!B$8:H$38,7,0)</f>
        <v>0.28858579690391528</v>
      </c>
      <c r="N6"/>
    </row>
    <row r="7" spans="1:14">
      <c r="A7" s="13" t="s">
        <v>99</v>
      </c>
      <c r="B7" s="13" t="s">
        <v>21</v>
      </c>
      <c r="C7" s="3" t="s">
        <v>84</v>
      </c>
      <c r="D7" s="3" t="s">
        <v>43</v>
      </c>
      <c r="E7" s="3" t="s">
        <v>98</v>
      </c>
      <c r="F7" s="3" t="str">
        <f>VLOOKUP(Table2[[#This Row],[Enrollment Number]],CurrentCommitment!B$8:E$36,2,FALSE)</f>
        <v>2015-11-01</v>
      </c>
      <c r="G7" s="3" t="str">
        <f>VLOOKUP(Table2[[#This Row],[Enrollment Number]],CurrentCommitment!B$8:E$36,3,FALSE)</f>
        <v>2016-10-31</v>
      </c>
      <c r="H7" s="12">
        <f>VLOOKUP(Table2[[#This Row],[Enrollment Number]],AllCommitment!B$7:F$35,5,0)</f>
        <v>5439734</v>
      </c>
      <c r="I7" s="12">
        <f>VLOOKUP(Table2[[#This Row],[Enrollment Number]],CurrentCommitment!B$8:H$38,5,0)</f>
        <v>0</v>
      </c>
      <c r="J7" s="9">
        <f>VLOOKUP(Table2[[#This Row],[Enrollment Number]],MoM!B$7:C$35,2,0)</f>
        <v>-0.62747630238536578</v>
      </c>
      <c r="K7" s="9">
        <f>VLOOKUP(Table2[[#This Row],[Enrollment Number]],QoQ!B$8:K$34,10,0)</f>
        <v>0.48517774823332649</v>
      </c>
      <c r="L7" s="22" t="str">
        <f>VLOOKUP(Table2[[#This Row],[Enrollment Number]],CurrentCommitment!B$8:E$36,4,FALSE)</f>
        <v>12</v>
      </c>
      <c r="M7" s="10" t="str">
        <f>VLOOKUP(Table2[[#This Row],[Enrollment Number]],CurrentCommitment!B$8:H$38,7,0)</f>
        <v>-</v>
      </c>
      <c r="N7"/>
    </row>
    <row r="8" spans="1:14">
      <c r="A8" s="13" t="s">
        <v>92</v>
      </c>
      <c r="B8" s="13" t="s">
        <v>17</v>
      </c>
      <c r="C8" s="3" t="s">
        <v>69</v>
      </c>
      <c r="D8" s="3" t="s">
        <v>40</v>
      </c>
      <c r="E8" s="3" t="s">
        <v>86</v>
      </c>
      <c r="F8" s="3" t="str">
        <f>VLOOKUP(Table2[[#This Row],[Enrollment Number]],CurrentCommitment!B$8:E$36,2,FALSE)</f>
        <v>2015-06-01</v>
      </c>
      <c r="G8" s="3" t="str">
        <f>VLOOKUP(Table2[[#This Row],[Enrollment Number]],CurrentCommitment!B$8:E$36,3,FALSE)</f>
        <v>2016-05-31</v>
      </c>
      <c r="H8" s="12">
        <f>VLOOKUP(Table2[[#This Row],[Enrollment Number]],AllCommitment!B$7:F$35,5,0)</f>
        <v>1172316</v>
      </c>
      <c r="I8" s="12">
        <f>VLOOKUP(Table2[[#This Row],[Enrollment Number]],CurrentCommitment!B$8:H$38,5,0)</f>
        <v>754716</v>
      </c>
      <c r="J8" s="9">
        <f>VLOOKUP(Table2[[#This Row],[Enrollment Number]],MoM!B$7:C$35,2,0)</f>
        <v>-0.61872627790263068</v>
      </c>
      <c r="K8" s="9">
        <f>VLOOKUP(Table2[[#This Row],[Enrollment Number]],QoQ!B$8:K$34,10,0)</f>
        <v>0.70303436328709989</v>
      </c>
      <c r="L8" s="22" t="str">
        <f>VLOOKUP(Table2[[#This Row],[Enrollment Number]],CurrentCommitment!B$8:E$36,4,FALSE)</f>
        <v>7</v>
      </c>
      <c r="M8" s="9">
        <f>VLOOKUP(Table2[[#This Row],[Enrollment Number]],CurrentCommitment!B$8:H$38,7,0)</f>
        <v>0.64276440300854876</v>
      </c>
      <c r="N8"/>
    </row>
    <row r="9" spans="1:14">
      <c r="A9" s="13" t="s">
        <v>100</v>
      </c>
      <c r="B9" s="13" t="s">
        <v>22</v>
      </c>
      <c r="C9" s="3" t="s">
        <v>69</v>
      </c>
      <c r="D9" s="3" t="s">
        <v>44</v>
      </c>
      <c r="E9" s="3" t="s">
        <v>89</v>
      </c>
      <c r="F9" s="3" t="str">
        <f>VLOOKUP(Table2[[#This Row],[Enrollment Number]],CurrentCommitment!B$8:E$36,2,FALSE)</f>
        <v>2014-12-01</v>
      </c>
      <c r="G9" s="3" t="str">
        <f>VLOOKUP(Table2[[#This Row],[Enrollment Number]],CurrentCommitment!B$8:E$36,3,FALSE)</f>
        <v>2015-11-30</v>
      </c>
      <c r="H9" s="12">
        <f>VLOOKUP(Table2[[#This Row],[Enrollment Number]],AllCommitment!B$7:F$35,5,0)</f>
        <v>1716909</v>
      </c>
      <c r="I9" s="12">
        <f>VLOOKUP(Table2[[#This Row],[Enrollment Number]],CurrentCommitment!B$8:H$38,5,0)</f>
        <v>1716909</v>
      </c>
      <c r="J9" s="9">
        <f>VLOOKUP(Table2[[#This Row],[Enrollment Number]],MoM!B$7:C$35,2,0)</f>
        <v>-5.2346543418411697E-2</v>
      </c>
      <c r="K9" s="9">
        <f>VLOOKUP(Table2[[#This Row],[Enrollment Number]],QoQ!B$8:K$34,10,0)</f>
        <v>-2.6315960473727817E-2</v>
      </c>
      <c r="L9" s="22" t="str">
        <f>VLOOKUP(Table2[[#This Row],[Enrollment Number]],CurrentCommitment!B$8:E$36,4,FALSE)</f>
        <v>1</v>
      </c>
      <c r="M9" s="9">
        <f>VLOOKUP(Table2[[#This Row],[Enrollment Number]],CurrentCommitment!B$8:H$38,7,0)</f>
        <v>1.0033855248053332</v>
      </c>
      <c r="N9"/>
    </row>
    <row r="10" spans="1:14">
      <c r="A10" s="13" t="s">
        <v>80</v>
      </c>
      <c r="B10" s="13" t="s">
        <v>11</v>
      </c>
      <c r="C10" s="3" t="s">
        <v>69</v>
      </c>
      <c r="D10" s="3" t="s">
        <v>37</v>
      </c>
      <c r="E10" s="3" t="s">
        <v>73</v>
      </c>
      <c r="F10" s="3" t="str">
        <f>VLOOKUP(Table2[[#This Row],[Enrollment Number]],CurrentCommitment!B$8:E$36,2,FALSE)</f>
        <v>2015-01-01</v>
      </c>
      <c r="G10" s="3" t="str">
        <f>VLOOKUP(Table2[[#This Row],[Enrollment Number]],CurrentCommitment!B$8:E$36,3,FALSE)</f>
        <v>2015-12-31</v>
      </c>
      <c r="H10" s="12">
        <f>VLOOKUP(Table2[[#This Row],[Enrollment Number]],AllCommitment!B$7:F$35,5,0)</f>
        <v>5780400</v>
      </c>
      <c r="I10" s="12">
        <f>VLOOKUP(Table2[[#This Row],[Enrollment Number]],CurrentCommitment!B$8:H$38,5,0)</f>
        <v>3000000</v>
      </c>
      <c r="J10" s="9">
        <f>VLOOKUP(Table2[[#This Row],[Enrollment Number]],MoM!B$7:C$35,2,0)</f>
        <v>1.1447255284947947E-2</v>
      </c>
      <c r="K10" s="9">
        <f>VLOOKUP(Table2[[#This Row],[Enrollment Number]],QoQ!B$8:K$34,10,0)</f>
        <v>-0.14497719131073747</v>
      </c>
      <c r="L10" s="22" t="str">
        <f>VLOOKUP(Table2[[#This Row],[Enrollment Number]],CurrentCommitment!B$8:E$36,4,FALSE)</f>
        <v>2</v>
      </c>
      <c r="M10" s="9">
        <f>VLOOKUP(Table2[[#This Row],[Enrollment Number]],CurrentCommitment!B$8:H$38,7,0)</f>
        <v>1.1221352500249995</v>
      </c>
      <c r="N10"/>
    </row>
    <row r="11" spans="1:14">
      <c r="A11" s="3" t="s">
        <v>111</v>
      </c>
      <c r="B11" s="3" t="s">
        <v>32</v>
      </c>
      <c r="C11" s="3" t="s">
        <v>69</v>
      </c>
      <c r="D11" s="3" t="s">
        <v>54</v>
      </c>
      <c r="E11" s="3" t="s">
        <v>86</v>
      </c>
      <c r="F11" s="3" t="str">
        <f>VLOOKUP(Table2[[#This Row],[Enrollment Number]],CurrentCommitment!B$8:E$36,2,FALSE)</f>
        <v>2015-05-28</v>
      </c>
      <c r="G11" s="3" t="str">
        <f>VLOOKUP(Table2[[#This Row],[Enrollment Number]],CurrentCommitment!B$8:E$36,3,FALSE)</f>
        <v>2016-05-31</v>
      </c>
      <c r="H11" s="12">
        <f>VLOOKUP(Table2[[#This Row],[Enrollment Number]],AllCommitment!B$7:F$35,5,0)</f>
        <v>283017</v>
      </c>
      <c r="I11" s="12">
        <f>VLOOKUP(Table2[[#This Row],[Enrollment Number]],CurrentCommitment!B$8:H$38,5,0)</f>
        <v>283017</v>
      </c>
      <c r="J11" s="9">
        <f>VLOOKUP(Table2[[#This Row],[Enrollment Number]],MoM!B$7:C$35,2,0)</f>
        <v>-8.7294038151538564E-2</v>
      </c>
      <c r="K11" s="9">
        <f>VLOOKUP(Table2[[#This Row],[Enrollment Number]],QoQ!B$8:K$34,10,0)</f>
        <v>5.6685854760276913</v>
      </c>
      <c r="L11" s="22" t="str">
        <f>VLOOKUP(Table2[[#This Row],[Enrollment Number]],CurrentCommitment!B$8:E$36,4,FALSE)</f>
        <v>7</v>
      </c>
      <c r="M11" s="9">
        <f>VLOOKUP(Table2[[#This Row],[Enrollment Number]],CurrentCommitment!B$8:H$38,7,0)</f>
        <v>0.155521290858853</v>
      </c>
      <c r="N11"/>
    </row>
    <row r="12" spans="1:14">
      <c r="A12" s="3" t="s">
        <v>93</v>
      </c>
      <c r="B12" s="3" t="s">
        <v>18</v>
      </c>
      <c r="C12" s="3" t="s">
        <v>69</v>
      </c>
      <c r="D12" s="3" t="s">
        <v>41</v>
      </c>
      <c r="E12" s="3" t="s">
        <v>88</v>
      </c>
      <c r="F12" s="3" t="str">
        <f>VLOOKUP(Table2[[#This Row],[Enrollment Number]],CurrentCommitment!B$8:E$36,2,FALSE)</f>
        <v>2015-08-01</v>
      </c>
      <c r="G12" s="3" t="str">
        <f>VLOOKUP(Table2[[#This Row],[Enrollment Number]],CurrentCommitment!B$8:E$36,3,FALSE)</f>
        <v>2016-07-31</v>
      </c>
      <c r="H12" s="12">
        <f>VLOOKUP(Table2[[#This Row],[Enrollment Number]],AllCommitment!B$7:F$35,5,0)</f>
        <v>1600000</v>
      </c>
      <c r="I12" s="12">
        <f>VLOOKUP(Table2[[#This Row],[Enrollment Number]],CurrentCommitment!B$8:H$38,5,0)</f>
        <v>1250000</v>
      </c>
      <c r="J12" s="9">
        <f>VLOOKUP(Table2[[#This Row],[Enrollment Number]],MoM!B$7:C$35,2,0)</f>
        <v>-1.6489521270334172E-2</v>
      </c>
      <c r="K12" s="9">
        <f>VLOOKUP(Table2[[#This Row],[Enrollment Number]],QoQ!B$8:K$34,10,0)</f>
        <v>0.2297362430865125</v>
      </c>
      <c r="L12" s="22" t="str">
        <f>VLOOKUP(Table2[[#This Row],[Enrollment Number]],CurrentCommitment!B$8:E$36,4,FALSE)</f>
        <v>9</v>
      </c>
      <c r="M12" s="9">
        <f>VLOOKUP(Table2[[#This Row],[Enrollment Number]],CurrentCommitment!B$8:H$38,7,0)</f>
        <v>0.30550856671359994</v>
      </c>
      <c r="N12"/>
    </row>
    <row r="13" spans="1:14">
      <c r="A13" s="3" t="s">
        <v>113</v>
      </c>
      <c r="B13" s="3" t="s">
        <v>35</v>
      </c>
      <c r="C13" s="3" t="s">
        <v>69</v>
      </c>
      <c r="D13" s="3" t="s">
        <v>60</v>
      </c>
      <c r="E13" s="3" t="s">
        <v>96</v>
      </c>
      <c r="F13" s="3" t="str">
        <f>VLOOKUP(Table2[[#This Row],[Enrollment Number]],CurrentCommitment!B$8:E$36,2,FALSE)</f>
        <v>2015-08-04</v>
      </c>
      <c r="G13" s="3" t="str">
        <f>VLOOKUP(Table2[[#This Row],[Enrollment Number]],CurrentCommitment!B$8:E$36,3,FALSE)</f>
        <v>2016-08-31</v>
      </c>
      <c r="H13" s="12">
        <f>VLOOKUP(Table2[[#This Row],[Enrollment Number]],AllCommitment!B$7:F$35,5,0)</f>
        <v>150000</v>
      </c>
      <c r="I13" s="12">
        <f>VLOOKUP(Table2[[#This Row],[Enrollment Number]],CurrentCommitment!B$8:H$38,5,0)</f>
        <v>150000</v>
      </c>
      <c r="J13" s="9">
        <f>VLOOKUP(Table2[[#This Row],[Enrollment Number]],MoM!B$7:C$35,2,0)</f>
        <v>-1.5955474820913095E-2</v>
      </c>
      <c r="K13" s="10" t="str">
        <f>VLOOKUP(Table2[[#This Row],[Enrollment Number]],QoQ!B$8:K$34,10,0)</f>
        <v>-</v>
      </c>
      <c r="L13" s="22" t="str">
        <f>VLOOKUP(Table2[[#This Row],[Enrollment Number]],CurrentCommitment!B$8:E$36,4,FALSE)</f>
        <v>10</v>
      </c>
      <c r="M13" s="9">
        <f>VLOOKUP(Table2[[#This Row],[Enrollment Number]],CurrentCommitment!B$8:H$38,7,0)</f>
        <v>0.19021826583333332</v>
      </c>
      <c r="N13"/>
    </row>
    <row r="14" spans="1:14">
      <c r="A14" s="3" t="s">
        <v>104</v>
      </c>
      <c r="B14" s="3" t="s">
        <v>25</v>
      </c>
      <c r="C14" s="3" t="s">
        <v>69</v>
      </c>
      <c r="D14" s="3" t="s">
        <v>47</v>
      </c>
      <c r="E14" s="3" t="s">
        <v>82</v>
      </c>
      <c r="F14" s="3" t="str">
        <f>VLOOKUP(Table2[[#This Row],[Enrollment Number]],CurrentCommitment!B$8:E$36,2,FALSE)</f>
        <v>2015-01-30</v>
      </c>
      <c r="G14" s="3" t="str">
        <f>VLOOKUP(Table2[[#This Row],[Enrollment Number]],CurrentCommitment!B$8:E$36,3,FALSE)</f>
        <v>2016-01-31</v>
      </c>
      <c r="H14" s="12">
        <f>VLOOKUP(Table2[[#This Row],[Enrollment Number]],AllCommitment!B$7:F$35,5,0)</f>
        <v>560400</v>
      </c>
      <c r="I14" s="12">
        <f>VLOOKUP(Table2[[#This Row],[Enrollment Number]],CurrentCommitment!B$8:H$38,5,0)</f>
        <v>560400</v>
      </c>
      <c r="J14" s="9">
        <f>VLOOKUP(Table2[[#This Row],[Enrollment Number]],MoM!B$7:C$35,2,0)</f>
        <v>4.054602059500001E-2</v>
      </c>
      <c r="K14" s="9">
        <f>VLOOKUP(Table2[[#This Row],[Enrollment Number]],QoQ!B$8:K$34,10,0)</f>
        <v>0.15359105462263603</v>
      </c>
      <c r="L14" s="22" t="str">
        <f>VLOOKUP(Table2[[#This Row],[Enrollment Number]],CurrentCommitment!B$8:E$36,4,FALSE)</f>
        <v>3</v>
      </c>
      <c r="M14" s="9">
        <f>VLOOKUP(Table2[[#This Row],[Enrollment Number]],CurrentCommitment!B$8:H$38,7,0)</f>
        <v>0.64736466469129228</v>
      </c>
      <c r="N14"/>
    </row>
    <row r="15" spans="1:14">
      <c r="A15" s="3" t="s">
        <v>102</v>
      </c>
      <c r="B15" s="3" t="s">
        <v>24</v>
      </c>
      <c r="C15" s="3" t="s">
        <v>69</v>
      </c>
      <c r="D15" s="3" t="s">
        <v>45</v>
      </c>
      <c r="E15" s="3" t="s">
        <v>103</v>
      </c>
      <c r="F15" s="3" t="str">
        <f>VLOOKUP(Table2[[#This Row],[Enrollment Number]],CurrentCommitment!B$8:E$36,2,FALSE)</f>
        <v>2014-12-31</v>
      </c>
      <c r="G15" s="3" t="str">
        <f>VLOOKUP(Table2[[#This Row],[Enrollment Number]],CurrentCommitment!B$8:E$36,3,FALSE)</f>
        <v>2015-12-31</v>
      </c>
      <c r="H15" s="12">
        <f>VLOOKUP(Table2[[#This Row],[Enrollment Number]],AllCommitment!B$7:F$35,5,0)</f>
        <v>107634</v>
      </c>
      <c r="I15" s="12">
        <f>VLOOKUP(Table2[[#This Row],[Enrollment Number]],CurrentCommitment!B$8:H$38,5,0)</f>
        <v>107634</v>
      </c>
      <c r="J15" s="9">
        <f>VLOOKUP(Table2[[#This Row],[Enrollment Number]],MoM!B$7:C$35,2,0)</f>
        <v>7.0087316668776947E-2</v>
      </c>
      <c r="K15" s="9">
        <f>VLOOKUP(Table2[[#This Row],[Enrollment Number]],QoQ!B$8:K$34,10,0)</f>
        <v>-0.6550948204903978</v>
      </c>
      <c r="L15" s="22" t="str">
        <f>VLOOKUP(Table2[[#This Row],[Enrollment Number]],CurrentCommitment!B$8:E$36,4,FALSE)</f>
        <v>2</v>
      </c>
      <c r="M15" s="9">
        <f>VLOOKUP(Table2[[#This Row],[Enrollment Number]],CurrentCommitment!B$8:H$38,7,0)</f>
        <v>1.9698467829217532</v>
      </c>
      <c r="N15"/>
    </row>
    <row r="16" spans="1:14">
      <c r="A16" s="3" t="s">
        <v>105</v>
      </c>
      <c r="B16" s="3" t="s">
        <v>26</v>
      </c>
      <c r="C16" s="3" t="s">
        <v>69</v>
      </c>
      <c r="D16" s="3" t="s">
        <v>51</v>
      </c>
      <c r="E16" s="3" t="s">
        <v>79</v>
      </c>
      <c r="F16" s="3" t="str">
        <f>VLOOKUP(Table2[[#This Row],[Enrollment Number]],CurrentCommitment!B$8:E$36,2,FALSE)</f>
        <v>2015-04-17</v>
      </c>
      <c r="G16" s="3" t="str">
        <f>VLOOKUP(Table2[[#This Row],[Enrollment Number]],CurrentCommitment!B$8:E$36,3,FALSE)</f>
        <v>2016-04-30</v>
      </c>
      <c r="H16" s="12">
        <f>VLOOKUP(Table2[[#This Row],[Enrollment Number]],AllCommitment!B$7:F$35,5,0)</f>
        <v>859316</v>
      </c>
      <c r="I16" s="12">
        <f>VLOOKUP(Table2[[#This Row],[Enrollment Number]],CurrentCommitment!B$8:H$38,5,0)</f>
        <v>859316</v>
      </c>
      <c r="J16" s="9">
        <f>VLOOKUP(Table2[[#This Row],[Enrollment Number]],MoM!B$7:C$35,2,0)</f>
        <v>8.1479102287419169E-2</v>
      </c>
      <c r="K16" s="9">
        <f>VLOOKUP(Table2[[#This Row],[Enrollment Number]],QoQ!B$8:K$34,10,0)</f>
        <v>0.40901524061126748</v>
      </c>
      <c r="L16" s="22" t="str">
        <f>VLOOKUP(Table2[[#This Row],[Enrollment Number]],CurrentCommitment!B$8:E$36,4,FALSE)</f>
        <v>6</v>
      </c>
      <c r="M16" s="9">
        <f>VLOOKUP(Table2[[#This Row],[Enrollment Number]],CurrentCommitment!B$8:H$38,7,0)</f>
        <v>1.029239219080059</v>
      </c>
      <c r="N16"/>
    </row>
    <row r="17" spans="1:14">
      <c r="A17" s="3" t="s">
        <v>112</v>
      </c>
      <c r="B17" s="3" t="s">
        <v>34</v>
      </c>
      <c r="C17" s="3" t="s">
        <v>69</v>
      </c>
      <c r="D17" s="3" t="s">
        <v>58</v>
      </c>
      <c r="E17" s="3" t="s">
        <v>8</v>
      </c>
      <c r="F17" s="3" t="str">
        <f>VLOOKUP(Table2[[#This Row],[Enrollment Number]],CurrentCommitment!B$8:E$36,2,FALSE)</f>
        <v>2015-07-01</v>
      </c>
      <c r="G17" s="3" t="str">
        <f>VLOOKUP(Table2[[#This Row],[Enrollment Number]],CurrentCommitment!B$8:E$36,3,FALSE)</f>
        <v>2016-06-30</v>
      </c>
      <c r="H17" s="12">
        <f>VLOOKUP(Table2[[#This Row],[Enrollment Number]],AllCommitment!B$7:F$35,5,0)</f>
        <v>2706662</v>
      </c>
      <c r="I17" s="12">
        <f>VLOOKUP(Table2[[#This Row],[Enrollment Number]],CurrentCommitment!B$8:H$38,5,0)</f>
        <v>2706662</v>
      </c>
      <c r="J17" s="9">
        <f>VLOOKUP(Table2[[#This Row],[Enrollment Number]],MoM!B$7:C$35,2,0)</f>
        <v>0.12961895245272279</v>
      </c>
      <c r="K17" s="9">
        <f>VLOOKUP(Table2[[#This Row],[Enrollment Number]],QoQ!B$8:K$34,10,0)</f>
        <v>4.4695462676930635</v>
      </c>
      <c r="L17" s="22" t="str">
        <f>VLOOKUP(Table2[[#This Row],[Enrollment Number]],CurrentCommitment!B$8:E$36,4,FALSE)</f>
        <v>8</v>
      </c>
      <c r="M17" s="9">
        <f>VLOOKUP(Table2[[#This Row],[Enrollment Number]],CurrentCommitment!B$8:H$38,7,0)</f>
        <v>0.2943717627055023</v>
      </c>
      <c r="N17"/>
    </row>
    <row r="18" spans="1:14">
      <c r="A18" s="3" t="s">
        <v>87</v>
      </c>
      <c r="B18" s="3" t="s">
        <v>14</v>
      </c>
      <c r="C18" s="3" t="s">
        <v>69</v>
      </c>
      <c r="D18" s="3" t="s">
        <v>41</v>
      </c>
      <c r="E18" s="3" t="s">
        <v>88</v>
      </c>
      <c r="F18" s="3" t="str">
        <f>VLOOKUP(Table2[[#This Row],[Enrollment Number]],CurrentCommitment!B$8:E$36,2,FALSE)</f>
        <v>2015-08-01</v>
      </c>
      <c r="G18" s="3" t="str">
        <f>VLOOKUP(Table2[[#This Row],[Enrollment Number]],CurrentCommitment!B$8:E$36,3,FALSE)</f>
        <v>2016-07-31</v>
      </c>
      <c r="H18" s="12">
        <f>VLOOKUP(Table2[[#This Row],[Enrollment Number]],AllCommitment!B$7:F$35,5,0)</f>
        <v>1311249</v>
      </c>
      <c r="I18" s="12">
        <f>VLOOKUP(Table2[[#This Row],[Enrollment Number]],CurrentCommitment!B$8:H$38,5,0)</f>
        <v>854649</v>
      </c>
      <c r="J18" s="9">
        <f>VLOOKUP(Table2[[#This Row],[Enrollment Number]],MoM!B$7:C$35,2,0)</f>
        <v>0.13315259391519302</v>
      </c>
      <c r="K18" s="9">
        <f>VLOOKUP(Table2[[#This Row],[Enrollment Number]],QoQ!B$8:K$34,10,0)</f>
        <v>0.24659746857123491</v>
      </c>
      <c r="L18" s="22" t="str">
        <f>VLOOKUP(Table2[[#This Row],[Enrollment Number]],CurrentCommitment!B$8:E$36,4,FALSE)</f>
        <v>9</v>
      </c>
      <c r="M18" s="9">
        <f>VLOOKUP(Table2[[#This Row],[Enrollment Number]],CurrentCommitment!B$8:H$38,7,0)</f>
        <v>0.57144342108748747</v>
      </c>
      <c r="N18"/>
    </row>
    <row r="19" spans="1:14">
      <c r="A19" s="3" t="s">
        <v>90</v>
      </c>
      <c r="B19" s="3" t="s">
        <v>15</v>
      </c>
      <c r="C19" s="3" t="s">
        <v>69</v>
      </c>
      <c r="D19" s="3" t="s">
        <v>40</v>
      </c>
      <c r="E19" s="3" t="s">
        <v>86</v>
      </c>
      <c r="F19" s="3" t="str">
        <f>VLOOKUP(Table2[[#This Row],[Enrollment Number]],CurrentCommitment!B$8:E$36,2,FALSE)</f>
        <v>2015-06-01</v>
      </c>
      <c r="G19" s="3" t="str">
        <f>VLOOKUP(Table2[[#This Row],[Enrollment Number]],CurrentCommitment!B$8:E$36,3,FALSE)</f>
        <v>2016-05-31</v>
      </c>
      <c r="H19" s="12">
        <f>VLOOKUP(Table2[[#This Row],[Enrollment Number]],AllCommitment!B$7:F$35,5,0)</f>
        <v>3549733</v>
      </c>
      <c r="I19" s="12">
        <f>VLOOKUP(Table2[[#This Row],[Enrollment Number]],CurrentCommitment!B$8:H$38,5,0)</f>
        <v>1698113</v>
      </c>
      <c r="J19" s="9">
        <f>VLOOKUP(Table2[[#This Row],[Enrollment Number]],MoM!B$7:C$35,2,0)</f>
        <v>0.20225507809460924</v>
      </c>
      <c r="K19" s="9">
        <f>VLOOKUP(Table2[[#This Row],[Enrollment Number]],QoQ!B$8:K$34,10,0)</f>
        <v>0.59399266790067828</v>
      </c>
      <c r="L19" s="22" t="str">
        <f>VLOOKUP(Table2[[#This Row],[Enrollment Number]],CurrentCommitment!B$8:E$36,4,FALSE)</f>
        <v>7</v>
      </c>
      <c r="M19" s="9">
        <f>VLOOKUP(Table2[[#This Row],[Enrollment Number]],CurrentCommitment!B$8:H$38,7,0)</f>
        <v>1.6879520378914716</v>
      </c>
      <c r="N19"/>
    </row>
    <row r="20" spans="1:14">
      <c r="A20" s="3" t="s">
        <v>102</v>
      </c>
      <c r="B20" s="3" t="s">
        <v>33</v>
      </c>
      <c r="C20" s="3" t="s">
        <v>69</v>
      </c>
      <c r="D20" s="3" t="s">
        <v>55</v>
      </c>
      <c r="E20" s="3" t="s">
        <v>86</v>
      </c>
      <c r="F20" s="3" t="str">
        <f>VLOOKUP(Table2[[#This Row],[Enrollment Number]],CurrentCommitment!B$8:E$36,2,FALSE)</f>
        <v>2015-05-29</v>
      </c>
      <c r="G20" s="3" t="str">
        <f>VLOOKUP(Table2[[#This Row],[Enrollment Number]],CurrentCommitment!B$8:E$36,3,FALSE)</f>
        <v>2016-05-31</v>
      </c>
      <c r="H20" s="12">
        <f>VLOOKUP(Table2[[#This Row],[Enrollment Number]],AllCommitment!B$7:F$35,5,0)</f>
        <v>600000</v>
      </c>
      <c r="I20" s="12">
        <f>VLOOKUP(Table2[[#This Row],[Enrollment Number]],CurrentCommitment!B$8:H$38,5,0)</f>
        <v>600000</v>
      </c>
      <c r="J20" s="9">
        <f>VLOOKUP(Table2[[#This Row],[Enrollment Number]],MoM!B$7:C$35,2,0)</f>
        <v>0.21931436353533179</v>
      </c>
      <c r="K20" s="9">
        <f>VLOOKUP(Table2[[#This Row],[Enrollment Number]],QoQ!B$8:K$34,10,0)</f>
        <v>2.0896238088326742</v>
      </c>
      <c r="L20" s="22" t="str">
        <f>VLOOKUP(Table2[[#This Row],[Enrollment Number]],CurrentCommitment!B$8:E$36,4,FALSE)</f>
        <v>7</v>
      </c>
      <c r="M20" s="9">
        <f>VLOOKUP(Table2[[#This Row],[Enrollment Number]],CurrentCommitment!B$8:H$38,7,0)</f>
        <v>0.40099061199166669</v>
      </c>
      <c r="N20"/>
    </row>
    <row r="21" spans="1:14">
      <c r="A21" s="3" t="s">
        <v>81</v>
      </c>
      <c r="B21" s="3" t="s">
        <v>12</v>
      </c>
      <c r="C21" s="3" t="s">
        <v>69</v>
      </c>
      <c r="D21" s="3" t="s">
        <v>37</v>
      </c>
      <c r="E21" s="3" t="s">
        <v>73</v>
      </c>
      <c r="F21" s="3" t="str">
        <f>VLOOKUP(Table2[[#This Row],[Enrollment Number]],CurrentCommitment!B$8:E$36,2,FALSE)</f>
        <v>2015-01-01</v>
      </c>
      <c r="G21" s="3" t="str">
        <f>VLOOKUP(Table2[[#This Row],[Enrollment Number]],CurrentCommitment!B$8:E$36,3,FALSE)</f>
        <v>2015-12-31</v>
      </c>
      <c r="H21" s="12">
        <f>VLOOKUP(Table2[[#This Row],[Enrollment Number]],AllCommitment!B$7:F$35,5,0)</f>
        <v>966828</v>
      </c>
      <c r="I21" s="12">
        <f>VLOOKUP(Table2[[#This Row],[Enrollment Number]],CurrentCommitment!B$8:H$38,5,0)</f>
        <v>766428</v>
      </c>
      <c r="J21" s="9">
        <f>VLOOKUP(Table2[[#This Row],[Enrollment Number]],MoM!B$7:C$35,2,0)</f>
        <v>0.21994512510937403</v>
      </c>
      <c r="K21" s="9">
        <f>VLOOKUP(Table2[[#This Row],[Enrollment Number]],QoQ!B$8:K$34,10,0)</f>
        <v>0.17661779229978342</v>
      </c>
      <c r="L21" s="22" t="str">
        <f>VLOOKUP(Table2[[#This Row],[Enrollment Number]],CurrentCommitment!B$8:E$36,4,FALSE)</f>
        <v>2</v>
      </c>
      <c r="M21" s="9">
        <f>VLOOKUP(Table2[[#This Row],[Enrollment Number]],CurrentCommitment!B$8:H$38,7,0)</f>
        <v>0.7318836803261366</v>
      </c>
      <c r="N21"/>
    </row>
    <row r="22" spans="1:14">
      <c r="A22" s="3" t="s">
        <v>95</v>
      </c>
      <c r="B22" s="3" t="s">
        <v>20</v>
      </c>
      <c r="C22" s="3" t="s">
        <v>69</v>
      </c>
      <c r="D22" s="3" t="s">
        <v>42</v>
      </c>
      <c r="E22" s="3" t="s">
        <v>96</v>
      </c>
      <c r="F22" s="3" t="str">
        <f>VLOOKUP(Table2[[#This Row],[Enrollment Number]],CurrentCommitment!B$8:E$36,2,FALSE)</f>
        <v>2015-09-01</v>
      </c>
      <c r="G22" s="3" t="str">
        <f>VLOOKUP(Table2[[#This Row],[Enrollment Number]],CurrentCommitment!B$8:E$36,3,FALSE)</f>
        <v>2016-08-31</v>
      </c>
      <c r="H22" s="12">
        <f>VLOOKUP(Table2[[#This Row],[Enrollment Number]],AllCommitment!B$7:F$35,5,0)</f>
        <v>1299997</v>
      </c>
      <c r="I22" s="12">
        <f>VLOOKUP(Table2[[#This Row],[Enrollment Number]],CurrentCommitment!B$8:H$38,5,0)</f>
        <v>800000</v>
      </c>
      <c r="J22" s="9">
        <f>VLOOKUP(Table2[[#This Row],[Enrollment Number]],MoM!B$7:C$35,2,0)</f>
        <v>0.23488979881825267</v>
      </c>
      <c r="K22" s="9">
        <f>VLOOKUP(Table2[[#This Row],[Enrollment Number]],QoQ!B$8:K$34,10,0)</f>
        <v>0.10373900381696975</v>
      </c>
      <c r="L22" s="22" t="str">
        <f>VLOOKUP(Table2[[#This Row],[Enrollment Number]],CurrentCommitment!B$8:E$36,4,FALSE)</f>
        <v>10</v>
      </c>
      <c r="M22" s="9">
        <f>VLOOKUP(Table2[[#This Row],[Enrollment Number]],CurrentCommitment!B$8:H$38,7,0)</f>
        <v>0.27992903558249999</v>
      </c>
      <c r="N22"/>
    </row>
    <row r="23" spans="1:14">
      <c r="A23" s="3" t="s">
        <v>107</v>
      </c>
      <c r="B23" s="3" t="s">
        <v>28</v>
      </c>
      <c r="C23" s="3" t="s">
        <v>69</v>
      </c>
      <c r="D23" s="3" t="s">
        <v>53</v>
      </c>
      <c r="E23" s="3" t="s">
        <v>86</v>
      </c>
      <c r="F23" s="3" t="str">
        <f>VLOOKUP(Table2[[#This Row],[Enrollment Number]],CurrentCommitment!B$8:E$36,2,FALSE)</f>
        <v>2015-05-27</v>
      </c>
      <c r="G23" s="3" t="str">
        <f>VLOOKUP(Table2[[#This Row],[Enrollment Number]],CurrentCommitment!B$8:E$36,3,FALSE)</f>
        <v>2016-05-31</v>
      </c>
      <c r="H23" s="12">
        <f>VLOOKUP(Table2[[#This Row],[Enrollment Number]],AllCommitment!B$7:F$35,5,0)</f>
        <v>249900</v>
      </c>
      <c r="I23" s="12">
        <f>VLOOKUP(Table2[[#This Row],[Enrollment Number]],CurrentCommitment!B$8:H$38,5,0)</f>
        <v>249900</v>
      </c>
      <c r="J23" s="9">
        <f>VLOOKUP(Table2[[#This Row],[Enrollment Number]],MoM!B$7:C$35,2,0)</f>
        <v>0.27178194283222107</v>
      </c>
      <c r="K23" s="9">
        <f>VLOOKUP(Table2[[#This Row],[Enrollment Number]],QoQ!B$8:K$34,10,0)</f>
        <v>6.9275622682130926</v>
      </c>
      <c r="L23" s="22" t="str">
        <f>VLOOKUP(Table2[[#This Row],[Enrollment Number]],CurrentCommitment!B$8:E$36,4,FALSE)</f>
        <v>7</v>
      </c>
      <c r="M23" s="9">
        <f>VLOOKUP(Table2[[#This Row],[Enrollment Number]],CurrentCommitment!B$8:H$38,7,0)</f>
        <v>7.5033853013205268E-2</v>
      </c>
      <c r="N23"/>
    </row>
    <row r="24" spans="1:14">
      <c r="A24" s="3" t="s">
        <v>110</v>
      </c>
      <c r="B24" s="3" t="s">
        <v>31</v>
      </c>
      <c r="C24" s="3" t="s">
        <v>69</v>
      </c>
      <c r="D24" s="3" t="s">
        <v>54</v>
      </c>
      <c r="E24" s="3" t="s">
        <v>86</v>
      </c>
      <c r="F24" s="3" t="str">
        <f>VLOOKUP(Table2[[#This Row],[Enrollment Number]],CurrentCommitment!B$8:E$36,2,FALSE)</f>
        <v>2015-05-28</v>
      </c>
      <c r="G24" s="3" t="str">
        <f>VLOOKUP(Table2[[#This Row],[Enrollment Number]],CurrentCommitment!B$8:E$36,3,FALSE)</f>
        <v>2016-05-31</v>
      </c>
      <c r="H24" s="12">
        <f>VLOOKUP(Table2[[#This Row],[Enrollment Number]],AllCommitment!B$7:F$35,5,0)</f>
        <v>799992</v>
      </c>
      <c r="I24" s="12">
        <f>VLOOKUP(Table2[[#This Row],[Enrollment Number]],CurrentCommitment!B$8:H$38,5,0)</f>
        <v>799992</v>
      </c>
      <c r="J24" s="9">
        <f>VLOOKUP(Table2[[#This Row],[Enrollment Number]],MoM!B$7:C$35,2,0)</f>
        <v>0.27854682726070273</v>
      </c>
      <c r="K24" s="9">
        <f>VLOOKUP(Table2[[#This Row],[Enrollment Number]],QoQ!B$8:K$34,10,0)</f>
        <v>1.0050258008578214</v>
      </c>
      <c r="L24" s="22" t="str">
        <f>VLOOKUP(Table2[[#This Row],[Enrollment Number]],CurrentCommitment!B$8:E$36,4,FALSE)</f>
        <v>7</v>
      </c>
      <c r="M24" s="9">
        <f>VLOOKUP(Table2[[#This Row],[Enrollment Number]],CurrentCommitment!B$8:H$38,7,0)</f>
        <v>0.1518558043292933</v>
      </c>
      <c r="N24"/>
    </row>
    <row r="25" spans="1:14">
      <c r="A25" s="3" t="s">
        <v>109</v>
      </c>
      <c r="B25" s="3" t="s">
        <v>30</v>
      </c>
      <c r="C25" s="3" t="s">
        <v>69</v>
      </c>
      <c r="D25" s="3" t="s">
        <v>54</v>
      </c>
      <c r="E25" s="3" t="s">
        <v>86</v>
      </c>
      <c r="F25" s="3" t="str">
        <f>VLOOKUP(Table2[[#This Row],[Enrollment Number]],CurrentCommitment!B$8:E$36,2,FALSE)</f>
        <v>2015-05-28</v>
      </c>
      <c r="G25" s="3" t="str">
        <f>VLOOKUP(Table2[[#This Row],[Enrollment Number]],CurrentCommitment!B$8:E$36,3,FALSE)</f>
        <v>2016-05-31</v>
      </c>
      <c r="H25" s="12">
        <f>VLOOKUP(Table2[[#This Row],[Enrollment Number]],AllCommitment!B$7:F$35,5,0)</f>
        <v>433962</v>
      </c>
      <c r="I25" s="12">
        <f>VLOOKUP(Table2[[#This Row],[Enrollment Number]],CurrentCommitment!B$8:H$38,5,0)</f>
        <v>433962</v>
      </c>
      <c r="J25" s="9">
        <f>VLOOKUP(Table2[[#This Row],[Enrollment Number]],MoM!B$7:C$35,2,0)</f>
        <v>0.34162726296244594</v>
      </c>
      <c r="K25" s="9">
        <f>VLOOKUP(Table2[[#This Row],[Enrollment Number]],QoQ!B$8:K$34,10,0)</f>
        <v>12.356236939333053</v>
      </c>
      <c r="L25" s="22" t="str">
        <f>VLOOKUP(Table2[[#This Row],[Enrollment Number]],CurrentCommitment!B$8:E$36,4,FALSE)</f>
        <v>7</v>
      </c>
      <c r="M25" s="9">
        <f>VLOOKUP(Table2[[#This Row],[Enrollment Number]],CurrentCommitment!B$8:H$38,7,0)</f>
        <v>0.74596728836165327</v>
      </c>
      <c r="N25"/>
    </row>
    <row r="26" spans="1:14">
      <c r="A26" s="3" t="s">
        <v>91</v>
      </c>
      <c r="B26" s="3" t="s">
        <v>16</v>
      </c>
      <c r="C26" s="3" t="s">
        <v>69</v>
      </c>
      <c r="D26" s="3" t="s">
        <v>40</v>
      </c>
      <c r="E26" s="3" t="s">
        <v>86</v>
      </c>
      <c r="F26" s="3" t="str">
        <f>VLOOKUP(Table2[[#This Row],[Enrollment Number]],CurrentCommitment!B$8:E$36,2,FALSE)</f>
        <v>2015-06-01</v>
      </c>
      <c r="G26" s="3" t="str">
        <f>VLOOKUP(Table2[[#This Row],[Enrollment Number]],CurrentCommitment!B$8:E$36,3,FALSE)</f>
        <v>2016-05-31</v>
      </c>
      <c r="H26" s="12">
        <f>VLOOKUP(Table2[[#This Row],[Enrollment Number]],AllCommitment!B$7:F$35,5,0)</f>
        <v>5220399</v>
      </c>
      <c r="I26" s="12">
        <f>VLOOKUP(Table2[[#This Row],[Enrollment Number]],CurrentCommitment!B$8:H$38,5,0)</f>
        <v>2400000</v>
      </c>
      <c r="J26" s="9">
        <f>VLOOKUP(Table2[[#This Row],[Enrollment Number]],MoM!B$7:C$35,2,0)</f>
        <v>0.47735736703265153</v>
      </c>
      <c r="K26" s="9">
        <f>VLOOKUP(Table2[[#This Row],[Enrollment Number]],QoQ!B$8:K$34,10,0)</f>
        <v>0.21476339966434438</v>
      </c>
      <c r="L26" s="22" t="str">
        <f>VLOOKUP(Table2[[#This Row],[Enrollment Number]],CurrentCommitment!B$8:E$36,4,FALSE)</f>
        <v>7</v>
      </c>
      <c r="M26" s="9">
        <f>VLOOKUP(Table2[[#This Row],[Enrollment Number]],CurrentCommitment!B$8:H$38,7,0)</f>
        <v>0.35291343482666665</v>
      </c>
      <c r="N26"/>
    </row>
    <row r="27" spans="1:14">
      <c r="A27" s="3" t="s">
        <v>108</v>
      </c>
      <c r="B27" s="3" t="s">
        <v>29</v>
      </c>
      <c r="C27" s="3" t="s">
        <v>69</v>
      </c>
      <c r="D27" s="3" t="s">
        <v>56</v>
      </c>
      <c r="E27" s="3" t="s">
        <v>86</v>
      </c>
      <c r="F27" s="3" t="str">
        <f>VLOOKUP(Table2[[#This Row],[Enrollment Number]],CurrentCommitment!B$8:E$36,2,FALSE)</f>
        <v>2015-05-30</v>
      </c>
      <c r="G27" s="3" t="str">
        <f>VLOOKUP(Table2[[#This Row],[Enrollment Number]],CurrentCommitment!B$8:E$36,3,FALSE)</f>
        <v>2016-05-31</v>
      </c>
      <c r="H27" s="12">
        <f>VLOOKUP(Table2[[#This Row],[Enrollment Number]],AllCommitment!B$7:F$35,5,0)</f>
        <v>329739</v>
      </c>
      <c r="I27" s="12">
        <f>VLOOKUP(Table2[[#This Row],[Enrollment Number]],CurrentCommitment!B$8:H$38,5,0)</f>
        <v>329739</v>
      </c>
      <c r="J27" s="9">
        <f>VLOOKUP(Table2[[#This Row],[Enrollment Number]],MoM!B$7:C$35,2,0)</f>
        <v>0.56547652910056501</v>
      </c>
      <c r="K27" s="9">
        <f>VLOOKUP(Table2[[#This Row],[Enrollment Number]],QoQ!B$8:K$34,10,0)</f>
        <v>7.2520573845739396</v>
      </c>
      <c r="L27" s="22" t="str">
        <f>VLOOKUP(Table2[[#This Row],[Enrollment Number]],CurrentCommitment!B$8:E$36,4,FALSE)</f>
        <v>7</v>
      </c>
      <c r="M27" s="9">
        <f>VLOOKUP(Table2[[#This Row],[Enrollment Number]],CurrentCommitment!B$8:H$38,7,0)</f>
        <v>0.12673192901658581</v>
      </c>
      <c r="N27"/>
    </row>
    <row r="28" spans="1:14">
      <c r="A28" s="3" t="s">
        <v>77</v>
      </c>
      <c r="B28" s="3" t="s">
        <v>10</v>
      </c>
      <c r="C28" s="3" t="s">
        <v>69</v>
      </c>
      <c r="D28" s="3" t="s">
        <v>37</v>
      </c>
      <c r="E28" s="3" t="s">
        <v>78</v>
      </c>
      <c r="F28" s="3" t="str">
        <f>VLOOKUP(Table2[[#This Row],[Enrollment Number]],CurrentCommitment!B$8:E$36,2,FALSE)</f>
        <v>2015-01-01</v>
      </c>
      <c r="G28" s="3" t="str">
        <f>VLOOKUP(Table2[[#This Row],[Enrollment Number]],CurrentCommitment!B$8:E$36,3,FALSE)</f>
        <v>2015-12-31</v>
      </c>
      <c r="H28" s="12">
        <f>VLOOKUP(Table2[[#This Row],[Enrollment Number]],AllCommitment!B$7:F$35,5,0)</f>
        <v>4109400</v>
      </c>
      <c r="I28" s="12">
        <f>VLOOKUP(Table2[[#This Row],[Enrollment Number]],CurrentCommitment!B$8:H$38,5,0)</f>
        <v>2409000</v>
      </c>
      <c r="J28" s="9">
        <f>VLOOKUP(Table2[[#This Row],[Enrollment Number]],MoM!B$7:C$35,2,0)</f>
        <v>4.8606672264546091</v>
      </c>
      <c r="K28" s="9">
        <f>VLOOKUP(Table2[[#This Row],[Enrollment Number]],QoQ!B$8:K$34,10,0)</f>
        <v>1.5844998352962703</v>
      </c>
      <c r="L28" s="22" t="str">
        <f>VLOOKUP(Table2[[#This Row],[Enrollment Number]],CurrentCommitment!B$8:E$36,4,FALSE)</f>
        <v>2</v>
      </c>
      <c r="M28" s="9">
        <f>VLOOKUP(Table2[[#This Row],[Enrollment Number]],CurrentCommitment!B$8:H$38,7,0)</f>
        <v>1.0502033610062267</v>
      </c>
      <c r="N28"/>
    </row>
    <row r="29" spans="1:14">
      <c r="A29" s="3" t="s">
        <v>116</v>
      </c>
      <c r="B29" s="3" t="s">
        <v>36</v>
      </c>
      <c r="C29" s="3" t="s">
        <v>69</v>
      </c>
      <c r="D29" s="3" t="s">
        <v>173</v>
      </c>
      <c r="E29" s="3" t="s">
        <v>74</v>
      </c>
      <c r="F29" s="3" t="str">
        <f>VLOOKUP(Table2[[#This Row],[Enrollment Number]],CurrentCommitment!B$8:E$36,2,FALSE)</f>
        <v>2015-09-24</v>
      </c>
      <c r="G29" s="3" t="str">
        <f>VLOOKUP(Table2[[#This Row],[Enrollment Number]],CurrentCommitment!B$8:E$36,3,FALSE)</f>
        <v>2016-09-30</v>
      </c>
      <c r="H29" s="12">
        <f>VLOOKUP(Table2[[#This Row],[Enrollment Number]],AllCommitment!B$7:F$35,5,0)</f>
        <v>2685000</v>
      </c>
      <c r="I29" s="12">
        <f>VLOOKUP(Table2[[#This Row],[Enrollment Number]],CurrentCommitment!B$8:H$38,5,0)</f>
        <v>2685000</v>
      </c>
      <c r="J29" s="10" t="s">
        <v>181</v>
      </c>
      <c r="K29" s="10" t="s">
        <v>181</v>
      </c>
      <c r="L29" s="22" t="str">
        <f>VLOOKUP(Table2[[#This Row],[Enrollment Number]],CurrentCommitment!B$8:E$36,4,FALSE)</f>
        <v>11</v>
      </c>
      <c r="M29" s="9">
        <f>VLOOKUP(Table2[[#This Row],[Enrollment Number]],CurrentCommitment!B$8:H$38,7,0)</f>
        <v>0</v>
      </c>
      <c r="N29"/>
    </row>
  </sheetData>
  <phoneticPr fontId="18" type="noConversion"/>
  <conditionalFormatting sqref="K2:K29">
    <cfRule type="iconSet" priority="3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1D8DA7EC-C186-4C90-B202-8ACEEA5502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0.1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J2:J29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50"/>
  <sheetViews>
    <sheetView workbookViewId="0">
      <selection activeCell="B1" sqref="B1:E1"/>
    </sheetView>
  </sheetViews>
  <sheetFormatPr defaultRowHeight="15"/>
  <cols>
    <col min="1" max="1" width="29.5703125" style="3" customWidth="1"/>
    <col min="2" max="2" width="35.7109375" style="3" customWidth="1"/>
    <col min="3" max="3" width="12.28515625" style="3" customWidth="1"/>
    <col min="4" max="4" width="10.85546875" style="3" bestFit="1" customWidth="1"/>
    <col min="5" max="5" width="10.5703125" style="3" bestFit="1" customWidth="1"/>
    <col min="6" max="6" width="11.28515625" style="3" bestFit="1" customWidth="1"/>
    <col min="7" max="7" width="11.140625" style="3" bestFit="1" customWidth="1"/>
    <col min="8" max="8" width="10.85546875" style="3" bestFit="1" customWidth="1"/>
    <col min="9" max="9" width="11.28515625" style="3" bestFit="1" customWidth="1"/>
    <col min="10" max="10" width="13.42578125" style="3" bestFit="1" customWidth="1"/>
    <col min="11" max="11" width="11.28515625" style="3" customWidth="1"/>
    <col min="12" max="12" width="9.140625" style="3" customWidth="1"/>
    <col min="13" max="13" width="2.7109375" style="3" customWidth="1"/>
    <col min="14" max="15" width="24.85546875" style="3" bestFit="1" customWidth="1"/>
    <col min="16" max="16" width="24.85546875" style="3" customWidth="1"/>
    <col min="17" max="18" width="24.85546875" style="3" bestFit="1" customWidth="1"/>
    <col min="19" max="19" width="24.85546875" style="3" customWidth="1"/>
    <col min="20" max="20" width="15.42578125" style="3" customWidth="1"/>
    <col min="21" max="21" width="15.42578125" style="3" bestFit="1" customWidth="1"/>
    <col min="22" max="25" width="15.42578125" style="3" customWidth="1"/>
    <col min="26" max="26" width="9.42578125" style="3" bestFit="1" customWidth="1"/>
    <col min="27" max="28" width="29.5703125" style="3" bestFit="1" customWidth="1"/>
    <col min="29" max="29" width="16.42578125" style="3" bestFit="1" customWidth="1"/>
    <col min="30" max="30" width="35.85546875" style="3" bestFit="1" customWidth="1"/>
    <col min="31" max="32" width="27.42578125" style="3" bestFit="1" customWidth="1"/>
    <col min="33" max="33" width="11.7109375" style="3" bestFit="1" customWidth="1"/>
    <col min="34" max="34" width="30.28515625" style="3" bestFit="1" customWidth="1"/>
    <col min="35" max="35" width="21.85546875" style="3" bestFit="1" customWidth="1"/>
    <col min="36" max="36" width="49.42578125" style="3" bestFit="1" customWidth="1"/>
    <col min="37" max="37" width="21.85546875" style="3" bestFit="1" customWidth="1"/>
    <col min="38" max="38" width="49.42578125" style="3" bestFit="1" customWidth="1"/>
    <col min="39" max="39" width="42.85546875" style="3" bestFit="1" customWidth="1"/>
    <col min="40" max="40" width="21.85546875" style="3" bestFit="1" customWidth="1"/>
    <col min="41" max="41" width="49.42578125" style="3" bestFit="1" customWidth="1"/>
    <col min="42" max="42" width="41.7109375" style="3" bestFit="1" customWidth="1"/>
    <col min="43" max="43" width="46" style="3" bestFit="1" customWidth="1"/>
    <col min="44" max="44" width="45" style="3" bestFit="1" customWidth="1"/>
    <col min="45" max="45" width="27.85546875" style="3" bestFit="1" customWidth="1"/>
    <col min="46" max="46" width="21.28515625" style="3" bestFit="1" customWidth="1"/>
    <col min="47" max="47" width="10.5703125" style="3" bestFit="1" customWidth="1"/>
    <col min="48" max="48" width="12.5703125" style="3" bestFit="1" customWidth="1"/>
    <col min="49" max="49" width="20.7109375" style="3" bestFit="1" customWidth="1"/>
    <col min="50" max="50" width="16" style="3" bestFit="1" customWidth="1"/>
    <col min="51" max="51" width="25.7109375" style="3" bestFit="1" customWidth="1"/>
    <col min="52" max="52" width="14.5703125" style="3" bestFit="1" customWidth="1"/>
    <col min="53" max="53" width="23.140625" style="3" bestFit="1" customWidth="1"/>
    <col min="54" max="54" width="21.5703125" style="3" bestFit="1" customWidth="1"/>
    <col min="55" max="55" width="17.140625" style="3" bestFit="1" customWidth="1"/>
    <col min="56" max="56" width="36.85546875" style="3" bestFit="1" customWidth="1"/>
    <col min="57" max="57" width="39.42578125" style="3" bestFit="1" customWidth="1"/>
    <col min="58" max="58" width="30.7109375" style="3" bestFit="1" customWidth="1"/>
    <col min="59" max="59" width="33.7109375" style="3" bestFit="1" customWidth="1"/>
    <col min="60" max="60" width="32.140625" style="3" bestFit="1" customWidth="1"/>
    <col min="61" max="61" width="27.42578125" style="3" bestFit="1" customWidth="1"/>
    <col min="62" max="62" width="38.42578125" style="3" bestFit="1" customWidth="1"/>
    <col min="63" max="64" width="22.28515625" style="3" bestFit="1" customWidth="1"/>
    <col min="65" max="65" width="27.42578125" style="3" bestFit="1" customWidth="1"/>
    <col min="66" max="66" width="38.42578125" style="3" bestFit="1" customWidth="1"/>
    <col min="67" max="67" width="36.28515625" style="3" bestFit="1" customWidth="1"/>
    <col min="68" max="68" width="31.42578125" style="3" bestFit="1" customWidth="1"/>
    <col min="69" max="69" width="37.28515625" style="3" bestFit="1" customWidth="1"/>
    <col min="70" max="70" width="32.5703125" style="3" bestFit="1" customWidth="1"/>
    <col min="71" max="71" width="37.28515625" style="3" bestFit="1" customWidth="1"/>
    <col min="72" max="72" width="32.5703125" style="3" bestFit="1" customWidth="1"/>
    <col min="73" max="73" width="37.28515625" style="3" bestFit="1" customWidth="1"/>
    <col min="74" max="74" width="32.5703125" style="3" bestFit="1" customWidth="1"/>
    <col min="75" max="75" width="37.28515625" style="3" bestFit="1" customWidth="1"/>
    <col min="76" max="76" width="32.5703125" style="3" bestFit="1" customWidth="1"/>
    <col min="77" max="77" width="36.28515625" style="3" bestFit="1" customWidth="1"/>
    <col min="78" max="78" width="31.42578125" style="3" bestFit="1" customWidth="1"/>
    <col min="79" max="79" width="36.28515625" style="3" bestFit="1" customWidth="1"/>
    <col min="80" max="80" width="31.42578125" style="3" bestFit="1" customWidth="1"/>
    <col min="81" max="81" width="36.28515625" style="3" bestFit="1" customWidth="1"/>
    <col min="82" max="82" width="31.42578125" style="3" bestFit="1" customWidth="1"/>
    <col min="83" max="83" width="32.5703125" style="3" bestFit="1" customWidth="1"/>
    <col min="84" max="84" width="9.42578125" style="3" bestFit="1" customWidth="1"/>
    <col min="85" max="85" width="24.42578125" style="3" bestFit="1" customWidth="1"/>
    <col min="86" max="86" width="25.42578125" style="3" bestFit="1" customWidth="1"/>
    <col min="87" max="87" width="29.42578125" style="3" bestFit="1" customWidth="1"/>
    <col min="88" max="88" width="26.5703125" style="3" bestFit="1" customWidth="1"/>
    <col min="89" max="89" width="35.42578125" style="3" bestFit="1" customWidth="1"/>
    <col min="90" max="90" width="21.5703125" style="3" bestFit="1" customWidth="1"/>
    <col min="91" max="91" width="16.7109375" style="3" bestFit="1" customWidth="1"/>
    <col min="92" max="92" width="10.42578125" style="3" bestFit="1" customWidth="1"/>
    <col min="93" max="93" width="22.5703125" style="3" bestFit="1" customWidth="1"/>
    <col min="94" max="94" width="24.7109375" style="3" bestFit="1" customWidth="1"/>
    <col min="95" max="95" width="22.28515625" style="3" bestFit="1" customWidth="1"/>
    <col min="96" max="96" width="9.5703125" style="3" bestFit="1" customWidth="1"/>
    <col min="97" max="16384" width="9.140625" style="3"/>
  </cols>
  <sheetData>
    <row r="1" spans="1:19" ht="15.75">
      <c r="B1" s="28" t="s">
        <v>206</v>
      </c>
      <c r="C1" s="28"/>
      <c r="D1" s="28"/>
      <c r="E1" s="28"/>
    </row>
    <row r="2" spans="1:19">
      <c r="A2" s="4" t="s">
        <v>3</v>
      </c>
      <c r="B2" s="3" t="s" vm="2">
        <v>0</v>
      </c>
    </row>
    <row r="3" spans="1:19">
      <c r="A3" s="4" t="s">
        <v>114</v>
      </c>
      <c r="B3" s="3" t="s" vm="1">
        <v>4</v>
      </c>
    </row>
    <row r="4" spans="1:19">
      <c r="A4" s="4" t="s">
        <v>115</v>
      </c>
      <c r="B4" s="3" t="s" vm="3">
        <v>0</v>
      </c>
    </row>
    <row r="5" spans="1:19">
      <c r="A5" s="4" t="s">
        <v>5</v>
      </c>
      <c r="B5" s="3" t="s" vm="6">
        <v>21</v>
      </c>
    </row>
    <row r="7" spans="1:19">
      <c r="A7" s="4" t="s">
        <v>1</v>
      </c>
      <c r="B7"/>
      <c r="C7" s="4" t="s">
        <v>117</v>
      </c>
      <c r="D7"/>
      <c r="E7"/>
      <c r="F7"/>
      <c r="G7"/>
      <c r="H7"/>
      <c r="I7"/>
      <c r="J7" s="7"/>
    </row>
    <row r="8" spans="1:19">
      <c r="A8" s="4" t="s">
        <v>66</v>
      </c>
      <c r="B8" s="4" t="s">
        <v>124</v>
      </c>
      <c r="C8" s="3" t="s">
        <v>118</v>
      </c>
      <c r="D8" s="3" t="s">
        <v>119</v>
      </c>
      <c r="E8" s="3" t="s">
        <v>120</v>
      </c>
      <c r="F8" s="3" t="s">
        <v>121</v>
      </c>
      <c r="G8" s="3" t="s">
        <v>122</v>
      </c>
      <c r="H8" s="3" t="s">
        <v>123</v>
      </c>
      <c r="I8" s="3" t="s">
        <v>177</v>
      </c>
      <c r="J8" s="8" t="s">
        <v>183</v>
      </c>
    </row>
    <row r="9" spans="1:19">
      <c r="A9" s="3" t="s">
        <v>99</v>
      </c>
      <c r="B9" s="3" t="s">
        <v>168</v>
      </c>
      <c r="C9" s="15">
        <v>328643.639753</v>
      </c>
      <c r="D9" s="15">
        <v>938682.87959399982</v>
      </c>
      <c r="E9" s="15">
        <v>1193659.8797019999</v>
      </c>
      <c r="F9" s="15">
        <v>1834714.6297179998</v>
      </c>
      <c r="G9" s="15">
        <v>1526009.1995179995</v>
      </c>
      <c r="H9" s="15">
        <v>39238.739798000002</v>
      </c>
      <c r="I9" s="15">
        <v>5860948.9680829998</v>
      </c>
      <c r="J9" s="20">
        <v>0.63666885877241819</v>
      </c>
    </row>
    <row r="10" spans="1:19">
      <c r="A10"/>
      <c r="B10" s="3" t="s">
        <v>129</v>
      </c>
      <c r="C10" s="15">
        <v>163182.24881199998</v>
      </c>
      <c r="D10" s="15">
        <v>242910.13919400002</v>
      </c>
      <c r="E10" s="15">
        <v>308997.61838900007</v>
      </c>
      <c r="F10" s="15">
        <v>438554.68867499998</v>
      </c>
      <c r="G10" s="15">
        <v>461612.488434</v>
      </c>
      <c r="H10" s="15">
        <v>533009.64836200001</v>
      </c>
      <c r="I10" s="15">
        <v>2148266.8318659998</v>
      </c>
      <c r="J10" s="21">
        <v>0.23336401658349934</v>
      </c>
    </row>
    <row r="11" spans="1:19">
      <c r="A11"/>
      <c r="B11" s="3" t="s">
        <v>169</v>
      </c>
      <c r="C11" s="15">
        <v>44783.399772000004</v>
      </c>
      <c r="D11" s="15">
        <v>56958.059672000003</v>
      </c>
      <c r="E11" s="15">
        <v>72795.79966699997</v>
      </c>
      <c r="F11" s="15">
        <v>79758.059918000014</v>
      </c>
      <c r="G11" s="15">
        <v>80414.599515000009</v>
      </c>
      <c r="H11" s="15">
        <v>84438.269505999997</v>
      </c>
      <c r="I11" s="15">
        <v>419148.18805</v>
      </c>
      <c r="J11" s="19">
        <v>4.5531636599389226E-2</v>
      </c>
    </row>
    <row r="12" spans="1:19">
      <c r="A12"/>
      <c r="B12" s="3" t="s">
        <v>130</v>
      </c>
      <c r="C12" s="15"/>
      <c r="D12" s="15"/>
      <c r="E12" s="15">
        <v>82844.099526999998</v>
      </c>
      <c r="F12" s="15">
        <v>80546.589216999986</v>
      </c>
      <c r="G12" s="15">
        <v>84669.059354999976</v>
      </c>
      <c r="H12" s="15">
        <v>103833.82876399999</v>
      </c>
      <c r="I12" s="15">
        <v>351893.57686299994</v>
      </c>
      <c r="J12" s="19">
        <v>3.8225837353432768E-2</v>
      </c>
      <c r="N12" s="3" t="s">
        <v>124</v>
      </c>
      <c r="O12" s="12" t="s">
        <v>168</v>
      </c>
      <c r="P12" s="12" t="s">
        <v>129</v>
      </c>
      <c r="Q12" s="12" t="s">
        <v>169</v>
      </c>
      <c r="R12" s="12" t="s">
        <v>130</v>
      </c>
      <c r="S12" s="12" t="s">
        <v>149</v>
      </c>
    </row>
    <row r="13" spans="1:19">
      <c r="A13"/>
      <c r="B13" s="3" t="s">
        <v>149</v>
      </c>
      <c r="C13" s="15">
        <v>74094.559989000001</v>
      </c>
      <c r="D13" s="15">
        <v>93560.079991000006</v>
      </c>
      <c r="E13" s="15"/>
      <c r="F13" s="15"/>
      <c r="G13" s="15"/>
      <c r="H13" s="15"/>
      <c r="I13" s="15">
        <v>167654.63998000001</v>
      </c>
      <c r="J13" s="19">
        <v>1.8212151118401552E-2</v>
      </c>
      <c r="N13" s="3" t="s">
        <v>118</v>
      </c>
      <c r="O13" s="12">
        <v>328643.639753</v>
      </c>
      <c r="P13" s="12">
        <v>163182.24881199998</v>
      </c>
      <c r="Q13" s="12">
        <v>44783.399772000004</v>
      </c>
      <c r="R13" s="12"/>
      <c r="S13" s="12">
        <v>74094.559989000001</v>
      </c>
    </row>
    <row r="14" spans="1:19">
      <c r="A14"/>
      <c r="B14" s="3" t="s">
        <v>164</v>
      </c>
      <c r="C14" s="15">
        <v>11000.099948999999</v>
      </c>
      <c r="D14" s="15">
        <v>10554.149973</v>
      </c>
      <c r="E14" s="15">
        <v>21405.599912000001</v>
      </c>
      <c r="F14" s="15">
        <v>18626.089935</v>
      </c>
      <c r="G14" s="15">
        <v>10702.299972999999</v>
      </c>
      <c r="H14" s="15">
        <v>11059.059950999999</v>
      </c>
      <c r="I14" s="15">
        <v>83347.299693000008</v>
      </c>
      <c r="J14" s="19">
        <v>9.0539314480094207E-3</v>
      </c>
      <c r="N14" s="3" t="s">
        <v>119</v>
      </c>
      <c r="O14" s="12">
        <v>938682.87959399982</v>
      </c>
      <c r="P14" s="12">
        <v>242910.13919400002</v>
      </c>
      <c r="Q14" s="12">
        <v>56958.059672000003</v>
      </c>
      <c r="R14" s="12"/>
      <c r="S14" s="12">
        <v>93560.079991000006</v>
      </c>
    </row>
    <row r="15" spans="1:19">
      <c r="A15"/>
      <c r="B15" s="3" t="s">
        <v>184</v>
      </c>
      <c r="C15" s="15"/>
      <c r="D15" s="15"/>
      <c r="E15" s="15"/>
      <c r="F15" s="15">
        <v>3381.119995</v>
      </c>
      <c r="G15" s="15">
        <v>12165.859990999999</v>
      </c>
      <c r="H15" s="15">
        <v>16905.599988999998</v>
      </c>
      <c r="I15" s="15">
        <v>32452.579974999997</v>
      </c>
      <c r="J15" s="19">
        <v>3.5252903871745979E-3</v>
      </c>
      <c r="N15" s="3" t="s">
        <v>120</v>
      </c>
      <c r="O15" s="12">
        <v>1193659.8797019999</v>
      </c>
      <c r="P15" s="12">
        <v>308997.61838900007</v>
      </c>
      <c r="Q15" s="12">
        <v>72795.79966699997</v>
      </c>
      <c r="R15" s="12">
        <v>82844.099526999998</v>
      </c>
      <c r="S15" s="12"/>
    </row>
    <row r="16" spans="1:19">
      <c r="A16"/>
      <c r="B16" s="3" t="s">
        <v>151</v>
      </c>
      <c r="C16" s="15"/>
      <c r="D16" s="15">
        <v>5006.1598530000001</v>
      </c>
      <c r="E16" s="15">
        <v>5840.5198069999997</v>
      </c>
      <c r="F16" s="15">
        <v>6012.2999639999998</v>
      </c>
      <c r="G16" s="15">
        <v>5703.1399739999988</v>
      </c>
      <c r="H16" s="15">
        <v>6061.3798239999996</v>
      </c>
      <c r="I16" s="15">
        <v>28623.499421999997</v>
      </c>
      <c r="J16" s="19">
        <v>3.1093413046792517E-3</v>
      </c>
      <c r="N16" s="3" t="s">
        <v>121</v>
      </c>
      <c r="O16" s="12">
        <v>1834714.6297179998</v>
      </c>
      <c r="P16" s="12">
        <v>438554.68867499998</v>
      </c>
      <c r="Q16" s="12">
        <v>79758.059918000014</v>
      </c>
      <c r="R16" s="12">
        <v>80546.589216999986</v>
      </c>
      <c r="S16" s="12"/>
    </row>
    <row r="17" spans="1:19">
      <c r="A17"/>
      <c r="B17" s="3" t="s">
        <v>134</v>
      </c>
      <c r="C17" s="15">
        <v>0</v>
      </c>
      <c r="D17" s="15">
        <v>0</v>
      </c>
      <c r="E17" s="15">
        <v>123.77999999999999</v>
      </c>
      <c r="F17" s="15">
        <v>2228.0399700000007</v>
      </c>
      <c r="G17" s="15">
        <v>7391.3899140000003</v>
      </c>
      <c r="H17" s="15">
        <v>9840.5098870000002</v>
      </c>
      <c r="I17" s="15">
        <v>19583.719771000004</v>
      </c>
      <c r="J17" s="19">
        <v>2.1273593380560629E-3</v>
      </c>
      <c r="N17" s="3" t="s">
        <v>122</v>
      </c>
      <c r="O17" s="12">
        <v>1526009.1995179995</v>
      </c>
      <c r="P17" s="12">
        <v>461612.488434</v>
      </c>
      <c r="Q17" s="12">
        <v>80414.599515000009</v>
      </c>
      <c r="R17" s="12">
        <v>84669.059354999976</v>
      </c>
      <c r="S17" s="12"/>
    </row>
    <row r="18" spans="1:19">
      <c r="A18"/>
      <c r="B18" s="3" t="s">
        <v>185</v>
      </c>
      <c r="C18" s="15"/>
      <c r="D18" s="15"/>
      <c r="E18" s="15"/>
      <c r="F18" s="15">
        <v>1943.019986</v>
      </c>
      <c r="G18" s="15">
        <v>5947.0499680000003</v>
      </c>
      <c r="H18" s="15">
        <v>6145.0199570000004</v>
      </c>
      <c r="I18" s="15">
        <v>14035.089911000001</v>
      </c>
      <c r="J18" s="19">
        <v>1.5246173827934458E-3</v>
      </c>
      <c r="N18" s="3" t="s">
        <v>123</v>
      </c>
      <c r="O18" s="12">
        <v>39238.739798000002</v>
      </c>
      <c r="P18" s="12">
        <v>533009.64836200001</v>
      </c>
      <c r="Q18" s="12">
        <v>84438.269505999997</v>
      </c>
      <c r="R18" s="12">
        <v>103833.82876399999</v>
      </c>
      <c r="S18" s="12"/>
    </row>
    <row r="19" spans="1:19">
      <c r="A19"/>
      <c r="B19" s="3" t="s">
        <v>186</v>
      </c>
      <c r="C19" s="15">
        <v>6390.7196089999998</v>
      </c>
      <c r="D19" s="15">
        <v>6720.3997890000001</v>
      </c>
      <c r="E19" s="15"/>
      <c r="F19" s="15"/>
      <c r="G19" s="15"/>
      <c r="H19" s="15"/>
      <c r="I19" s="15">
        <v>13111.119397999999</v>
      </c>
      <c r="J19" s="19">
        <v>1.4242474162138722E-3</v>
      </c>
    </row>
    <row r="20" spans="1:19">
      <c r="A20"/>
      <c r="B20" s="3" t="s">
        <v>187</v>
      </c>
      <c r="C20" s="15">
        <v>0</v>
      </c>
      <c r="D20" s="15">
        <v>12558.399960999999</v>
      </c>
      <c r="E20" s="15"/>
      <c r="F20" s="15"/>
      <c r="G20" s="15"/>
      <c r="H20" s="15"/>
      <c r="I20" s="15">
        <v>12558.399960999999</v>
      </c>
      <c r="J20" s="19">
        <v>1.3642060722109705E-3</v>
      </c>
    </row>
    <row r="21" spans="1:19">
      <c r="A21"/>
      <c r="B21" s="3" t="s">
        <v>160</v>
      </c>
      <c r="C21" s="15">
        <v>760.7999890000001</v>
      </c>
      <c r="D21" s="15">
        <v>938.31996700000002</v>
      </c>
      <c r="E21" s="15">
        <v>1053.2799910000001</v>
      </c>
      <c r="F21" s="15">
        <v>2006.9199660000002</v>
      </c>
      <c r="G21" s="15">
        <v>2425.2599530000002</v>
      </c>
      <c r="H21" s="15">
        <v>3003.7799049999999</v>
      </c>
      <c r="I21" s="15">
        <v>10188.359770999999</v>
      </c>
      <c r="J21" s="19">
        <v>1.1067510438138189E-3</v>
      </c>
    </row>
    <row r="22" spans="1:19">
      <c r="A22"/>
      <c r="B22" s="3" t="s">
        <v>156</v>
      </c>
      <c r="C22" s="15">
        <v>1563.7999990000001</v>
      </c>
      <c r="D22" s="15">
        <v>1563.7999970000001</v>
      </c>
      <c r="E22" s="15">
        <v>1563.8</v>
      </c>
      <c r="F22" s="15">
        <v>1563.7999990000001</v>
      </c>
      <c r="G22" s="15">
        <v>1607.429997</v>
      </c>
      <c r="H22" s="15">
        <v>1563.799994</v>
      </c>
      <c r="I22" s="15">
        <v>9426.4299859999992</v>
      </c>
      <c r="J22" s="19">
        <v>1.0239833948678277E-3</v>
      </c>
    </row>
    <row r="23" spans="1:19">
      <c r="A23"/>
      <c r="B23" s="3" t="s">
        <v>163</v>
      </c>
      <c r="C23" s="15"/>
      <c r="D23" s="15">
        <v>298.85999799999996</v>
      </c>
      <c r="E23" s="15">
        <v>1394.6799979999998</v>
      </c>
      <c r="F23" s="15">
        <v>1482.2399970000001</v>
      </c>
      <c r="G23" s="15">
        <v>1434.3399919999999</v>
      </c>
      <c r="H23" s="15">
        <v>1481.189991</v>
      </c>
      <c r="I23" s="15">
        <v>6091.3099760000005</v>
      </c>
      <c r="J23" s="19">
        <v>6.6169273815012096E-4</v>
      </c>
    </row>
    <row r="24" spans="1:19">
      <c r="A24"/>
      <c r="B24" s="3" t="s">
        <v>135</v>
      </c>
      <c r="C24" s="15">
        <v>463.67999400000002</v>
      </c>
      <c r="D24" s="15">
        <v>695.519992</v>
      </c>
      <c r="E24" s="15">
        <v>695.51999899999998</v>
      </c>
      <c r="F24" s="15">
        <v>772.79999099999998</v>
      </c>
      <c r="G24" s="15">
        <v>890.49999200000002</v>
      </c>
      <c r="H24" s="15">
        <v>1313.7599869999999</v>
      </c>
      <c r="I24" s="15">
        <v>4831.779955</v>
      </c>
      <c r="J24" s="19">
        <v>5.2487128731910362E-4</v>
      </c>
    </row>
    <row r="25" spans="1:19">
      <c r="A25"/>
      <c r="B25" s="3" t="s">
        <v>150</v>
      </c>
      <c r="C25" s="15">
        <v>511.97993000000002</v>
      </c>
      <c r="D25" s="15">
        <v>545.78994900000009</v>
      </c>
      <c r="E25" s="15">
        <v>710.00991199999999</v>
      </c>
      <c r="F25" s="15">
        <v>946.67985699999986</v>
      </c>
      <c r="G25" s="15">
        <v>935.109827</v>
      </c>
      <c r="H25" s="15">
        <v>902.04986499999984</v>
      </c>
      <c r="I25" s="15">
        <v>4551.6193400000002</v>
      </c>
      <c r="J25" s="19">
        <v>4.9443772783984918E-4</v>
      </c>
    </row>
    <row r="26" spans="1:19">
      <c r="A26"/>
      <c r="B26" s="3" t="s">
        <v>159</v>
      </c>
      <c r="C26" s="15">
        <v>1267.7999420000001</v>
      </c>
      <c r="D26" s="15">
        <v>1563.6199919999999</v>
      </c>
      <c r="E26" s="15">
        <v>380.339991</v>
      </c>
      <c r="F26" s="15">
        <v>528.24999800000001</v>
      </c>
      <c r="G26" s="15">
        <v>552.20998800000007</v>
      </c>
      <c r="H26" s="15">
        <v>147.90999799999997</v>
      </c>
      <c r="I26" s="15">
        <v>4440.1299090000002</v>
      </c>
      <c r="J26" s="19">
        <v>4.8232674561043509E-4</v>
      </c>
    </row>
    <row r="27" spans="1:19">
      <c r="A27"/>
      <c r="B27" s="3" t="s">
        <v>152</v>
      </c>
      <c r="C27" s="15">
        <v>3215.6399189999997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3215.6399189999997</v>
      </c>
      <c r="J27" s="19">
        <v>3.4931165731040163E-4</v>
      </c>
    </row>
    <row r="28" spans="1:19">
      <c r="A28"/>
      <c r="B28" s="3" t="s">
        <v>158</v>
      </c>
      <c r="C28" s="15">
        <v>47.099997000000002</v>
      </c>
      <c r="D28" s="15">
        <v>109.89999800000001</v>
      </c>
      <c r="E28" s="15">
        <v>266.89999399999999</v>
      </c>
      <c r="F28" s="15">
        <v>553.80995200000007</v>
      </c>
      <c r="G28" s="15">
        <v>663.31993000000011</v>
      </c>
      <c r="H28" s="15">
        <v>698.64993500000003</v>
      </c>
      <c r="I28" s="15">
        <v>2339.6798060000001</v>
      </c>
      <c r="J28" s="19">
        <v>2.5415701110704462E-4</v>
      </c>
    </row>
    <row r="29" spans="1:19">
      <c r="A29"/>
      <c r="B29" s="3" t="s">
        <v>188</v>
      </c>
      <c r="C29" s="15">
        <v>102.64</v>
      </c>
      <c r="D29" s="15">
        <v>307.91999999999996</v>
      </c>
      <c r="E29" s="15">
        <v>410.55999500000007</v>
      </c>
      <c r="F29" s="15">
        <v>410.55999600000007</v>
      </c>
      <c r="G29" s="15">
        <v>433.72999600000003</v>
      </c>
      <c r="H29" s="15">
        <v>461.87999100000002</v>
      </c>
      <c r="I29" s="15">
        <v>2127.2899779999998</v>
      </c>
      <c r="J29" s="19">
        <v>2.3108532252145731E-4</v>
      </c>
    </row>
    <row r="30" spans="1:19">
      <c r="A30"/>
      <c r="B30" s="3" t="s">
        <v>147</v>
      </c>
      <c r="C30" s="15"/>
      <c r="D30" s="15">
        <v>266.889994</v>
      </c>
      <c r="E30" s="15">
        <v>349.00998900000002</v>
      </c>
      <c r="F30" s="15">
        <v>451.65999900000003</v>
      </c>
      <c r="G30" s="15">
        <v>443.43998700000003</v>
      </c>
      <c r="H30" s="15">
        <v>451.65999900000003</v>
      </c>
      <c r="I30" s="15">
        <v>1962.6599679999999</v>
      </c>
      <c r="J30" s="19">
        <v>2.1320173384713475E-4</v>
      </c>
    </row>
    <row r="31" spans="1:19">
      <c r="A31"/>
      <c r="B31" s="3" t="s">
        <v>148</v>
      </c>
      <c r="C31" s="15">
        <v>0</v>
      </c>
      <c r="D31" s="15">
        <v>1726.779994</v>
      </c>
      <c r="E31" s="15"/>
      <c r="F31" s="15"/>
      <c r="G31" s="15"/>
      <c r="H31" s="15"/>
      <c r="I31" s="15">
        <v>1726.779994</v>
      </c>
      <c r="J31" s="19">
        <v>1.875783348597575E-4</v>
      </c>
    </row>
    <row r="32" spans="1:19">
      <c r="A32"/>
      <c r="B32" s="3" t="s">
        <v>157</v>
      </c>
      <c r="C32" s="15">
        <v>126.769994</v>
      </c>
      <c r="D32" s="15">
        <v>126.769997</v>
      </c>
      <c r="E32" s="15">
        <v>126.769997</v>
      </c>
      <c r="F32" s="15">
        <v>126.769994</v>
      </c>
      <c r="G32" s="15">
        <v>130.289998</v>
      </c>
      <c r="H32" s="15">
        <v>126.769994</v>
      </c>
      <c r="I32" s="15">
        <v>764.13997399999994</v>
      </c>
      <c r="J32" s="19">
        <v>8.3007739504016033E-5</v>
      </c>
    </row>
    <row r="33" spans="1:10">
      <c r="A33"/>
      <c r="B33" s="3" t="s">
        <v>138</v>
      </c>
      <c r="C33" s="15">
        <v>0</v>
      </c>
      <c r="D33" s="15">
        <v>0</v>
      </c>
      <c r="E33" s="15">
        <v>123.759998</v>
      </c>
      <c r="F33" s="15">
        <v>185.63999900000002</v>
      </c>
      <c r="G33" s="15">
        <v>202.45999900000001</v>
      </c>
      <c r="H33" s="15">
        <v>185.639995</v>
      </c>
      <c r="I33" s="15">
        <v>697.49999100000002</v>
      </c>
      <c r="J33" s="19">
        <v>7.5768706685905605E-5</v>
      </c>
    </row>
    <row r="34" spans="1:10">
      <c r="A34"/>
      <c r="B34" s="3" t="s">
        <v>154</v>
      </c>
      <c r="C34" s="15">
        <v>40.450000000000003</v>
      </c>
      <c r="D34" s="15">
        <v>40.450000000000003</v>
      </c>
      <c r="E34" s="15">
        <v>80.900000000000006</v>
      </c>
      <c r="F34" s="15">
        <v>161.79999900000001</v>
      </c>
      <c r="G34" s="15">
        <v>176.14999900000001</v>
      </c>
      <c r="H34" s="15">
        <v>121.349997</v>
      </c>
      <c r="I34" s="15">
        <v>621.09999500000004</v>
      </c>
      <c r="J34" s="19">
        <v>6.7469453693186414E-5</v>
      </c>
    </row>
    <row r="35" spans="1:10">
      <c r="A35"/>
      <c r="B35" s="3" t="s">
        <v>171</v>
      </c>
      <c r="C35" s="15"/>
      <c r="D35" s="15"/>
      <c r="E35" s="15"/>
      <c r="F35" s="15"/>
      <c r="G35" s="15">
        <v>184.10999899999999</v>
      </c>
      <c r="H35" s="15">
        <v>269.47000000000003</v>
      </c>
      <c r="I35" s="15">
        <v>453.57999900000004</v>
      </c>
      <c r="J35" s="19">
        <v>4.9271928811859099E-5</v>
      </c>
    </row>
    <row r="36" spans="1:10">
      <c r="A36"/>
      <c r="B36" s="3" t="s">
        <v>136</v>
      </c>
      <c r="C36" s="15">
        <v>17.469999000000001</v>
      </c>
      <c r="D36" s="15">
        <v>0</v>
      </c>
      <c r="E36" s="15">
        <v>0</v>
      </c>
      <c r="F36" s="15">
        <v>0</v>
      </c>
      <c r="G36" s="15">
        <v>148.77000000000001</v>
      </c>
      <c r="H36" s="15">
        <v>77.279999000000004</v>
      </c>
      <c r="I36" s="15">
        <v>243.51999800000002</v>
      </c>
      <c r="J36" s="19">
        <v>2.6453326937196075E-5</v>
      </c>
    </row>
    <row r="37" spans="1:10">
      <c r="A37"/>
      <c r="B37" s="3" t="s">
        <v>153</v>
      </c>
      <c r="C37" s="15"/>
      <c r="D37" s="15">
        <v>0</v>
      </c>
      <c r="E37" s="15">
        <v>0</v>
      </c>
      <c r="F37" s="15">
        <v>0</v>
      </c>
      <c r="G37" s="15">
        <v>133.09</v>
      </c>
      <c r="H37" s="15">
        <v>0</v>
      </c>
      <c r="I37" s="15">
        <v>133.09</v>
      </c>
      <c r="J37" s="19">
        <v>1.4457429825009383E-5</v>
      </c>
    </row>
    <row r="38" spans="1:10">
      <c r="A38"/>
      <c r="B38" s="3" t="s">
        <v>155</v>
      </c>
      <c r="C38" s="15"/>
      <c r="D38" s="15">
        <v>8.449999</v>
      </c>
      <c r="E38" s="15">
        <v>8.449999</v>
      </c>
      <c r="F38" s="15">
        <v>8.449999</v>
      </c>
      <c r="G38" s="15">
        <v>26.19</v>
      </c>
      <c r="H38" s="15">
        <v>52.39</v>
      </c>
      <c r="I38" s="15">
        <v>103.929997</v>
      </c>
      <c r="J38" s="19">
        <v>1.1289808688413373E-5</v>
      </c>
    </row>
    <row r="39" spans="1:10">
      <c r="A39"/>
      <c r="B39" s="3" t="s">
        <v>128</v>
      </c>
      <c r="C39" s="15"/>
      <c r="D39" s="15">
        <v>0</v>
      </c>
      <c r="E39" s="15">
        <v>0</v>
      </c>
      <c r="F39" s="15">
        <v>0</v>
      </c>
      <c r="G39" s="15">
        <v>27.129993000000002</v>
      </c>
      <c r="H39" s="15">
        <v>38.079996000000001</v>
      </c>
      <c r="I39" s="15">
        <v>65.209989000000007</v>
      </c>
      <c r="J39" s="19">
        <v>7.0836940405525128E-6</v>
      </c>
    </row>
    <row r="40" spans="1:10">
      <c r="A40"/>
      <c r="B40" s="3" t="s">
        <v>161</v>
      </c>
      <c r="C40" s="15"/>
      <c r="D40" s="15">
        <v>30.419995</v>
      </c>
      <c r="E40" s="15"/>
      <c r="F40" s="15"/>
      <c r="G40" s="15"/>
      <c r="H40" s="15"/>
      <c r="I40" s="15">
        <v>30.419995</v>
      </c>
      <c r="J40" s="19">
        <v>3.3044927717306811E-6</v>
      </c>
    </row>
    <row r="41" spans="1:10">
      <c r="A41"/>
      <c r="B41" s="3" t="s">
        <v>141</v>
      </c>
      <c r="C41" s="15">
        <v>3.05</v>
      </c>
      <c r="D41" s="15">
        <v>0</v>
      </c>
      <c r="E41" s="15">
        <v>0</v>
      </c>
      <c r="F41" s="15">
        <v>0</v>
      </c>
      <c r="G41" s="15">
        <v>6.1800010000000007</v>
      </c>
      <c r="H41" s="15">
        <v>0</v>
      </c>
      <c r="I41" s="15">
        <v>9.2300010000000015</v>
      </c>
      <c r="J41" s="19">
        <v>1.0026455161339429E-6</v>
      </c>
    </row>
    <row r="42" spans="1:10">
      <c r="A42"/>
      <c r="B42" s="3" t="s">
        <v>132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9">
        <v>0</v>
      </c>
    </row>
    <row r="43" spans="1:10">
      <c r="A43"/>
      <c r="B43" s="3" t="s">
        <v>146</v>
      </c>
      <c r="C43" s="15"/>
      <c r="D43" s="15"/>
      <c r="E43" s="15"/>
      <c r="F43" s="15"/>
      <c r="G43" s="15">
        <v>0</v>
      </c>
      <c r="H43" s="15">
        <v>0</v>
      </c>
      <c r="I43" s="15">
        <v>0</v>
      </c>
      <c r="J43" s="19">
        <v>0</v>
      </c>
    </row>
    <row r="44" spans="1:10">
      <c r="A44"/>
      <c r="B44" s="3" t="s">
        <v>189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9">
        <v>0</v>
      </c>
    </row>
    <row r="45" spans="1:10">
      <c r="A45"/>
      <c r="B45" s="3" t="s">
        <v>190</v>
      </c>
      <c r="C45" s="15"/>
      <c r="D45" s="15"/>
      <c r="E45" s="15"/>
      <c r="F45" s="15">
        <v>0</v>
      </c>
      <c r="G45" s="15">
        <v>0</v>
      </c>
      <c r="H45" s="15">
        <v>0</v>
      </c>
      <c r="I45" s="15">
        <v>0</v>
      </c>
      <c r="J45" s="19">
        <v>0</v>
      </c>
    </row>
    <row r="46" spans="1:10">
      <c r="A46"/>
      <c r="B46" s="3" t="s">
        <v>170</v>
      </c>
      <c r="C46" s="15"/>
      <c r="D46" s="15"/>
      <c r="E46" s="15">
        <v>0</v>
      </c>
      <c r="F46" s="15"/>
      <c r="G46" s="15">
        <v>0</v>
      </c>
      <c r="H46" s="15">
        <v>0</v>
      </c>
      <c r="I46" s="15">
        <v>0</v>
      </c>
      <c r="J46" s="19">
        <v>0</v>
      </c>
    </row>
    <row r="47" spans="1:10">
      <c r="A47"/>
      <c r="B47" s="3" t="s">
        <v>125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9">
        <v>0</v>
      </c>
    </row>
    <row r="48" spans="1:10">
      <c r="A48"/>
      <c r="B48" s="3" t="s">
        <v>191</v>
      </c>
      <c r="C48" s="15"/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9">
        <v>0</v>
      </c>
    </row>
    <row r="49" spans="1:10">
      <c r="A49"/>
      <c r="B49" s="3" t="s">
        <v>131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9">
        <v>0</v>
      </c>
    </row>
    <row r="50" spans="1:10">
      <c r="A50"/>
      <c r="B50" s="3" t="s">
        <v>192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9">
        <v>0</v>
      </c>
    </row>
  </sheetData>
  <mergeCells count="1">
    <mergeCell ref="B1:E1"/>
  </mergeCells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FF0000"/>
          <x14:sparklines>
            <x14:sparkline>
              <xm:f>'福特汽车(中国)有限公司'!C9:H9</xm:f>
              <xm:sqref>K9</xm:sqref>
            </x14:sparkline>
            <x14:sparkline>
              <xm:f>'福特汽车(中国)有限公司'!C10:H10</xm:f>
              <xm:sqref>K10</xm:sqref>
            </x14:sparkline>
            <x14:sparkline>
              <xm:f>'福特汽车(中国)有限公司'!C11:H11</xm:f>
              <xm:sqref>K11</xm:sqref>
            </x14:sparkline>
            <x14:sparkline>
              <xm:f>'福特汽车(中国)有限公司'!C12:H12</xm:f>
              <xm:sqref>K12</xm:sqref>
            </x14:sparkline>
            <x14:sparkline>
              <xm:f>'福特汽车(中国)有限公司'!C13:H13</xm:f>
              <xm:sqref>K13</xm:sqref>
            </x14:sparkline>
            <x14:sparkline>
              <xm:f>'福特汽车(中国)有限公司'!C14:H14</xm:f>
              <xm:sqref>K14</xm:sqref>
            </x14:sparkline>
            <x14:sparkline>
              <xm:f>'福特汽车(中国)有限公司'!C15:H15</xm:f>
              <xm:sqref>K15</xm:sqref>
            </x14:sparkline>
            <x14:sparkline>
              <xm:f>'福特汽车(中国)有限公司'!C16:H16</xm:f>
              <xm:sqref>K16</xm:sqref>
            </x14:sparkline>
            <x14:sparkline>
              <xm:f>'福特汽车(中国)有限公司'!C17:H17</xm:f>
              <xm:sqref>K17</xm:sqref>
            </x14:sparkline>
            <x14:sparkline>
              <xm:f>'福特汽车(中国)有限公司'!C18:H18</xm:f>
              <xm:sqref>K18</xm:sqref>
            </x14:sparkline>
            <x14:sparkline>
              <xm:f>'福特汽车(中国)有限公司'!C19:H19</xm:f>
              <xm:sqref>K19</xm:sqref>
            </x14:sparkline>
            <x14:sparkline>
              <xm:f>'福特汽车(中国)有限公司'!C20:H20</xm:f>
              <xm:sqref>K20</xm:sqref>
            </x14:sparkline>
            <x14:sparkline>
              <xm:f>'福特汽车(中国)有限公司'!C21:H21</xm:f>
              <xm:sqref>K21</xm:sqref>
            </x14:sparkline>
            <x14:sparkline>
              <xm:f>'福特汽车(中国)有限公司'!C22:H22</xm:f>
              <xm:sqref>K22</xm:sqref>
            </x14:sparkline>
            <x14:sparkline>
              <xm:f>'福特汽车(中国)有限公司'!C23:H23</xm:f>
              <xm:sqref>K23</xm:sqref>
            </x14:sparkline>
            <x14:sparkline>
              <xm:f>'福特汽车(中国)有限公司'!C24:H24</xm:f>
              <xm:sqref>K24</xm:sqref>
            </x14:sparkline>
            <x14:sparkline>
              <xm:f>'福特汽车(中国)有限公司'!C25:H25</xm:f>
              <xm:sqref>K25</xm:sqref>
            </x14:sparkline>
            <x14:sparkline>
              <xm:f>'福特汽车(中国)有限公司'!C26:H26</xm:f>
              <xm:sqref>K26</xm:sqref>
            </x14:sparkline>
            <x14:sparkline>
              <xm:f>'福特汽车(中国)有限公司'!C27:H27</xm:f>
              <xm:sqref>K27</xm:sqref>
            </x14:sparkline>
            <x14:sparkline>
              <xm:f>'福特汽车(中国)有限公司'!C28:H28</xm:f>
              <xm:sqref>K28</xm:sqref>
            </x14:sparkline>
            <x14:sparkline>
              <xm:f>'福特汽车(中国)有限公司'!C29:H29</xm:f>
              <xm:sqref>K29</xm:sqref>
            </x14:sparkline>
            <x14:sparkline>
              <xm:f>'福特汽车(中国)有限公司'!C30:H30</xm:f>
              <xm:sqref>K30</xm:sqref>
            </x14:sparkline>
            <x14:sparkline>
              <xm:f>'福特汽车(中国)有限公司'!C31:H31</xm:f>
              <xm:sqref>K31</xm:sqref>
            </x14:sparkline>
            <x14:sparkline>
              <xm:f>'福特汽车(中国)有限公司'!C32:H32</xm:f>
              <xm:sqref>K32</xm:sqref>
            </x14:sparkline>
            <x14:sparkline>
              <xm:f>'福特汽车(中国)有限公司'!C33:H33</xm:f>
              <xm:sqref>K33</xm:sqref>
            </x14:sparkline>
            <x14:sparkline>
              <xm:f>'福特汽车(中国)有限公司'!C34:H34</xm:f>
              <xm:sqref>K34</xm:sqref>
            </x14:sparkline>
            <x14:sparkline>
              <xm:f>'福特汽车(中国)有限公司'!C35:H35</xm:f>
              <xm:sqref>K35</xm:sqref>
            </x14:sparkline>
            <x14:sparkline>
              <xm:f>'福特汽车(中国)有限公司'!C36:H36</xm:f>
              <xm:sqref>K36</xm:sqref>
            </x14:sparkline>
            <x14:sparkline>
              <xm:f>'福特汽车(中国)有限公司'!C37:H37</xm:f>
              <xm:sqref>K37</xm:sqref>
            </x14:sparkline>
            <x14:sparkline>
              <xm:f>'福特汽车(中国)有限公司'!C38:H38</xm:f>
              <xm:sqref>K38</xm:sqref>
            </x14:sparkline>
            <x14:sparkline>
              <xm:f>'福特汽车(中国)有限公司'!C39:H39</xm:f>
              <xm:sqref>K39</xm:sqref>
            </x14:sparkline>
            <x14:sparkline>
              <xm:f>'福特汽车(中国)有限公司'!C40:H40</xm:f>
              <xm:sqref>K40</xm:sqref>
            </x14:sparkline>
            <x14:sparkline>
              <xm:f>'福特汽车(中国)有限公司'!C41:H41</xm:f>
              <xm:sqref>K41</xm:sqref>
            </x14:sparkline>
            <x14:sparkline>
              <xm:f>'福特汽车(中国)有限公司'!C42:H42</xm:f>
              <xm:sqref>K42</xm:sqref>
            </x14:sparkline>
            <x14:sparkline>
              <xm:f>'福特汽车(中国)有限公司'!C43:H43</xm:f>
              <xm:sqref>K43</xm:sqref>
            </x14:sparkline>
            <x14:sparkline>
              <xm:f>'福特汽车(中国)有限公司'!C44:H44</xm:f>
              <xm:sqref>K44</xm:sqref>
            </x14:sparkline>
            <x14:sparkline>
              <xm:f>'福特汽车(中国)有限公司'!C45:H45</xm:f>
              <xm:sqref>K45</xm:sqref>
            </x14:sparkline>
            <x14:sparkline>
              <xm:f>'福特汽车(中国)有限公司'!C46:H46</xm:f>
              <xm:sqref>K46</xm:sqref>
            </x14:sparkline>
            <x14:sparkline>
              <xm:f>'福特汽车(中国)有限公司'!C47:H47</xm:f>
              <xm:sqref>K47</xm:sqref>
            </x14:sparkline>
            <x14:sparkline>
              <xm:f>'福特汽车(中国)有限公司'!C48:H48</xm:f>
              <xm:sqref>K48</xm:sqref>
            </x14:sparkline>
            <x14:sparkline>
              <xm:f>'福特汽车(中国)有限公司'!C49:H49</xm:f>
              <xm:sqref>K49</xm:sqref>
            </x14:sparkline>
            <x14:sparkline>
              <xm:f>'福特汽车(中国)有限公司'!C50:H50</xm:f>
              <xm:sqref>K50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50"/>
  <sheetViews>
    <sheetView workbookViewId="0">
      <selection activeCell="D4" sqref="D4"/>
    </sheetView>
  </sheetViews>
  <sheetFormatPr defaultRowHeight="15"/>
  <cols>
    <col min="1" max="1" width="29.5703125" style="3" customWidth="1"/>
    <col min="2" max="2" width="33.28515625" style="3" customWidth="1"/>
    <col min="3" max="8" width="12.28515625" style="3" customWidth="1"/>
    <col min="9" max="9" width="11.28515625" style="3" customWidth="1"/>
    <col min="10" max="10" width="13.42578125" style="3" bestFit="1" customWidth="1"/>
    <col min="11" max="11" width="11.28515625" style="3" customWidth="1"/>
    <col min="12" max="12" width="9.140625" style="3" customWidth="1"/>
    <col min="13" max="13" width="2.7109375" style="3" customWidth="1"/>
    <col min="14" max="14" width="24.85546875" style="3" bestFit="1" customWidth="1"/>
    <col min="15" max="15" width="15.42578125" style="3" customWidth="1"/>
    <col min="16" max="16" width="20" style="3" bestFit="1" customWidth="1"/>
    <col min="17" max="17" width="17.7109375" style="3" bestFit="1" customWidth="1"/>
    <col min="18" max="18" width="35.42578125" style="3" bestFit="1" customWidth="1"/>
    <col min="19" max="19" width="16.5703125" style="3" bestFit="1" customWidth="1"/>
    <col min="20" max="20" width="15.42578125" style="3" customWidth="1"/>
    <col min="21" max="21" width="15.42578125" style="3" bestFit="1" customWidth="1"/>
    <col min="22" max="25" width="15.42578125" style="3" customWidth="1"/>
    <col min="26" max="26" width="9.42578125" style="3" bestFit="1" customWidth="1"/>
    <col min="27" max="28" width="29.5703125" style="3" bestFit="1" customWidth="1"/>
    <col min="29" max="29" width="16.42578125" style="3" bestFit="1" customWidth="1"/>
    <col min="30" max="30" width="35.85546875" style="3" bestFit="1" customWidth="1"/>
    <col min="31" max="32" width="27.42578125" style="3" bestFit="1" customWidth="1"/>
    <col min="33" max="33" width="11.7109375" style="3" bestFit="1" customWidth="1"/>
    <col min="34" max="34" width="30.28515625" style="3" bestFit="1" customWidth="1"/>
    <col min="35" max="35" width="21.85546875" style="3" bestFit="1" customWidth="1"/>
    <col min="36" max="36" width="49.42578125" style="3" bestFit="1" customWidth="1"/>
    <col min="37" max="37" width="21.85546875" style="3" bestFit="1" customWidth="1"/>
    <col min="38" max="38" width="49.42578125" style="3" bestFit="1" customWidth="1"/>
    <col min="39" max="39" width="42.85546875" style="3" bestFit="1" customWidth="1"/>
    <col min="40" max="40" width="21.85546875" style="3" bestFit="1" customWidth="1"/>
    <col min="41" max="41" width="49.42578125" style="3" bestFit="1" customWidth="1"/>
    <col min="42" max="42" width="41.7109375" style="3" bestFit="1" customWidth="1"/>
    <col min="43" max="43" width="46" style="3" bestFit="1" customWidth="1"/>
    <col min="44" max="44" width="45" style="3" bestFit="1" customWidth="1"/>
    <col min="45" max="45" width="27.85546875" style="3" bestFit="1" customWidth="1"/>
    <col min="46" max="46" width="21.28515625" style="3" bestFit="1" customWidth="1"/>
    <col min="47" max="47" width="10.5703125" style="3" bestFit="1" customWidth="1"/>
    <col min="48" max="48" width="12.5703125" style="3" bestFit="1" customWidth="1"/>
    <col min="49" max="49" width="20.7109375" style="3" bestFit="1" customWidth="1"/>
    <col min="50" max="50" width="16" style="3" bestFit="1" customWidth="1"/>
    <col min="51" max="51" width="25.7109375" style="3" bestFit="1" customWidth="1"/>
    <col min="52" max="52" width="14.5703125" style="3" bestFit="1" customWidth="1"/>
    <col min="53" max="53" width="23.140625" style="3" bestFit="1" customWidth="1"/>
    <col min="54" max="54" width="21.5703125" style="3" bestFit="1" customWidth="1"/>
    <col min="55" max="55" width="17.140625" style="3" bestFit="1" customWidth="1"/>
    <col min="56" max="56" width="36.85546875" style="3" bestFit="1" customWidth="1"/>
    <col min="57" max="57" width="39.42578125" style="3" bestFit="1" customWidth="1"/>
    <col min="58" max="58" width="30.7109375" style="3" bestFit="1" customWidth="1"/>
    <col min="59" max="59" width="33.7109375" style="3" bestFit="1" customWidth="1"/>
    <col min="60" max="60" width="32.140625" style="3" bestFit="1" customWidth="1"/>
    <col min="61" max="61" width="27.42578125" style="3" bestFit="1" customWidth="1"/>
    <col min="62" max="62" width="38.42578125" style="3" bestFit="1" customWidth="1"/>
    <col min="63" max="64" width="22.28515625" style="3" bestFit="1" customWidth="1"/>
    <col min="65" max="65" width="27.42578125" style="3" bestFit="1" customWidth="1"/>
    <col min="66" max="66" width="38.42578125" style="3" bestFit="1" customWidth="1"/>
    <col min="67" max="67" width="36.28515625" style="3" bestFit="1" customWidth="1"/>
    <col min="68" max="68" width="31.42578125" style="3" bestFit="1" customWidth="1"/>
    <col min="69" max="69" width="37.28515625" style="3" bestFit="1" customWidth="1"/>
    <col min="70" max="70" width="32.5703125" style="3" bestFit="1" customWidth="1"/>
    <col min="71" max="71" width="37.28515625" style="3" bestFit="1" customWidth="1"/>
    <col min="72" max="72" width="32.5703125" style="3" bestFit="1" customWidth="1"/>
    <col min="73" max="73" width="37.28515625" style="3" bestFit="1" customWidth="1"/>
    <col min="74" max="74" width="32.5703125" style="3" bestFit="1" customWidth="1"/>
    <col min="75" max="75" width="37.28515625" style="3" bestFit="1" customWidth="1"/>
    <col min="76" max="76" width="32.5703125" style="3" bestFit="1" customWidth="1"/>
    <col min="77" max="77" width="36.28515625" style="3" bestFit="1" customWidth="1"/>
    <col min="78" max="78" width="31.42578125" style="3" bestFit="1" customWidth="1"/>
    <col min="79" max="79" width="36.28515625" style="3" bestFit="1" customWidth="1"/>
    <col min="80" max="80" width="31.42578125" style="3" bestFit="1" customWidth="1"/>
    <col min="81" max="81" width="36.28515625" style="3" bestFit="1" customWidth="1"/>
    <col min="82" max="82" width="31.42578125" style="3" bestFit="1" customWidth="1"/>
    <col min="83" max="83" width="32.5703125" style="3" bestFit="1" customWidth="1"/>
    <col min="84" max="84" width="9.42578125" style="3" bestFit="1" customWidth="1"/>
    <col min="85" max="85" width="24.42578125" style="3" bestFit="1" customWidth="1"/>
    <col min="86" max="86" width="25.42578125" style="3" bestFit="1" customWidth="1"/>
    <col min="87" max="87" width="29.42578125" style="3" bestFit="1" customWidth="1"/>
    <col min="88" max="88" width="26.5703125" style="3" bestFit="1" customWidth="1"/>
    <col min="89" max="89" width="35.42578125" style="3" bestFit="1" customWidth="1"/>
    <col min="90" max="90" width="21.5703125" style="3" bestFit="1" customWidth="1"/>
    <col min="91" max="91" width="16.7109375" style="3" bestFit="1" customWidth="1"/>
    <col min="92" max="92" width="10.42578125" style="3" bestFit="1" customWidth="1"/>
    <col min="93" max="93" width="22.5703125" style="3" bestFit="1" customWidth="1"/>
    <col min="94" max="94" width="24.7109375" style="3" bestFit="1" customWidth="1"/>
    <col min="95" max="95" width="22.28515625" style="3" bestFit="1" customWidth="1"/>
    <col min="96" max="96" width="9.5703125" style="3" bestFit="1" customWidth="1"/>
    <col min="97" max="16384" width="9.140625" style="3"/>
  </cols>
  <sheetData>
    <row r="1" spans="1:19" ht="15.75">
      <c r="B1" s="28" t="s">
        <v>206</v>
      </c>
      <c r="C1" s="28"/>
      <c r="D1" s="28"/>
      <c r="E1" s="28"/>
    </row>
    <row r="2" spans="1:19">
      <c r="A2" s="4" t="s">
        <v>3</v>
      </c>
      <c r="B2" s="3" t="s" vm="2">
        <v>0</v>
      </c>
    </row>
    <row r="3" spans="1:19">
      <c r="A3" s="4" t="s">
        <v>114</v>
      </c>
      <c r="B3" s="3" t="s" vm="1">
        <v>4</v>
      </c>
    </row>
    <row r="4" spans="1:19">
      <c r="A4" s="4" t="s">
        <v>115</v>
      </c>
      <c r="B4" s="3" t="s" vm="3">
        <v>0</v>
      </c>
    </row>
    <row r="5" spans="1:19">
      <c r="A5" s="4" t="s">
        <v>5</v>
      </c>
      <c r="B5" s="3" t="s" vm="7">
        <v>17</v>
      </c>
    </row>
    <row r="7" spans="1:19">
      <c r="A7" s="4" t="s">
        <v>1</v>
      </c>
      <c r="B7"/>
      <c r="C7" s="4" t="s">
        <v>117</v>
      </c>
      <c r="D7"/>
      <c r="E7"/>
      <c r="F7"/>
      <c r="G7"/>
      <c r="H7"/>
      <c r="I7"/>
      <c r="J7" s="7"/>
    </row>
    <row r="8" spans="1:19">
      <c r="A8" s="4" t="s">
        <v>66</v>
      </c>
      <c r="B8" s="4" t="s">
        <v>124</v>
      </c>
      <c r="C8" s="3" t="s">
        <v>118</v>
      </c>
      <c r="D8" s="3" t="s">
        <v>119</v>
      </c>
      <c r="E8" s="3" t="s">
        <v>120</v>
      </c>
      <c r="F8" s="3" t="s">
        <v>121</v>
      </c>
      <c r="G8" s="3" t="s">
        <v>122</v>
      </c>
      <c r="H8" s="3" t="s">
        <v>123</v>
      </c>
      <c r="I8" s="3" t="s">
        <v>177</v>
      </c>
      <c r="J8" s="8" t="s">
        <v>183</v>
      </c>
    </row>
    <row r="9" spans="1:19">
      <c r="A9" s="3" t="s">
        <v>92</v>
      </c>
      <c r="B9" s="3" t="s">
        <v>128</v>
      </c>
      <c r="C9" s="15">
        <v>10169.948501999999</v>
      </c>
      <c r="D9" s="15">
        <v>25768.615536000001</v>
      </c>
      <c r="E9" s="15">
        <v>24930.425182999999</v>
      </c>
      <c r="F9" s="15">
        <v>20287.877854999999</v>
      </c>
      <c r="G9" s="15">
        <v>148019.20662700001</v>
      </c>
      <c r="H9" s="15">
        <v>24427.678173</v>
      </c>
      <c r="I9" s="15">
        <v>253603.75187599999</v>
      </c>
      <c r="J9" s="20">
        <v>0.49180814539683404</v>
      </c>
    </row>
    <row r="10" spans="1:19">
      <c r="A10"/>
      <c r="B10" s="3" t="s">
        <v>169</v>
      </c>
      <c r="C10" s="15">
        <v>16862.989765999999</v>
      </c>
      <c r="D10" s="15">
        <v>15678.089897</v>
      </c>
      <c r="E10" s="15">
        <v>14963.179919999999</v>
      </c>
      <c r="F10" s="15">
        <v>14763.209898000003</v>
      </c>
      <c r="G10" s="15">
        <v>13385.339871</v>
      </c>
      <c r="H10" s="15">
        <v>17853.879757000002</v>
      </c>
      <c r="I10" s="15">
        <v>93506.689108999999</v>
      </c>
      <c r="J10" s="21">
        <v>0.18133545348880023</v>
      </c>
    </row>
    <row r="11" spans="1:19">
      <c r="A11"/>
      <c r="B11" s="3" t="s">
        <v>129</v>
      </c>
      <c r="C11" s="15">
        <v>9078.0598019999998</v>
      </c>
      <c r="D11" s="15">
        <v>9121.1699439999993</v>
      </c>
      <c r="E11" s="15">
        <v>9481.7999920000002</v>
      </c>
      <c r="F11" s="15">
        <v>10364.809896999999</v>
      </c>
      <c r="G11" s="15">
        <v>10665.189915000001</v>
      </c>
      <c r="H11" s="15">
        <v>11567.929962999999</v>
      </c>
      <c r="I11" s="15">
        <v>60278.959512999994</v>
      </c>
      <c r="J11" s="21">
        <v>0.11689765259874658</v>
      </c>
    </row>
    <row r="12" spans="1:19">
      <c r="A12"/>
      <c r="B12" s="3" t="s">
        <v>141</v>
      </c>
      <c r="C12" s="15">
        <v>3158.3499699999998</v>
      </c>
      <c r="D12" s="15">
        <v>3464.7599479999999</v>
      </c>
      <c r="E12" s="15">
        <v>4038.229961</v>
      </c>
      <c r="F12" s="15">
        <v>4448.529963</v>
      </c>
      <c r="G12" s="15">
        <v>4705.3699690000003</v>
      </c>
      <c r="H12" s="15">
        <v>5321.0199960000009</v>
      </c>
      <c r="I12" s="15">
        <v>25136.259807000002</v>
      </c>
      <c r="J12" s="19">
        <v>4.8746192540314551E-2</v>
      </c>
      <c r="N12" s="3" t="s">
        <v>124</v>
      </c>
      <c r="O12" s="12" t="s">
        <v>128</v>
      </c>
      <c r="P12" s="12" t="s">
        <v>169</v>
      </c>
      <c r="Q12" s="12" t="s">
        <v>129</v>
      </c>
      <c r="R12" s="12" t="s">
        <v>141</v>
      </c>
      <c r="S12" s="12" t="s">
        <v>130</v>
      </c>
    </row>
    <row r="13" spans="1:19">
      <c r="A13"/>
      <c r="B13" s="3" t="s">
        <v>130</v>
      </c>
      <c r="C13" s="15"/>
      <c r="D13" s="15"/>
      <c r="E13" s="15">
        <v>3569.9699810000002</v>
      </c>
      <c r="F13" s="15">
        <v>3268.069986</v>
      </c>
      <c r="G13" s="15">
        <v>3499.5</v>
      </c>
      <c r="H13" s="15">
        <v>3630.9399860000003</v>
      </c>
      <c r="I13" s="15">
        <v>13968.479953000002</v>
      </c>
      <c r="J13" s="19">
        <v>2.7088764140432722E-2</v>
      </c>
      <c r="N13" s="3" t="s">
        <v>118</v>
      </c>
      <c r="O13" s="12">
        <v>10169.948501999999</v>
      </c>
      <c r="P13" s="12">
        <v>16862.989765999999</v>
      </c>
      <c r="Q13" s="12">
        <v>9078.0598019999998</v>
      </c>
      <c r="R13" s="12">
        <v>3158.3499699999998</v>
      </c>
      <c r="S13" s="12"/>
    </row>
    <row r="14" spans="1:19">
      <c r="A14"/>
      <c r="B14" s="3" t="s">
        <v>138</v>
      </c>
      <c r="C14" s="15">
        <v>1930.089966</v>
      </c>
      <c r="D14" s="15">
        <v>2067.3899419999998</v>
      </c>
      <c r="E14" s="15">
        <v>2267.5599460000003</v>
      </c>
      <c r="F14" s="15">
        <v>2414.2599460000001</v>
      </c>
      <c r="G14" s="15">
        <v>2500.8499750000001</v>
      </c>
      <c r="H14" s="15">
        <v>2769.0799590000001</v>
      </c>
      <c r="I14" s="15">
        <v>13949.229734000002</v>
      </c>
      <c r="J14" s="19">
        <v>2.7051432616609281E-2</v>
      </c>
      <c r="N14" s="3" t="s">
        <v>119</v>
      </c>
      <c r="O14" s="12">
        <v>25768.615536000001</v>
      </c>
      <c r="P14" s="12">
        <v>15678.089897</v>
      </c>
      <c r="Q14" s="12">
        <v>9121.1699439999993</v>
      </c>
      <c r="R14" s="12">
        <v>3464.7599479999999</v>
      </c>
      <c r="S14" s="12"/>
    </row>
    <row r="15" spans="1:19">
      <c r="A15"/>
      <c r="B15" s="3" t="s">
        <v>145</v>
      </c>
      <c r="C15" s="15"/>
      <c r="D15" s="15"/>
      <c r="E15" s="15"/>
      <c r="F15" s="15">
        <v>4160.1899750000002</v>
      </c>
      <c r="G15" s="15">
        <v>4025.989998</v>
      </c>
      <c r="H15" s="15">
        <v>4160.1899750000002</v>
      </c>
      <c r="I15" s="15">
        <v>12346.369948</v>
      </c>
      <c r="J15" s="19">
        <v>2.3943042094574467E-2</v>
      </c>
      <c r="N15" s="3" t="s">
        <v>120</v>
      </c>
      <c r="O15" s="12">
        <v>24930.425182999999</v>
      </c>
      <c r="P15" s="12">
        <v>14963.179919999999</v>
      </c>
      <c r="Q15" s="12">
        <v>9481.7999920000002</v>
      </c>
      <c r="R15" s="12">
        <v>4038.229961</v>
      </c>
      <c r="S15" s="12">
        <v>3569.9699810000002</v>
      </c>
    </row>
    <row r="16" spans="1:19">
      <c r="A16"/>
      <c r="B16" s="3" t="s">
        <v>148</v>
      </c>
      <c r="C16" s="15">
        <v>3938.9199520000002</v>
      </c>
      <c r="D16" s="15">
        <v>3834.3699809999998</v>
      </c>
      <c r="E16" s="15"/>
      <c r="F16" s="15"/>
      <c r="G16" s="15"/>
      <c r="H16" s="15"/>
      <c r="I16" s="15">
        <v>7773.289933</v>
      </c>
      <c r="J16" s="19">
        <v>1.5074569194267508E-2</v>
      </c>
      <c r="N16" s="3" t="s">
        <v>121</v>
      </c>
      <c r="O16" s="12">
        <v>20287.877854999999</v>
      </c>
      <c r="P16" s="12">
        <v>14763.209898000003</v>
      </c>
      <c r="Q16" s="12">
        <v>10364.809896999999</v>
      </c>
      <c r="R16" s="12">
        <v>4448.529963</v>
      </c>
      <c r="S16" s="12">
        <v>3268.069986</v>
      </c>
    </row>
    <row r="17" spans="1:19">
      <c r="A17"/>
      <c r="B17" s="3" t="s">
        <v>126</v>
      </c>
      <c r="C17" s="15"/>
      <c r="D17" s="15"/>
      <c r="E17" s="15">
        <v>7336.149848</v>
      </c>
      <c r="F17" s="15"/>
      <c r="G17" s="15"/>
      <c r="H17" s="15"/>
      <c r="I17" s="15">
        <v>7336.149848</v>
      </c>
      <c r="J17" s="19">
        <v>1.4226833098519274E-2</v>
      </c>
      <c r="N17" s="3" t="s">
        <v>122</v>
      </c>
      <c r="O17" s="12">
        <v>148019.20662700001</v>
      </c>
      <c r="P17" s="12">
        <v>13385.339871</v>
      </c>
      <c r="Q17" s="12">
        <v>10665.189915000001</v>
      </c>
      <c r="R17" s="12">
        <v>4705.3699690000003</v>
      </c>
      <c r="S17" s="12">
        <v>3499.5</v>
      </c>
    </row>
    <row r="18" spans="1:19">
      <c r="A18"/>
      <c r="B18" s="3" t="s">
        <v>137</v>
      </c>
      <c r="C18" s="15">
        <v>5108.0499300000001</v>
      </c>
      <c r="D18" s="15">
        <v>1652.3499879999999</v>
      </c>
      <c r="E18" s="15"/>
      <c r="F18" s="15"/>
      <c r="G18" s="15"/>
      <c r="H18" s="15"/>
      <c r="I18" s="15">
        <v>6760.3999180000001</v>
      </c>
      <c r="J18" s="19">
        <v>1.3110293996904925E-2</v>
      </c>
      <c r="N18" s="3" t="s">
        <v>123</v>
      </c>
      <c r="O18" s="12">
        <v>24427.678173</v>
      </c>
      <c r="P18" s="12">
        <v>17853.879757000002</v>
      </c>
      <c r="Q18" s="12">
        <v>11567.929962999999</v>
      </c>
      <c r="R18" s="12">
        <v>5321.0199960000009</v>
      </c>
      <c r="S18" s="12">
        <v>3630.9399860000003</v>
      </c>
    </row>
    <row r="19" spans="1:19">
      <c r="A19"/>
      <c r="B19" s="3" t="s">
        <v>172</v>
      </c>
      <c r="C19" s="15"/>
      <c r="D19" s="15"/>
      <c r="E19" s="15">
        <v>1409.9199899999999</v>
      </c>
      <c r="F19" s="15">
        <v>1573.2799729999999</v>
      </c>
      <c r="G19" s="15">
        <v>1526.909975</v>
      </c>
      <c r="H19" s="15">
        <v>1574.339974</v>
      </c>
      <c r="I19" s="15">
        <v>6084.449912</v>
      </c>
      <c r="J19" s="19">
        <v>1.1799439104685568E-2</v>
      </c>
    </row>
    <row r="20" spans="1:19">
      <c r="A20"/>
      <c r="B20" s="3" t="s">
        <v>164</v>
      </c>
      <c r="C20" s="15">
        <v>610.759998</v>
      </c>
      <c r="D20" s="15">
        <v>278.54000000000002</v>
      </c>
      <c r="E20" s="15">
        <v>4551.4199790000002</v>
      </c>
      <c r="F20" s="15"/>
      <c r="G20" s="15">
        <v>15.98</v>
      </c>
      <c r="H20" s="15"/>
      <c r="I20" s="15">
        <v>5456.6999770000002</v>
      </c>
      <c r="J20" s="19">
        <v>1.0582057543799636E-2</v>
      </c>
    </row>
    <row r="21" spans="1:19">
      <c r="A21"/>
      <c r="B21" s="3" t="s">
        <v>147</v>
      </c>
      <c r="C21" s="15">
        <v>501.29999099999998</v>
      </c>
      <c r="D21" s="15">
        <v>485.06997899999999</v>
      </c>
      <c r="E21" s="15">
        <v>501.29999099999998</v>
      </c>
      <c r="F21" s="15">
        <v>501.29999099999998</v>
      </c>
      <c r="G21" s="15">
        <v>485.12999400000001</v>
      </c>
      <c r="H21" s="15">
        <v>501.29999099999998</v>
      </c>
      <c r="I21" s="15">
        <v>2975.3999369999997</v>
      </c>
      <c r="J21" s="19">
        <v>5.7701272714029972E-3</v>
      </c>
    </row>
    <row r="22" spans="1:19">
      <c r="A22"/>
      <c r="B22" s="3" t="s">
        <v>139</v>
      </c>
      <c r="C22" s="15">
        <v>289.41999800000002</v>
      </c>
      <c r="D22" s="15">
        <v>306.17999799999996</v>
      </c>
      <c r="E22" s="15">
        <v>327.199996</v>
      </c>
      <c r="F22" s="15">
        <v>272.17999800000001</v>
      </c>
      <c r="G22" s="15">
        <v>247.969999</v>
      </c>
      <c r="H22" s="15">
        <v>236.78999699999997</v>
      </c>
      <c r="I22" s="15">
        <v>1679.739986</v>
      </c>
      <c r="J22" s="19">
        <v>3.2574825930315569E-3</v>
      </c>
    </row>
    <row r="23" spans="1:19">
      <c r="A23"/>
      <c r="B23" s="3" t="s">
        <v>170</v>
      </c>
      <c r="C23" s="15">
        <v>709.33997999999997</v>
      </c>
      <c r="D23" s="15">
        <v>869.94999899999993</v>
      </c>
      <c r="E23" s="15">
        <v>0</v>
      </c>
      <c r="F23" s="15">
        <v>0</v>
      </c>
      <c r="G23" s="15">
        <v>0</v>
      </c>
      <c r="H23" s="15">
        <v>0</v>
      </c>
      <c r="I23" s="15">
        <v>1579.2899789999999</v>
      </c>
      <c r="J23" s="19">
        <v>3.0626821167676079E-3</v>
      </c>
    </row>
    <row r="24" spans="1:19">
      <c r="A24"/>
      <c r="B24" s="3" t="s">
        <v>135</v>
      </c>
      <c r="C24" s="15">
        <v>71.289998999999995</v>
      </c>
      <c r="D24" s="15">
        <v>96.67</v>
      </c>
      <c r="E24" s="15">
        <v>251.94999799999999</v>
      </c>
      <c r="F24" s="15">
        <v>271.55</v>
      </c>
      <c r="G24" s="15">
        <v>257.87</v>
      </c>
      <c r="H24" s="15">
        <v>279.78999700000003</v>
      </c>
      <c r="I24" s="15">
        <v>1229.1199939999999</v>
      </c>
      <c r="J24" s="19">
        <v>2.3836052118616714E-3</v>
      </c>
    </row>
    <row r="25" spans="1:19">
      <c r="A25"/>
      <c r="B25" s="3" t="s">
        <v>160</v>
      </c>
      <c r="C25" s="15">
        <v>85.959998999999996</v>
      </c>
      <c r="D25" s="15">
        <v>95.779998000000006</v>
      </c>
      <c r="E25" s="15">
        <v>143.609995</v>
      </c>
      <c r="F25" s="15">
        <v>85.959998999999996</v>
      </c>
      <c r="G25" s="15">
        <v>83.3</v>
      </c>
      <c r="H25" s="15">
        <v>85.959998999999996</v>
      </c>
      <c r="I25" s="15">
        <v>580.56999000000008</v>
      </c>
      <c r="J25" s="19">
        <v>1.1258865373354903E-3</v>
      </c>
    </row>
    <row r="26" spans="1:19">
      <c r="A26"/>
      <c r="B26" s="3" t="s">
        <v>166</v>
      </c>
      <c r="C26" s="15"/>
      <c r="D26" s="15"/>
      <c r="E26" s="15"/>
      <c r="F26" s="15"/>
      <c r="G26" s="15">
        <v>553.92999099999997</v>
      </c>
      <c r="H26" s="15"/>
      <c r="I26" s="15">
        <v>553.92999099999997</v>
      </c>
      <c r="J26" s="19">
        <v>1.074224176646246E-3</v>
      </c>
    </row>
    <row r="27" spans="1:19">
      <c r="A27"/>
      <c r="B27" s="3" t="s">
        <v>149</v>
      </c>
      <c r="C27" s="15">
        <v>250.94</v>
      </c>
      <c r="D27" s="15"/>
      <c r="E27" s="15"/>
      <c r="F27" s="15"/>
      <c r="G27" s="15"/>
      <c r="H27" s="15"/>
      <c r="I27" s="15">
        <v>250.94</v>
      </c>
      <c r="J27" s="19">
        <v>4.8664239031536566E-4</v>
      </c>
    </row>
    <row r="28" spans="1:19">
      <c r="A28"/>
      <c r="B28" s="3" t="s">
        <v>161</v>
      </c>
      <c r="C28" s="15">
        <v>81.84</v>
      </c>
      <c r="D28" s="15">
        <v>79.2</v>
      </c>
      <c r="E28" s="15"/>
      <c r="F28" s="15"/>
      <c r="G28" s="15"/>
      <c r="H28" s="15"/>
      <c r="I28" s="15">
        <v>161.04000000000002</v>
      </c>
      <c r="J28" s="19">
        <v>3.1230130922286798E-4</v>
      </c>
    </row>
    <row r="29" spans="1:19">
      <c r="A29"/>
      <c r="B29" s="3" t="s">
        <v>153</v>
      </c>
      <c r="C29" s="15">
        <v>44.24</v>
      </c>
      <c r="D29" s="15">
        <v>42.83</v>
      </c>
      <c r="E29" s="15">
        <v>44.24</v>
      </c>
      <c r="F29" s="15">
        <v>22.83</v>
      </c>
      <c r="G29" s="15"/>
      <c r="H29" s="15"/>
      <c r="I29" s="15">
        <v>154.13999999999999</v>
      </c>
      <c r="J29" s="19">
        <v>2.9892029187539033E-4</v>
      </c>
    </row>
    <row r="30" spans="1:19">
      <c r="A30"/>
      <c r="B30" s="3" t="s">
        <v>155</v>
      </c>
      <c r="C30" s="15">
        <v>28.67</v>
      </c>
      <c r="D30" s="15">
        <v>27.75</v>
      </c>
      <c r="E30" s="15">
        <v>28.67</v>
      </c>
      <c r="F30" s="15">
        <v>14.8</v>
      </c>
      <c r="G30" s="15">
        <v>11.67</v>
      </c>
      <c r="H30" s="15">
        <v>28.67</v>
      </c>
      <c r="I30" s="15">
        <v>140.23000000000002</v>
      </c>
      <c r="J30" s="19">
        <v>2.7194493661402617E-4</v>
      </c>
    </row>
    <row r="31" spans="1:19">
      <c r="A31"/>
      <c r="B31" s="3" t="s">
        <v>154</v>
      </c>
      <c r="C31" s="15">
        <v>22.12</v>
      </c>
      <c r="D31" s="15">
        <v>21.41</v>
      </c>
      <c r="E31" s="15">
        <v>22.12</v>
      </c>
      <c r="F31" s="15">
        <v>11.42</v>
      </c>
      <c r="G31" s="15"/>
      <c r="H31" s="15"/>
      <c r="I31" s="15">
        <v>77.070000000000007</v>
      </c>
      <c r="J31" s="19">
        <v>1.4946014593769519E-4</v>
      </c>
    </row>
    <row r="32" spans="1:19">
      <c r="A32"/>
      <c r="B32" s="3" t="s">
        <v>133</v>
      </c>
      <c r="C32" s="15"/>
      <c r="D32" s="15"/>
      <c r="E32" s="15">
        <v>28.39</v>
      </c>
      <c r="F32" s="15">
        <v>0.41</v>
      </c>
      <c r="G32" s="15"/>
      <c r="H32" s="15"/>
      <c r="I32" s="15">
        <v>28.8</v>
      </c>
      <c r="J32" s="19">
        <v>5.5851202841645537E-5</v>
      </c>
    </row>
    <row r="33" spans="1:10">
      <c r="A33"/>
      <c r="B33" s="3" t="s">
        <v>144</v>
      </c>
      <c r="C33" s="15"/>
      <c r="D33" s="15"/>
      <c r="E33" s="15">
        <v>26.839998999999999</v>
      </c>
      <c r="F33" s="15"/>
      <c r="G33" s="15"/>
      <c r="H33" s="15"/>
      <c r="I33" s="15">
        <v>26.839998999999999</v>
      </c>
      <c r="J33" s="19">
        <v>5.2050216264533447E-5</v>
      </c>
    </row>
    <row r="34" spans="1:10">
      <c r="A34"/>
      <c r="B34" s="3" t="s">
        <v>143</v>
      </c>
      <c r="C34" s="15"/>
      <c r="D34" s="15"/>
      <c r="E34" s="15">
        <v>13.419999000000001</v>
      </c>
      <c r="F34" s="15"/>
      <c r="G34" s="15"/>
      <c r="H34" s="15"/>
      <c r="I34" s="15">
        <v>13.419999000000001</v>
      </c>
      <c r="J34" s="19">
        <v>2.6025107162627787E-5</v>
      </c>
    </row>
    <row r="35" spans="1:10">
      <c r="A35"/>
      <c r="B35" s="3" t="s">
        <v>127</v>
      </c>
      <c r="C35" s="15"/>
      <c r="D35" s="15"/>
      <c r="E35" s="15"/>
      <c r="F35" s="15"/>
      <c r="G35" s="15">
        <v>3.96</v>
      </c>
      <c r="H35" s="15"/>
      <c r="I35" s="15">
        <v>3.96</v>
      </c>
      <c r="J35" s="19">
        <v>7.6795403907262605E-6</v>
      </c>
    </row>
    <row r="36" spans="1:10">
      <c r="A36"/>
      <c r="B36" s="3" t="s">
        <v>142</v>
      </c>
      <c r="C36" s="15"/>
      <c r="D36" s="15"/>
      <c r="E36" s="15">
        <v>0.38</v>
      </c>
      <c r="F36" s="15"/>
      <c r="G36" s="15"/>
      <c r="H36" s="15"/>
      <c r="I36" s="15">
        <v>0.38</v>
      </c>
      <c r="J36" s="19">
        <v>7.3692559304948967E-7</v>
      </c>
    </row>
    <row r="37" spans="1:10">
      <c r="A37"/>
      <c r="B37" s="3" t="s">
        <v>163</v>
      </c>
      <c r="C37" s="15"/>
      <c r="D37" s="15"/>
      <c r="E37" s="15"/>
      <c r="F37" s="15"/>
      <c r="G37" s="15">
        <v>0.19</v>
      </c>
      <c r="H37" s="15"/>
      <c r="I37" s="15">
        <v>0.19</v>
      </c>
      <c r="J37" s="19">
        <v>3.6846279652474484E-7</v>
      </c>
    </row>
    <row r="38" spans="1:10">
      <c r="A38"/>
      <c r="B38" s="3" t="s">
        <v>167</v>
      </c>
      <c r="C38" s="15"/>
      <c r="D38" s="15">
        <v>7.0000000000000007E-2</v>
      </c>
      <c r="E38" s="15"/>
      <c r="F38" s="15"/>
      <c r="G38" s="15"/>
      <c r="H38" s="15"/>
      <c r="I38" s="15">
        <v>7.0000000000000007E-2</v>
      </c>
      <c r="J38" s="19">
        <v>1.3574945135122179E-7</v>
      </c>
    </row>
    <row r="39" spans="1:10">
      <c r="A39"/>
      <c r="B39" s="3" t="s">
        <v>159</v>
      </c>
      <c r="C39" s="15"/>
      <c r="D39" s="15"/>
      <c r="E39" s="15"/>
      <c r="F39" s="15"/>
      <c r="G39" s="15">
        <v>0</v>
      </c>
      <c r="H39" s="15"/>
      <c r="I39" s="15">
        <v>0</v>
      </c>
      <c r="J39" s="19">
        <v>0</v>
      </c>
    </row>
    <row r="40" spans="1:10">
      <c r="A40"/>
      <c r="B40" s="3" t="s">
        <v>152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9">
        <v>0</v>
      </c>
    </row>
    <row r="41" spans="1:10">
      <c r="A41"/>
      <c r="B41" s="3" t="s">
        <v>132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9">
        <v>0</v>
      </c>
    </row>
    <row r="42" spans="1:10">
      <c r="A42"/>
      <c r="B42" s="3" t="s">
        <v>168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9">
        <v>0</v>
      </c>
    </row>
    <row r="43" spans="1:10">
      <c r="A43"/>
      <c r="B43" s="3" t="s">
        <v>131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9">
        <v>0</v>
      </c>
    </row>
    <row r="44" spans="1:10">
      <c r="A44"/>
      <c r="B44"/>
      <c r="C44"/>
      <c r="D44"/>
      <c r="E44"/>
      <c r="F44"/>
      <c r="G44"/>
      <c r="H44"/>
      <c r="I44"/>
    </row>
    <row r="45" spans="1:10">
      <c r="A45"/>
      <c r="B45"/>
      <c r="C45"/>
      <c r="D45"/>
      <c r="E45"/>
      <c r="F45"/>
      <c r="G45"/>
      <c r="H45"/>
      <c r="I45"/>
    </row>
    <row r="46" spans="1:10">
      <c r="A46"/>
      <c r="B46"/>
      <c r="C46"/>
      <c r="D46"/>
      <c r="E46"/>
      <c r="F46"/>
      <c r="G46"/>
      <c r="H46"/>
      <c r="I46"/>
    </row>
    <row r="47" spans="1:10">
      <c r="A47"/>
      <c r="B47"/>
      <c r="C47"/>
      <c r="D47"/>
      <c r="E47"/>
      <c r="F47"/>
      <c r="G47"/>
      <c r="H47"/>
      <c r="I47"/>
    </row>
    <row r="48" spans="1:10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</sheetData>
  <mergeCells count="1">
    <mergeCell ref="B1:E1"/>
  </mergeCells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FF0000"/>
          <x14:sparklines>
            <x14:sparkline>
              <xm:f>玫琳凯（中国）化妆品有限公司!C9:H9</xm:f>
              <xm:sqref>K9</xm:sqref>
            </x14:sparkline>
            <x14:sparkline>
              <xm:f>玫琳凯（中国）化妆品有限公司!C10:H10</xm:f>
              <xm:sqref>K10</xm:sqref>
            </x14:sparkline>
            <x14:sparkline>
              <xm:f>玫琳凯（中国）化妆品有限公司!C11:H11</xm:f>
              <xm:sqref>K11</xm:sqref>
            </x14:sparkline>
            <x14:sparkline>
              <xm:f>玫琳凯（中国）化妆品有限公司!C12:H12</xm:f>
              <xm:sqref>K12</xm:sqref>
            </x14:sparkline>
            <x14:sparkline>
              <xm:f>玫琳凯（中国）化妆品有限公司!C13:H13</xm:f>
              <xm:sqref>K13</xm:sqref>
            </x14:sparkline>
            <x14:sparkline>
              <xm:f>玫琳凯（中国）化妆品有限公司!C14:H14</xm:f>
              <xm:sqref>K14</xm:sqref>
            </x14:sparkline>
            <x14:sparkline>
              <xm:f>玫琳凯（中国）化妆品有限公司!C15:H15</xm:f>
              <xm:sqref>K15</xm:sqref>
            </x14:sparkline>
            <x14:sparkline>
              <xm:f>玫琳凯（中国）化妆品有限公司!C16:H16</xm:f>
              <xm:sqref>K16</xm:sqref>
            </x14:sparkline>
            <x14:sparkline>
              <xm:f>玫琳凯（中国）化妆品有限公司!C17:H17</xm:f>
              <xm:sqref>K17</xm:sqref>
            </x14:sparkline>
            <x14:sparkline>
              <xm:f>玫琳凯（中国）化妆品有限公司!C18:H18</xm:f>
              <xm:sqref>K18</xm:sqref>
            </x14:sparkline>
            <x14:sparkline>
              <xm:f>玫琳凯（中国）化妆品有限公司!C19:H19</xm:f>
              <xm:sqref>K19</xm:sqref>
            </x14:sparkline>
            <x14:sparkline>
              <xm:f>玫琳凯（中国）化妆品有限公司!C20:H20</xm:f>
              <xm:sqref>K20</xm:sqref>
            </x14:sparkline>
            <x14:sparkline>
              <xm:f>玫琳凯（中国）化妆品有限公司!C21:H21</xm:f>
              <xm:sqref>K21</xm:sqref>
            </x14:sparkline>
            <x14:sparkline>
              <xm:f>玫琳凯（中国）化妆品有限公司!C22:H22</xm:f>
              <xm:sqref>K22</xm:sqref>
            </x14:sparkline>
            <x14:sparkline>
              <xm:f>玫琳凯（中国）化妆品有限公司!C23:H23</xm:f>
              <xm:sqref>K23</xm:sqref>
            </x14:sparkline>
            <x14:sparkline>
              <xm:f>玫琳凯（中国）化妆品有限公司!C24:H24</xm:f>
              <xm:sqref>K24</xm:sqref>
            </x14:sparkline>
            <x14:sparkline>
              <xm:f>玫琳凯（中国）化妆品有限公司!C25:H25</xm:f>
              <xm:sqref>K25</xm:sqref>
            </x14:sparkline>
            <x14:sparkline>
              <xm:f>玫琳凯（中国）化妆品有限公司!C26:H26</xm:f>
              <xm:sqref>K26</xm:sqref>
            </x14:sparkline>
            <x14:sparkline>
              <xm:f>玫琳凯（中国）化妆品有限公司!C27:H27</xm:f>
              <xm:sqref>K27</xm:sqref>
            </x14:sparkline>
            <x14:sparkline>
              <xm:f>玫琳凯（中国）化妆品有限公司!C28:H28</xm:f>
              <xm:sqref>K28</xm:sqref>
            </x14:sparkline>
            <x14:sparkline>
              <xm:f>玫琳凯（中国）化妆品有限公司!C29:H29</xm:f>
              <xm:sqref>K29</xm:sqref>
            </x14:sparkline>
            <x14:sparkline>
              <xm:f>玫琳凯（中国）化妆品有限公司!C30:H30</xm:f>
              <xm:sqref>K30</xm:sqref>
            </x14:sparkline>
            <x14:sparkline>
              <xm:f>玫琳凯（中国）化妆品有限公司!C31:H31</xm:f>
              <xm:sqref>K31</xm:sqref>
            </x14:sparkline>
            <x14:sparkline>
              <xm:f>玫琳凯（中国）化妆品有限公司!C32:H32</xm:f>
              <xm:sqref>K32</xm:sqref>
            </x14:sparkline>
            <x14:sparkline>
              <xm:f>玫琳凯（中国）化妆品有限公司!C33:H33</xm:f>
              <xm:sqref>K33</xm:sqref>
            </x14:sparkline>
            <x14:sparkline>
              <xm:f>玫琳凯（中国）化妆品有限公司!C34:H34</xm:f>
              <xm:sqref>K34</xm:sqref>
            </x14:sparkline>
            <x14:sparkline>
              <xm:f>玫琳凯（中国）化妆品有限公司!C35:H35</xm:f>
              <xm:sqref>K35</xm:sqref>
            </x14:sparkline>
            <x14:sparkline>
              <xm:f>玫琳凯（中国）化妆品有限公司!C36:H36</xm:f>
              <xm:sqref>K36</xm:sqref>
            </x14:sparkline>
            <x14:sparkline>
              <xm:f>玫琳凯（中国）化妆品有限公司!C37:H37</xm:f>
              <xm:sqref>K37</xm:sqref>
            </x14:sparkline>
            <x14:sparkline>
              <xm:f>玫琳凯（中国）化妆品有限公司!C38:H38</xm:f>
              <xm:sqref>K38</xm:sqref>
            </x14:sparkline>
            <x14:sparkline>
              <xm:f>玫琳凯（中国）化妆品有限公司!C39:H39</xm:f>
              <xm:sqref>K39</xm:sqref>
            </x14:sparkline>
            <x14:sparkline>
              <xm:f>玫琳凯（中国）化妆品有限公司!C40:H40</xm:f>
              <xm:sqref>K40</xm:sqref>
            </x14:sparkline>
            <x14:sparkline>
              <xm:f>玫琳凯（中国）化妆品有限公司!C41:H41</xm:f>
              <xm:sqref>K41</xm:sqref>
            </x14:sparkline>
            <x14:sparkline>
              <xm:f>玫琳凯（中国）化妆品有限公司!C42:H42</xm:f>
              <xm:sqref>K42</xm:sqref>
            </x14:sparkline>
            <x14:sparkline>
              <xm:f>玫琳凯（中国）化妆品有限公司!C43:H43</xm:f>
              <xm:sqref>K43</xm:sqref>
            </x14:sparkline>
            <x14:sparkline>
              <xm:f>玫琳凯（中国）化妆品有限公司!C44:H44</xm:f>
              <xm:sqref>K44</xm:sqref>
            </x14:sparkline>
            <x14:sparkline>
              <xm:f>玫琳凯（中国）化妆品有限公司!C45:H45</xm:f>
              <xm:sqref>K45</xm:sqref>
            </x14:sparkline>
            <x14:sparkline>
              <xm:f>玫琳凯（中国）化妆品有限公司!C46:H46</xm:f>
              <xm:sqref>K46</xm:sqref>
            </x14:sparkline>
            <x14:sparkline>
              <xm:f>玫琳凯（中国）化妆品有限公司!C47:H47</xm:f>
              <xm:sqref>K47</xm:sqref>
            </x14:sparkline>
            <x14:sparkline>
              <xm:f>玫琳凯（中国）化妆品有限公司!C48:H48</xm:f>
              <xm:sqref>K48</xm:sqref>
            </x14:sparkline>
            <x14:sparkline>
              <xm:f>玫琳凯（中国）化妆品有限公司!C49:H49</xm:f>
              <xm:sqref>K49</xm:sqref>
            </x14:sparkline>
            <x14:sparkline>
              <xm:f>玫琳凯（中国）化妆品有限公司!C50:H50</xm:f>
              <xm:sqref>K50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43"/>
  <sheetViews>
    <sheetView topLeftCell="F6" workbookViewId="0">
      <selection activeCell="J15" sqref="J15"/>
    </sheetView>
  </sheetViews>
  <sheetFormatPr defaultRowHeight="15"/>
  <cols>
    <col min="1" max="1" width="29.5703125" style="3" customWidth="1"/>
    <col min="2" max="2" width="34.7109375" style="3" customWidth="1"/>
    <col min="3" max="8" width="24" style="3" customWidth="1"/>
    <col min="9" max="9" width="11.28515625" style="3" customWidth="1"/>
    <col min="10" max="10" width="13.42578125" style="3" bestFit="1" customWidth="1"/>
    <col min="11" max="11" width="11.28515625" style="3" customWidth="1"/>
    <col min="12" max="12" width="9.140625" style="3" customWidth="1"/>
    <col min="13" max="13" width="2.7109375" style="3" customWidth="1"/>
    <col min="14" max="14" width="24.85546875" style="3" bestFit="1" customWidth="1"/>
    <col min="15" max="15" width="15.42578125" style="3" customWidth="1"/>
    <col min="16" max="16" width="20" style="3" bestFit="1" customWidth="1"/>
    <col min="17" max="17" width="17.7109375" style="3" bestFit="1" customWidth="1"/>
    <col min="18" max="18" width="35.42578125" style="3" bestFit="1" customWidth="1"/>
    <col min="19" max="19" width="16.5703125" style="3" bestFit="1" customWidth="1"/>
    <col min="20" max="20" width="15.42578125" style="3" customWidth="1"/>
    <col min="21" max="21" width="15.42578125" style="3" bestFit="1" customWidth="1"/>
    <col min="22" max="25" width="15.42578125" style="3" customWidth="1"/>
    <col min="26" max="26" width="9.42578125" style="3" bestFit="1" customWidth="1"/>
    <col min="27" max="28" width="29.5703125" style="3" bestFit="1" customWidth="1"/>
    <col min="29" max="29" width="16.42578125" style="3" bestFit="1" customWidth="1"/>
    <col min="30" max="30" width="35.85546875" style="3" bestFit="1" customWidth="1"/>
    <col min="31" max="32" width="27.42578125" style="3" bestFit="1" customWidth="1"/>
    <col min="33" max="33" width="11.7109375" style="3" bestFit="1" customWidth="1"/>
    <col min="34" max="34" width="30.28515625" style="3" bestFit="1" customWidth="1"/>
    <col min="35" max="35" width="21.85546875" style="3" bestFit="1" customWidth="1"/>
    <col min="36" max="36" width="49.42578125" style="3" bestFit="1" customWidth="1"/>
    <col min="37" max="37" width="21.85546875" style="3" bestFit="1" customWidth="1"/>
    <col min="38" max="38" width="49.42578125" style="3" bestFit="1" customWidth="1"/>
    <col min="39" max="39" width="42.85546875" style="3" bestFit="1" customWidth="1"/>
    <col min="40" max="40" width="21.85546875" style="3" bestFit="1" customWidth="1"/>
    <col min="41" max="41" width="49.42578125" style="3" bestFit="1" customWidth="1"/>
    <col min="42" max="42" width="41.7109375" style="3" bestFit="1" customWidth="1"/>
    <col min="43" max="43" width="46" style="3" bestFit="1" customWidth="1"/>
    <col min="44" max="44" width="45" style="3" bestFit="1" customWidth="1"/>
    <col min="45" max="45" width="27.85546875" style="3" bestFit="1" customWidth="1"/>
    <col min="46" max="46" width="21.28515625" style="3" bestFit="1" customWidth="1"/>
    <col min="47" max="47" width="10.5703125" style="3" bestFit="1" customWidth="1"/>
    <col min="48" max="48" width="12.5703125" style="3" bestFit="1" customWidth="1"/>
    <col min="49" max="49" width="20.7109375" style="3" bestFit="1" customWidth="1"/>
    <col min="50" max="50" width="16" style="3" bestFit="1" customWidth="1"/>
    <col min="51" max="51" width="25.7109375" style="3" bestFit="1" customWidth="1"/>
    <col min="52" max="52" width="14.5703125" style="3" bestFit="1" customWidth="1"/>
    <col min="53" max="53" width="23.140625" style="3" bestFit="1" customWidth="1"/>
    <col min="54" max="54" width="21.5703125" style="3" bestFit="1" customWidth="1"/>
    <col min="55" max="55" width="17.140625" style="3" bestFit="1" customWidth="1"/>
    <col min="56" max="56" width="36.85546875" style="3" bestFit="1" customWidth="1"/>
    <col min="57" max="57" width="39.42578125" style="3" bestFit="1" customWidth="1"/>
    <col min="58" max="58" width="30.7109375" style="3" bestFit="1" customWidth="1"/>
    <col min="59" max="59" width="33.7109375" style="3" bestFit="1" customWidth="1"/>
    <col min="60" max="60" width="32.140625" style="3" bestFit="1" customWidth="1"/>
    <col min="61" max="61" width="27.42578125" style="3" bestFit="1" customWidth="1"/>
    <col min="62" max="62" width="38.42578125" style="3" bestFit="1" customWidth="1"/>
    <col min="63" max="64" width="22.28515625" style="3" bestFit="1" customWidth="1"/>
    <col min="65" max="65" width="27.42578125" style="3" bestFit="1" customWidth="1"/>
    <col min="66" max="66" width="38.42578125" style="3" bestFit="1" customWidth="1"/>
    <col min="67" max="67" width="36.28515625" style="3" bestFit="1" customWidth="1"/>
    <col min="68" max="68" width="31.42578125" style="3" bestFit="1" customWidth="1"/>
    <col min="69" max="69" width="37.28515625" style="3" bestFit="1" customWidth="1"/>
    <col min="70" max="70" width="32.5703125" style="3" bestFit="1" customWidth="1"/>
    <col min="71" max="71" width="37.28515625" style="3" bestFit="1" customWidth="1"/>
    <col min="72" max="72" width="32.5703125" style="3" bestFit="1" customWidth="1"/>
    <col min="73" max="73" width="37.28515625" style="3" bestFit="1" customWidth="1"/>
    <col min="74" max="74" width="32.5703125" style="3" bestFit="1" customWidth="1"/>
    <col min="75" max="75" width="37.28515625" style="3" bestFit="1" customWidth="1"/>
    <col min="76" max="76" width="32.5703125" style="3" bestFit="1" customWidth="1"/>
    <col min="77" max="77" width="36.28515625" style="3" bestFit="1" customWidth="1"/>
    <col min="78" max="78" width="31.42578125" style="3" bestFit="1" customWidth="1"/>
    <col min="79" max="79" width="36.28515625" style="3" bestFit="1" customWidth="1"/>
    <col min="80" max="80" width="31.42578125" style="3" bestFit="1" customWidth="1"/>
    <col min="81" max="81" width="36.28515625" style="3" bestFit="1" customWidth="1"/>
    <col min="82" max="82" width="31.42578125" style="3" bestFit="1" customWidth="1"/>
    <col min="83" max="83" width="32.5703125" style="3" bestFit="1" customWidth="1"/>
    <col min="84" max="84" width="9.42578125" style="3" bestFit="1" customWidth="1"/>
    <col min="85" max="85" width="24.42578125" style="3" bestFit="1" customWidth="1"/>
    <col min="86" max="86" width="25.42578125" style="3" bestFit="1" customWidth="1"/>
    <col min="87" max="87" width="29.42578125" style="3" bestFit="1" customWidth="1"/>
    <col min="88" max="88" width="26.5703125" style="3" bestFit="1" customWidth="1"/>
    <col min="89" max="89" width="35.42578125" style="3" bestFit="1" customWidth="1"/>
    <col min="90" max="90" width="21.5703125" style="3" bestFit="1" customWidth="1"/>
    <col min="91" max="91" width="16.7109375" style="3" bestFit="1" customWidth="1"/>
    <col min="92" max="92" width="10.42578125" style="3" bestFit="1" customWidth="1"/>
    <col min="93" max="93" width="22.5703125" style="3" bestFit="1" customWidth="1"/>
    <col min="94" max="94" width="24.7109375" style="3" bestFit="1" customWidth="1"/>
    <col min="95" max="95" width="22.28515625" style="3" bestFit="1" customWidth="1"/>
    <col min="96" max="96" width="9.5703125" style="3" bestFit="1" customWidth="1"/>
    <col min="97" max="16384" width="9.140625" style="3"/>
  </cols>
  <sheetData>
    <row r="1" spans="1:19" ht="15.75">
      <c r="B1" s="28" t="s">
        <v>206</v>
      </c>
      <c r="C1" s="28"/>
      <c r="D1" s="28"/>
      <c r="E1" s="28"/>
    </row>
    <row r="2" spans="1:19">
      <c r="A2" s="4" t="s">
        <v>3</v>
      </c>
      <c r="B2" s="3" t="s" vm="2">
        <v>0</v>
      </c>
    </row>
    <row r="3" spans="1:19">
      <c r="A3" s="4" t="s">
        <v>114</v>
      </c>
      <c r="B3" s="3" t="s" vm="1">
        <v>4</v>
      </c>
    </row>
    <row r="4" spans="1:19">
      <c r="A4" s="4" t="s">
        <v>115</v>
      </c>
      <c r="B4" s="3" t="s" vm="3">
        <v>0</v>
      </c>
    </row>
    <row r="5" spans="1:19">
      <c r="A5" s="4" t="s">
        <v>5</v>
      </c>
      <c r="B5" s="3" t="s" vm="11">
        <v>22</v>
      </c>
    </row>
    <row r="7" spans="1:19">
      <c r="A7" s="4" t="s">
        <v>1</v>
      </c>
      <c r="B7"/>
      <c r="C7" s="4" t="s">
        <v>117</v>
      </c>
      <c r="D7"/>
      <c r="E7"/>
      <c r="F7"/>
      <c r="G7"/>
      <c r="H7"/>
      <c r="I7"/>
      <c r="J7" s="7"/>
    </row>
    <row r="8" spans="1:19">
      <c r="A8" s="4" t="s">
        <v>66</v>
      </c>
      <c r="B8" s="4" t="s">
        <v>124</v>
      </c>
      <c r="C8" s="3" t="s">
        <v>118</v>
      </c>
      <c r="D8" s="3" t="s">
        <v>119</v>
      </c>
      <c r="E8" s="3" t="s">
        <v>120</v>
      </c>
      <c r="F8" s="3" t="s">
        <v>121</v>
      </c>
      <c r="G8" s="3" t="s">
        <v>122</v>
      </c>
      <c r="H8" s="3" t="s">
        <v>123</v>
      </c>
      <c r="I8" s="3" t="s">
        <v>177</v>
      </c>
      <c r="J8" s="8" t="s">
        <v>183</v>
      </c>
    </row>
    <row r="9" spans="1:19">
      <c r="A9" s="3" t="s">
        <v>100</v>
      </c>
      <c r="B9" s="3" t="s">
        <v>169</v>
      </c>
      <c r="C9" s="15">
        <v>67855.219887000014</v>
      </c>
      <c r="D9" s="15">
        <v>54419.309737999996</v>
      </c>
      <c r="E9" s="15">
        <v>51733.219507000002</v>
      </c>
      <c r="F9" s="15">
        <v>55902.879590999997</v>
      </c>
      <c r="G9" s="15">
        <v>57438.119006000001</v>
      </c>
      <c r="H9" s="15">
        <v>54011.089107000007</v>
      </c>
      <c r="I9" s="15">
        <v>341359.83683600009</v>
      </c>
      <c r="J9" s="25">
        <v>0.45441140907527533</v>
      </c>
    </row>
    <row r="10" spans="1:19">
      <c r="A10"/>
      <c r="B10" s="3" t="s">
        <v>221</v>
      </c>
      <c r="C10" s="15"/>
      <c r="D10" s="15">
        <v>32513.189756</v>
      </c>
      <c r="E10" s="15">
        <v>23649.819845000002</v>
      </c>
      <c r="F10" s="15">
        <v>38061.969811000003</v>
      </c>
      <c r="G10" s="15">
        <v>33201.849600000001</v>
      </c>
      <c r="H10" s="15">
        <v>34309.149782</v>
      </c>
      <c r="I10" s="15">
        <v>161735.978794</v>
      </c>
      <c r="J10" s="25">
        <v>0.21529971042627233</v>
      </c>
    </row>
    <row r="11" spans="1:19">
      <c r="A11"/>
      <c r="B11" s="3" t="s">
        <v>219</v>
      </c>
      <c r="C11" s="15">
        <v>47399.999679</v>
      </c>
      <c r="D11" s="15">
        <v>10307.989928999999</v>
      </c>
      <c r="E11" s="15">
        <v>10648.019983</v>
      </c>
      <c r="F11" s="15">
        <v>10651.369928</v>
      </c>
      <c r="G11" s="15">
        <v>10307.759946</v>
      </c>
      <c r="H11" s="15">
        <v>10651.599993</v>
      </c>
      <c r="I11" s="15">
        <v>99966.739458000011</v>
      </c>
      <c r="J11" s="24">
        <v>0.13307373052089544</v>
      </c>
    </row>
    <row r="12" spans="1:19">
      <c r="A12"/>
      <c r="B12" s="3" t="s">
        <v>223</v>
      </c>
      <c r="C12" s="15">
        <v>6207.7899550000002</v>
      </c>
      <c r="D12" s="15">
        <v>6007.68</v>
      </c>
      <c r="E12" s="15">
        <v>6199.029982</v>
      </c>
      <c r="F12" s="15">
        <v>6207.7899550000002</v>
      </c>
      <c r="G12" s="15">
        <v>6007.68</v>
      </c>
      <c r="H12" s="15">
        <v>2379.5599779999998</v>
      </c>
      <c r="I12" s="15">
        <v>33009.529869999998</v>
      </c>
      <c r="J12" s="1">
        <v>4.3941628049071021E-2</v>
      </c>
      <c r="N12" s="3" t="s">
        <v>124</v>
      </c>
      <c r="O12" s="12" t="s">
        <v>169</v>
      </c>
      <c r="P12" s="12" t="s">
        <v>221</v>
      </c>
      <c r="Q12" s="12" t="s">
        <v>219</v>
      </c>
      <c r="R12" s="12" t="s">
        <v>223</v>
      </c>
      <c r="S12" s="12" t="s">
        <v>224</v>
      </c>
    </row>
    <row r="13" spans="1:19">
      <c r="A13"/>
      <c r="B13" s="3" t="s">
        <v>224</v>
      </c>
      <c r="C13" s="15"/>
      <c r="D13" s="15">
        <v>4870.9099729999998</v>
      </c>
      <c r="E13" s="15">
        <v>3426.3699799999999</v>
      </c>
      <c r="F13" s="15">
        <v>11070.349928</v>
      </c>
      <c r="G13" s="15">
        <v>7113.1799270000001</v>
      </c>
      <c r="H13" s="15">
        <v>5921.6299289999997</v>
      </c>
      <c r="I13" s="15">
        <v>32402.439737000001</v>
      </c>
      <c r="J13" s="1">
        <v>4.3133481767630301E-2</v>
      </c>
      <c r="N13" s="3" t="s">
        <v>118</v>
      </c>
      <c r="O13" s="12">
        <v>67855.219887000014</v>
      </c>
      <c r="P13" s="12"/>
      <c r="Q13" s="12">
        <v>47399.999679</v>
      </c>
      <c r="R13" s="12">
        <v>6207.7899550000002</v>
      </c>
      <c r="S13" s="12"/>
    </row>
    <row r="14" spans="1:19">
      <c r="A14"/>
      <c r="B14" s="3" t="s">
        <v>129</v>
      </c>
      <c r="C14" s="15">
        <v>5114.9599969999999</v>
      </c>
      <c r="D14" s="15">
        <v>4950.3499709999996</v>
      </c>
      <c r="E14" s="15">
        <v>5113.4499589999996</v>
      </c>
      <c r="F14" s="15">
        <v>5114.8398829999996</v>
      </c>
      <c r="G14" s="15">
        <v>4950.5999410000004</v>
      </c>
      <c r="H14" s="15">
        <v>5115.8099460000003</v>
      </c>
      <c r="I14" s="15">
        <v>30360.009697000001</v>
      </c>
      <c r="J14" s="1">
        <v>4.0414639618487957E-2</v>
      </c>
      <c r="N14" s="3" t="s">
        <v>119</v>
      </c>
      <c r="O14" s="12">
        <v>54419.309737999996</v>
      </c>
      <c r="P14" s="12">
        <v>32513.189756</v>
      </c>
      <c r="Q14" s="12">
        <v>10307.989928999999</v>
      </c>
      <c r="R14" s="12">
        <v>6007.68</v>
      </c>
      <c r="S14" s="12">
        <v>4870.9099729999998</v>
      </c>
    </row>
    <row r="15" spans="1:19">
      <c r="A15"/>
      <c r="B15" s="3" t="s">
        <v>137</v>
      </c>
      <c r="C15" s="15">
        <v>21260.029855000001</v>
      </c>
      <c r="D15" s="15"/>
      <c r="E15" s="15"/>
      <c r="F15" s="15"/>
      <c r="G15" s="15"/>
      <c r="H15" s="15"/>
      <c r="I15" s="15">
        <v>21260.029855000001</v>
      </c>
      <c r="J15" s="1">
        <v>2.83009278799085E-2</v>
      </c>
      <c r="N15" s="3" t="s">
        <v>120</v>
      </c>
      <c r="O15" s="12">
        <v>51733.219507000002</v>
      </c>
      <c r="P15" s="12">
        <v>23649.819845000002</v>
      </c>
      <c r="Q15" s="12">
        <v>10648.019983</v>
      </c>
      <c r="R15" s="12">
        <v>6199.029982</v>
      </c>
      <c r="S15" s="12">
        <v>3426.3699799999999</v>
      </c>
    </row>
    <row r="16" spans="1:19">
      <c r="A16"/>
      <c r="B16" s="3" t="s">
        <v>139</v>
      </c>
      <c r="C16" s="15">
        <v>2662.8199879999997</v>
      </c>
      <c r="D16" s="15">
        <v>1702.8899839999999</v>
      </c>
      <c r="E16" s="15">
        <v>1786.1499769999998</v>
      </c>
      <c r="F16" s="15">
        <v>1837.6799959999998</v>
      </c>
      <c r="G16" s="15">
        <v>1842.7499910000001</v>
      </c>
      <c r="H16" s="15">
        <v>1959.0399869999999</v>
      </c>
      <c r="I16" s="15">
        <v>11791.329922999999</v>
      </c>
      <c r="J16" s="1">
        <v>1.5696383308725605E-2</v>
      </c>
      <c r="N16" s="3" t="s">
        <v>121</v>
      </c>
      <c r="O16" s="12">
        <v>55902.879590999997</v>
      </c>
      <c r="P16" s="12">
        <v>38061.969811000003</v>
      </c>
      <c r="Q16" s="12">
        <v>10651.369928</v>
      </c>
      <c r="R16" s="12">
        <v>6207.7899550000002</v>
      </c>
      <c r="S16" s="12">
        <v>11070.349928</v>
      </c>
    </row>
    <row r="17" spans="1:19">
      <c r="A17"/>
      <c r="B17" s="3" t="s">
        <v>134</v>
      </c>
      <c r="C17" s="15">
        <v>2095.5999890000003</v>
      </c>
      <c r="D17" s="15">
        <v>2029.2499869999999</v>
      </c>
      <c r="E17" s="15">
        <v>1.6899689999999998</v>
      </c>
      <c r="F17" s="15">
        <v>1.689988</v>
      </c>
      <c r="G17" s="15">
        <v>1.64</v>
      </c>
      <c r="H17" s="15">
        <v>1.69</v>
      </c>
      <c r="I17" s="15">
        <v>4131.5599330000005</v>
      </c>
      <c r="J17" s="1">
        <v>5.4998502115392537E-3</v>
      </c>
      <c r="N17" s="3" t="s">
        <v>122</v>
      </c>
      <c r="O17" s="12">
        <v>57438.119006000001</v>
      </c>
      <c r="P17" s="12">
        <v>33201.849600000001</v>
      </c>
      <c r="Q17" s="12">
        <v>10307.759946</v>
      </c>
      <c r="R17" s="12">
        <v>6007.68</v>
      </c>
      <c r="S17" s="12">
        <v>7113.1799270000001</v>
      </c>
    </row>
    <row r="18" spans="1:19">
      <c r="A18"/>
      <c r="B18" s="3" t="s">
        <v>135</v>
      </c>
      <c r="C18" s="15">
        <v>450.81999700000006</v>
      </c>
      <c r="D18" s="15">
        <v>689.59999400000004</v>
      </c>
      <c r="E18" s="15">
        <v>665.58999499999993</v>
      </c>
      <c r="F18" s="15">
        <v>693.06999299999995</v>
      </c>
      <c r="G18" s="15">
        <v>681.73999800000001</v>
      </c>
      <c r="H18" s="15">
        <v>713.98999600000013</v>
      </c>
      <c r="I18" s="15">
        <v>3894.8099730000004</v>
      </c>
      <c r="J18" s="1">
        <v>5.1846933848918334E-3</v>
      </c>
      <c r="N18" s="3" t="s">
        <v>123</v>
      </c>
      <c r="O18" s="12">
        <v>54011.089107000007</v>
      </c>
      <c r="P18" s="12">
        <v>34309.149782</v>
      </c>
      <c r="Q18" s="12">
        <v>10651.599993</v>
      </c>
      <c r="R18" s="12">
        <v>2379.5599779999998</v>
      </c>
      <c r="S18" s="12">
        <v>5921.6299289999997</v>
      </c>
    </row>
    <row r="19" spans="1:19">
      <c r="A19"/>
      <c r="B19" s="3" t="s">
        <v>147</v>
      </c>
      <c r="C19" s="15">
        <v>498.62998100000004</v>
      </c>
      <c r="D19" s="15">
        <v>619.86999300000002</v>
      </c>
      <c r="E19" s="15">
        <v>639.53998899999999</v>
      </c>
      <c r="F19" s="15">
        <v>639.53998899999999</v>
      </c>
      <c r="G19" s="15">
        <v>618.90998400000001</v>
      </c>
      <c r="H19" s="15">
        <v>639.53998899999999</v>
      </c>
      <c r="I19" s="15">
        <v>3656.0299249999998</v>
      </c>
      <c r="J19" s="1">
        <v>4.8668341455728528E-3</v>
      </c>
    </row>
    <row r="20" spans="1:19">
      <c r="A20"/>
      <c r="B20" s="3" t="s">
        <v>171</v>
      </c>
      <c r="C20" s="15">
        <v>282.11999400000002</v>
      </c>
      <c r="D20" s="15">
        <v>262.29999600000002</v>
      </c>
      <c r="E20" s="15">
        <v>282.11999400000002</v>
      </c>
      <c r="F20" s="15">
        <v>282.11999400000002</v>
      </c>
      <c r="G20" s="15">
        <v>273.01999699999999</v>
      </c>
      <c r="H20" s="15">
        <v>282.11999400000002</v>
      </c>
      <c r="I20" s="15">
        <v>1663.7999690000001</v>
      </c>
      <c r="J20" s="1">
        <v>2.2148173474078594E-3</v>
      </c>
    </row>
    <row r="21" spans="1:19">
      <c r="A21"/>
      <c r="B21" s="3" t="s">
        <v>172</v>
      </c>
      <c r="C21" s="15"/>
      <c r="D21" s="15"/>
      <c r="E21" s="15">
        <v>376.15999399999998</v>
      </c>
      <c r="F21" s="15">
        <v>376.15999399999998</v>
      </c>
      <c r="G21" s="15">
        <v>364.02999799999998</v>
      </c>
      <c r="H21" s="15">
        <v>376.15999399999998</v>
      </c>
      <c r="I21" s="15">
        <v>1492.5099799999998</v>
      </c>
      <c r="J21" s="1">
        <v>1.9867995290744934E-3</v>
      </c>
    </row>
    <row r="22" spans="1:19">
      <c r="A22"/>
      <c r="B22" s="3" t="s">
        <v>225</v>
      </c>
      <c r="C22" s="15">
        <v>1338.679981</v>
      </c>
      <c r="D22" s="15"/>
      <c r="E22" s="15"/>
      <c r="F22" s="15"/>
      <c r="G22" s="15"/>
      <c r="H22" s="15"/>
      <c r="I22" s="15">
        <v>1338.679981</v>
      </c>
      <c r="J22" s="1">
        <v>1.7820241013277863E-3</v>
      </c>
    </row>
    <row r="23" spans="1:19">
      <c r="A23"/>
      <c r="B23" s="3" t="s">
        <v>150</v>
      </c>
      <c r="C23" s="15">
        <v>188.22999100000001</v>
      </c>
      <c r="D23" s="15">
        <v>190.49996400000001</v>
      </c>
      <c r="E23" s="15">
        <v>195.719988</v>
      </c>
      <c r="F23" s="15">
        <v>188.22999100000001</v>
      </c>
      <c r="G23" s="15">
        <v>182.16</v>
      </c>
      <c r="H23" s="15">
        <v>188.22999100000001</v>
      </c>
      <c r="I23" s="15">
        <v>1133.069925</v>
      </c>
      <c r="J23" s="1">
        <v>1.5083200940461865E-3</v>
      </c>
    </row>
    <row r="24" spans="1:19">
      <c r="A24"/>
      <c r="B24" s="3" t="s">
        <v>136</v>
      </c>
      <c r="C24" s="15">
        <v>505.199996</v>
      </c>
      <c r="D24" s="15">
        <v>498.61999500000002</v>
      </c>
      <c r="E24" s="15">
        <v>6.2299940000000005</v>
      </c>
      <c r="F24" s="15">
        <v>6.2199979999999995</v>
      </c>
      <c r="G24" s="15">
        <v>6.0399999999999991</v>
      </c>
      <c r="H24" s="15">
        <v>6.24</v>
      </c>
      <c r="I24" s="15">
        <v>1028.5499830000001</v>
      </c>
      <c r="J24" s="1">
        <v>1.3691852310789767E-3</v>
      </c>
    </row>
    <row r="25" spans="1:19">
      <c r="A25"/>
      <c r="B25" s="3" t="s">
        <v>170</v>
      </c>
      <c r="C25" s="15">
        <v>376.15999399999998</v>
      </c>
      <c r="D25" s="15">
        <v>364.02999799999998</v>
      </c>
      <c r="E25" s="15">
        <v>0</v>
      </c>
      <c r="F25" s="15">
        <v>0</v>
      </c>
      <c r="G25" s="15">
        <v>0</v>
      </c>
      <c r="H25" s="15">
        <v>0</v>
      </c>
      <c r="I25" s="15">
        <v>740.18999199999996</v>
      </c>
      <c r="J25" s="1">
        <v>9.8532616011804026E-4</v>
      </c>
    </row>
    <row r="26" spans="1:19">
      <c r="A26"/>
      <c r="B26" s="3" t="s">
        <v>226</v>
      </c>
      <c r="C26" s="15"/>
      <c r="D26" s="15">
        <v>128.08999900000001</v>
      </c>
      <c r="E26" s="15"/>
      <c r="F26" s="15"/>
      <c r="G26" s="15"/>
      <c r="H26" s="15"/>
      <c r="I26" s="15">
        <v>128.08999900000001</v>
      </c>
      <c r="J26" s="1">
        <v>1.705108529273301E-4</v>
      </c>
    </row>
    <row r="27" spans="1:19">
      <c r="A27"/>
      <c r="B27" s="3" t="s">
        <v>160</v>
      </c>
      <c r="C27" s="15">
        <v>69.03</v>
      </c>
      <c r="D27" s="15"/>
      <c r="E27" s="15"/>
      <c r="F27" s="15"/>
      <c r="G27" s="15"/>
      <c r="H27" s="15"/>
      <c r="I27" s="15">
        <v>69.03</v>
      </c>
      <c r="J27" s="1">
        <v>9.1891359742875766E-5</v>
      </c>
    </row>
    <row r="28" spans="1:19">
      <c r="A28"/>
      <c r="B28" s="3" t="s">
        <v>167</v>
      </c>
      <c r="C28" s="15">
        <v>8.09</v>
      </c>
      <c r="D28" s="15">
        <v>7.83</v>
      </c>
      <c r="E28" s="15">
        <v>8.08</v>
      </c>
      <c r="F28" s="15">
        <v>8.09</v>
      </c>
      <c r="G28" s="15">
        <v>7.83</v>
      </c>
      <c r="H28" s="15">
        <v>2.96</v>
      </c>
      <c r="I28" s="15">
        <v>42.88</v>
      </c>
      <c r="J28" s="1">
        <v>5.7081001097704079E-5</v>
      </c>
    </row>
    <row r="29" spans="1:19">
      <c r="A29"/>
      <c r="B29" s="3" t="s">
        <v>141</v>
      </c>
      <c r="C29" s="15">
        <v>3.17</v>
      </c>
      <c r="D29" s="15">
        <v>2.56</v>
      </c>
      <c r="E29" s="15">
        <v>0</v>
      </c>
      <c r="F29" s="15">
        <v>0</v>
      </c>
      <c r="G29" s="15"/>
      <c r="H29" s="15"/>
      <c r="I29" s="15">
        <v>5.73</v>
      </c>
      <c r="J29" s="1">
        <v>7.6276617604907743E-6</v>
      </c>
    </row>
    <row r="30" spans="1:19">
      <c r="A30"/>
      <c r="B30" s="3" t="s">
        <v>138</v>
      </c>
      <c r="C30" s="15">
        <v>1.71</v>
      </c>
      <c r="D30" s="15">
        <v>0.16999999999999998</v>
      </c>
      <c r="E30" s="15">
        <v>0.12</v>
      </c>
      <c r="F30" s="15">
        <v>0.12000000000000001</v>
      </c>
      <c r="G30" s="15">
        <v>0.11</v>
      </c>
      <c r="H30" s="15">
        <v>0.12</v>
      </c>
      <c r="I30" s="15">
        <v>2.35</v>
      </c>
      <c r="J30" s="1">
        <v>3.1282731478452562E-6</v>
      </c>
    </row>
    <row r="31" spans="1:19">
      <c r="A31"/>
      <c r="B31" s="3" t="s">
        <v>168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">
        <v>0</v>
      </c>
    </row>
    <row r="32" spans="1:19">
      <c r="A32"/>
      <c r="B32" s="3" t="s">
        <v>132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">
        <v>0</v>
      </c>
    </row>
    <row r="33" spans="1:10">
      <c r="A33"/>
      <c r="B33" s="3" t="s">
        <v>227</v>
      </c>
      <c r="C33" s="15"/>
      <c r="D33" s="15">
        <v>0</v>
      </c>
      <c r="E33" s="15"/>
      <c r="F33" s="15"/>
      <c r="G33" s="15"/>
      <c r="H33" s="15"/>
      <c r="I33" s="15">
        <v>0</v>
      </c>
      <c r="J33" s="1">
        <v>0</v>
      </c>
    </row>
    <row r="34" spans="1:10">
      <c r="A34"/>
      <c r="B34" s="3" t="s">
        <v>131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">
        <v>0</v>
      </c>
    </row>
    <row r="35" spans="1:10">
      <c r="A35"/>
      <c r="B35"/>
      <c r="C35"/>
      <c r="D35"/>
      <c r="E35"/>
      <c r="F35"/>
      <c r="G35"/>
      <c r="H35"/>
      <c r="I35"/>
      <c r="J35" s="19"/>
    </row>
    <row r="36" spans="1:10">
      <c r="A36"/>
      <c r="B36"/>
      <c r="C36"/>
      <c r="D36"/>
      <c r="E36"/>
      <c r="F36"/>
      <c r="G36"/>
      <c r="H36"/>
      <c r="I36"/>
      <c r="J36" s="19"/>
    </row>
    <row r="37" spans="1:10">
      <c r="A37"/>
      <c r="B37"/>
      <c r="C37"/>
      <c r="D37"/>
      <c r="E37"/>
      <c r="F37"/>
      <c r="G37"/>
      <c r="H37"/>
      <c r="I37"/>
      <c r="J37" s="19"/>
    </row>
    <row r="38" spans="1:10">
      <c r="A38"/>
      <c r="B38"/>
      <c r="C38"/>
      <c r="D38"/>
      <c r="E38"/>
      <c r="F38"/>
      <c r="G38"/>
      <c r="H38"/>
      <c r="I38"/>
      <c r="J38" s="19"/>
    </row>
    <row r="39" spans="1:10">
      <c r="A39"/>
      <c r="B39"/>
      <c r="C39"/>
      <c r="D39"/>
      <c r="E39"/>
      <c r="F39"/>
      <c r="G39"/>
      <c r="H39"/>
      <c r="I39"/>
      <c r="J39" s="19"/>
    </row>
    <row r="40" spans="1:10">
      <c r="A40"/>
      <c r="B40"/>
      <c r="C40"/>
      <c r="D40"/>
      <c r="E40"/>
      <c r="F40"/>
      <c r="G40"/>
      <c r="H40"/>
      <c r="I40"/>
      <c r="J40" s="19"/>
    </row>
    <row r="41" spans="1:10">
      <c r="A41"/>
      <c r="B41"/>
      <c r="C41"/>
      <c r="D41"/>
      <c r="E41"/>
      <c r="F41"/>
      <c r="G41"/>
      <c r="H41"/>
      <c r="I41"/>
      <c r="J41" s="19"/>
    </row>
    <row r="42" spans="1:10">
      <c r="A42"/>
      <c r="B42"/>
      <c r="C42"/>
      <c r="D42"/>
      <c r="E42"/>
      <c r="F42"/>
      <c r="G42"/>
      <c r="H42"/>
      <c r="I42"/>
      <c r="J42" s="19"/>
    </row>
    <row r="43" spans="1:10">
      <c r="A43"/>
      <c r="B43"/>
      <c r="C43"/>
      <c r="D43"/>
      <c r="E43"/>
      <c r="F43"/>
      <c r="G43"/>
      <c r="H43"/>
      <c r="I43"/>
      <c r="J43" s="19"/>
    </row>
  </sheetData>
  <mergeCells count="1">
    <mergeCell ref="B1:E1"/>
  </mergeCells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FF0000"/>
          <x14:sparklines>
            <x14:sparkline>
              <xm:f>上海东方明珠新媒体股份有限公司!C9:H9</xm:f>
              <xm:sqref>K9</xm:sqref>
            </x14:sparkline>
            <x14:sparkline>
              <xm:f>上海东方明珠新媒体股份有限公司!C10:H10</xm:f>
              <xm:sqref>K10</xm:sqref>
            </x14:sparkline>
            <x14:sparkline>
              <xm:f>上海东方明珠新媒体股份有限公司!C11:H11</xm:f>
              <xm:sqref>K11</xm:sqref>
            </x14:sparkline>
            <x14:sparkline>
              <xm:f>上海东方明珠新媒体股份有限公司!C12:H12</xm:f>
              <xm:sqref>K12</xm:sqref>
            </x14:sparkline>
            <x14:sparkline>
              <xm:f>上海东方明珠新媒体股份有限公司!C13:H13</xm:f>
              <xm:sqref>K13</xm:sqref>
            </x14:sparkline>
            <x14:sparkline>
              <xm:f>上海东方明珠新媒体股份有限公司!C14:H14</xm:f>
              <xm:sqref>K14</xm:sqref>
            </x14:sparkline>
            <x14:sparkline>
              <xm:f>上海东方明珠新媒体股份有限公司!C15:H15</xm:f>
              <xm:sqref>K15</xm:sqref>
            </x14:sparkline>
            <x14:sparkline>
              <xm:f>上海东方明珠新媒体股份有限公司!C16:H16</xm:f>
              <xm:sqref>K16</xm:sqref>
            </x14:sparkline>
            <x14:sparkline>
              <xm:f>上海东方明珠新媒体股份有限公司!C17:H17</xm:f>
              <xm:sqref>K17</xm:sqref>
            </x14:sparkline>
            <x14:sparkline>
              <xm:f>上海东方明珠新媒体股份有限公司!C18:H18</xm:f>
              <xm:sqref>K18</xm:sqref>
            </x14:sparkline>
            <x14:sparkline>
              <xm:f>上海东方明珠新媒体股份有限公司!C19:H19</xm:f>
              <xm:sqref>K19</xm:sqref>
            </x14:sparkline>
            <x14:sparkline>
              <xm:f>上海东方明珠新媒体股份有限公司!C20:H20</xm:f>
              <xm:sqref>K20</xm:sqref>
            </x14:sparkline>
            <x14:sparkline>
              <xm:f>上海东方明珠新媒体股份有限公司!C21:H21</xm:f>
              <xm:sqref>K21</xm:sqref>
            </x14:sparkline>
            <x14:sparkline>
              <xm:f>上海东方明珠新媒体股份有限公司!C22:H22</xm:f>
              <xm:sqref>K22</xm:sqref>
            </x14:sparkline>
            <x14:sparkline>
              <xm:f>上海东方明珠新媒体股份有限公司!C23:H23</xm:f>
              <xm:sqref>K23</xm:sqref>
            </x14:sparkline>
            <x14:sparkline>
              <xm:f>上海东方明珠新媒体股份有限公司!C24:H24</xm:f>
              <xm:sqref>K24</xm:sqref>
            </x14:sparkline>
            <x14:sparkline>
              <xm:f>上海东方明珠新媒体股份有限公司!C25:H25</xm:f>
              <xm:sqref>K25</xm:sqref>
            </x14:sparkline>
            <x14:sparkline>
              <xm:f>上海东方明珠新媒体股份有限公司!C26:H26</xm:f>
              <xm:sqref>K26</xm:sqref>
            </x14:sparkline>
            <x14:sparkline>
              <xm:f>上海东方明珠新媒体股份有限公司!C27:H27</xm:f>
              <xm:sqref>K27</xm:sqref>
            </x14:sparkline>
            <x14:sparkline>
              <xm:f>上海东方明珠新媒体股份有限公司!C28:H28</xm:f>
              <xm:sqref>K28</xm:sqref>
            </x14:sparkline>
            <x14:sparkline>
              <xm:f>上海东方明珠新媒体股份有限公司!C29:H29</xm:f>
              <xm:sqref>K29</xm:sqref>
            </x14:sparkline>
            <x14:sparkline>
              <xm:f>上海东方明珠新媒体股份有限公司!C30:H30</xm:f>
              <xm:sqref>K30</xm:sqref>
            </x14:sparkline>
            <x14:sparkline>
              <xm:f>上海东方明珠新媒体股份有限公司!C31:H31</xm:f>
              <xm:sqref>K31</xm:sqref>
            </x14:sparkline>
            <x14:sparkline>
              <xm:f>上海东方明珠新媒体股份有限公司!C32:H32</xm:f>
              <xm:sqref>K32</xm:sqref>
            </x14:sparkline>
            <x14:sparkline>
              <xm:f>上海东方明珠新媒体股份有限公司!C33:H33</xm:f>
              <xm:sqref>K33</xm:sqref>
            </x14:sparkline>
            <x14:sparkline>
              <xm:f>上海东方明珠新媒体股份有限公司!C34:H34</xm:f>
              <xm:sqref>K34</xm:sqref>
            </x14:sparkline>
            <x14:sparkline>
              <xm:f>上海东方明珠新媒体股份有限公司!C35:H35</xm:f>
              <xm:sqref>K35</xm:sqref>
            </x14:sparkline>
            <x14:sparkline>
              <xm:f>上海东方明珠新媒体股份有限公司!C36:H36</xm:f>
              <xm:sqref>K36</xm:sqref>
            </x14:sparkline>
            <x14:sparkline>
              <xm:f>上海东方明珠新媒体股份有限公司!C37:H37</xm:f>
              <xm:sqref>K37</xm:sqref>
            </x14:sparkline>
            <x14:sparkline>
              <xm:f>上海东方明珠新媒体股份有限公司!C38:H38</xm:f>
              <xm:sqref>K38</xm:sqref>
            </x14:sparkline>
            <x14:sparkline>
              <xm:f>上海东方明珠新媒体股份有限公司!C39:H39</xm:f>
              <xm:sqref>K39</xm:sqref>
            </x14:sparkline>
            <x14:sparkline>
              <xm:f>上海东方明珠新媒体股份有限公司!C40:H40</xm:f>
              <xm:sqref>K40</xm:sqref>
            </x14:sparkline>
            <x14:sparkline>
              <xm:f>上海东方明珠新媒体股份有限公司!C41:H41</xm:f>
              <xm:sqref>K41</xm:sqref>
            </x14:sparkline>
            <x14:sparkline>
              <xm:f>上海东方明珠新媒体股份有限公司!C42:H42</xm:f>
              <xm:sqref>K42</xm:sqref>
            </x14:sparkline>
            <x14:sparkline>
              <xm:f>上海东方明珠新媒体股份有限公司!C43:H43</xm:f>
              <xm:sqref>K43</xm:sqref>
            </x14:sparkline>
            <x14:sparkline>
              <xm:f>上海东方明珠新媒体股份有限公司!C44:H44</xm:f>
              <xm:sqref>K44</xm:sqref>
            </x14:sparkline>
            <x14:sparkline>
              <xm:f>上海东方明珠新媒体股份有限公司!C45:H45</xm:f>
              <xm:sqref>K45</xm:sqref>
            </x14:sparkline>
            <x14:sparkline>
              <xm:f>上海东方明珠新媒体股份有限公司!C46:H46</xm:f>
              <xm:sqref>K46</xm:sqref>
            </x14:sparkline>
            <x14:sparkline>
              <xm:f>上海东方明珠新媒体股份有限公司!C47:H47</xm:f>
              <xm:sqref>K47</xm:sqref>
            </x14:sparkline>
            <x14:sparkline>
              <xm:f>上海东方明珠新媒体股份有限公司!C48:H48</xm:f>
              <xm:sqref>K48</xm:sqref>
            </x14:sparkline>
            <x14:sparkline>
              <xm:f>上海东方明珠新媒体股份有限公司!C49:H49</xm:f>
              <xm:sqref>K49</xm:sqref>
            </x14:sparkline>
            <x14:sparkline>
              <xm:f>上海东方明珠新媒体股份有限公司!C50:H50</xm:f>
              <xm:sqref>K50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65"/>
  <sheetViews>
    <sheetView topLeftCell="A2" workbookViewId="0">
      <selection activeCell="E27" sqref="E27"/>
    </sheetView>
  </sheetViews>
  <sheetFormatPr defaultRowHeight="15"/>
  <cols>
    <col min="1" max="1" width="29.5703125" style="3" customWidth="1"/>
    <col min="2" max="2" width="35.7109375" style="3" customWidth="1"/>
    <col min="3" max="8" width="24" style="3" customWidth="1"/>
    <col min="9" max="9" width="11.28515625" style="3" customWidth="1"/>
    <col min="10" max="10" width="13.42578125" style="3" bestFit="1" customWidth="1"/>
    <col min="11" max="11" width="11.28515625" style="3" customWidth="1"/>
    <col min="12" max="12" width="9.140625" style="3" customWidth="1"/>
    <col min="13" max="13" width="2.7109375" style="3" customWidth="1"/>
    <col min="14" max="14" width="24.85546875" style="3" bestFit="1" customWidth="1"/>
    <col min="15" max="15" width="15.42578125" style="3" customWidth="1"/>
    <col min="16" max="16" width="20" style="3" bestFit="1" customWidth="1"/>
    <col min="17" max="17" width="17.7109375" style="3" bestFit="1" customWidth="1"/>
    <col min="18" max="18" width="35.42578125" style="3" bestFit="1" customWidth="1"/>
    <col min="19" max="19" width="16.5703125" style="3" bestFit="1" customWidth="1"/>
    <col min="20" max="20" width="15.42578125" style="3" customWidth="1"/>
    <col min="21" max="21" width="15.42578125" style="3" bestFit="1" customWidth="1"/>
    <col min="22" max="25" width="15.42578125" style="3" customWidth="1"/>
    <col min="26" max="26" width="9.42578125" style="3" bestFit="1" customWidth="1"/>
    <col min="27" max="28" width="29.5703125" style="3" bestFit="1" customWidth="1"/>
    <col min="29" max="29" width="16.42578125" style="3" bestFit="1" customWidth="1"/>
    <col min="30" max="30" width="35.85546875" style="3" bestFit="1" customWidth="1"/>
    <col min="31" max="32" width="27.42578125" style="3" bestFit="1" customWidth="1"/>
    <col min="33" max="33" width="11.7109375" style="3" bestFit="1" customWidth="1"/>
    <col min="34" max="34" width="30.28515625" style="3" bestFit="1" customWidth="1"/>
    <col min="35" max="35" width="21.85546875" style="3" bestFit="1" customWidth="1"/>
    <col min="36" max="36" width="49.42578125" style="3" bestFit="1" customWidth="1"/>
    <col min="37" max="37" width="21.85546875" style="3" bestFit="1" customWidth="1"/>
    <col min="38" max="38" width="49.42578125" style="3" bestFit="1" customWidth="1"/>
    <col min="39" max="39" width="42.85546875" style="3" bestFit="1" customWidth="1"/>
    <col min="40" max="40" width="21.85546875" style="3" bestFit="1" customWidth="1"/>
    <col min="41" max="41" width="49.42578125" style="3" bestFit="1" customWidth="1"/>
    <col min="42" max="42" width="41.7109375" style="3" bestFit="1" customWidth="1"/>
    <col min="43" max="43" width="46" style="3" bestFit="1" customWidth="1"/>
    <col min="44" max="44" width="45" style="3" bestFit="1" customWidth="1"/>
    <col min="45" max="45" width="27.85546875" style="3" bestFit="1" customWidth="1"/>
    <col min="46" max="46" width="21.28515625" style="3" bestFit="1" customWidth="1"/>
    <col min="47" max="47" width="10.5703125" style="3" bestFit="1" customWidth="1"/>
    <col min="48" max="48" width="12.5703125" style="3" bestFit="1" customWidth="1"/>
    <col min="49" max="49" width="20.7109375" style="3" bestFit="1" customWidth="1"/>
    <col min="50" max="50" width="16" style="3" bestFit="1" customWidth="1"/>
    <col min="51" max="51" width="25.7109375" style="3" bestFit="1" customWidth="1"/>
    <col min="52" max="52" width="14.5703125" style="3" bestFit="1" customWidth="1"/>
    <col min="53" max="53" width="23.140625" style="3" bestFit="1" customWidth="1"/>
    <col min="54" max="54" width="21.5703125" style="3" bestFit="1" customWidth="1"/>
    <col min="55" max="55" width="17.140625" style="3" bestFit="1" customWidth="1"/>
    <col min="56" max="56" width="36.85546875" style="3" bestFit="1" customWidth="1"/>
    <col min="57" max="57" width="39.42578125" style="3" bestFit="1" customWidth="1"/>
    <col min="58" max="58" width="30.7109375" style="3" bestFit="1" customWidth="1"/>
    <col min="59" max="59" width="33.7109375" style="3" bestFit="1" customWidth="1"/>
    <col min="60" max="60" width="32.140625" style="3" bestFit="1" customWidth="1"/>
    <col min="61" max="61" width="27.42578125" style="3" bestFit="1" customWidth="1"/>
    <col min="62" max="62" width="38.42578125" style="3" bestFit="1" customWidth="1"/>
    <col min="63" max="64" width="22.28515625" style="3" bestFit="1" customWidth="1"/>
    <col min="65" max="65" width="27.42578125" style="3" bestFit="1" customWidth="1"/>
    <col min="66" max="66" width="38.42578125" style="3" bestFit="1" customWidth="1"/>
    <col min="67" max="67" width="36.28515625" style="3" bestFit="1" customWidth="1"/>
    <col min="68" max="68" width="31.42578125" style="3" bestFit="1" customWidth="1"/>
    <col min="69" max="69" width="37.28515625" style="3" bestFit="1" customWidth="1"/>
    <col min="70" max="70" width="32.5703125" style="3" bestFit="1" customWidth="1"/>
    <col min="71" max="71" width="37.28515625" style="3" bestFit="1" customWidth="1"/>
    <col min="72" max="72" width="32.5703125" style="3" bestFit="1" customWidth="1"/>
    <col min="73" max="73" width="37.28515625" style="3" bestFit="1" customWidth="1"/>
    <col min="74" max="74" width="32.5703125" style="3" bestFit="1" customWidth="1"/>
    <col min="75" max="75" width="37.28515625" style="3" bestFit="1" customWidth="1"/>
    <col min="76" max="76" width="32.5703125" style="3" bestFit="1" customWidth="1"/>
    <col min="77" max="77" width="36.28515625" style="3" bestFit="1" customWidth="1"/>
    <col min="78" max="78" width="31.42578125" style="3" bestFit="1" customWidth="1"/>
    <col min="79" max="79" width="36.28515625" style="3" bestFit="1" customWidth="1"/>
    <col min="80" max="80" width="31.42578125" style="3" bestFit="1" customWidth="1"/>
    <col min="81" max="81" width="36.28515625" style="3" bestFit="1" customWidth="1"/>
    <col min="82" max="82" width="31.42578125" style="3" bestFit="1" customWidth="1"/>
    <col min="83" max="83" width="32.5703125" style="3" bestFit="1" customWidth="1"/>
    <col min="84" max="84" width="9.42578125" style="3" bestFit="1" customWidth="1"/>
    <col min="85" max="85" width="24.42578125" style="3" bestFit="1" customWidth="1"/>
    <col min="86" max="86" width="25.42578125" style="3" bestFit="1" customWidth="1"/>
    <col min="87" max="87" width="29.42578125" style="3" bestFit="1" customWidth="1"/>
    <col min="88" max="88" width="26.5703125" style="3" bestFit="1" customWidth="1"/>
    <col min="89" max="89" width="35.42578125" style="3" bestFit="1" customWidth="1"/>
    <col min="90" max="90" width="21.5703125" style="3" bestFit="1" customWidth="1"/>
    <col min="91" max="91" width="16.7109375" style="3" bestFit="1" customWidth="1"/>
    <col min="92" max="92" width="10.42578125" style="3" bestFit="1" customWidth="1"/>
    <col min="93" max="93" width="22.5703125" style="3" bestFit="1" customWidth="1"/>
    <col min="94" max="94" width="24.7109375" style="3" bestFit="1" customWidth="1"/>
    <col min="95" max="95" width="22.28515625" style="3" bestFit="1" customWidth="1"/>
    <col min="96" max="96" width="9.5703125" style="3" bestFit="1" customWidth="1"/>
    <col min="97" max="16384" width="9.140625" style="3"/>
  </cols>
  <sheetData>
    <row r="1" spans="1:19" ht="15.75">
      <c r="B1" s="28" t="s">
        <v>206</v>
      </c>
      <c r="C1" s="28"/>
      <c r="D1" s="28"/>
      <c r="E1" s="28"/>
    </row>
    <row r="2" spans="1:19">
      <c r="A2" s="4" t="s">
        <v>3</v>
      </c>
      <c r="B2" s="3" t="s" vm="2">
        <v>0</v>
      </c>
    </row>
    <row r="3" spans="1:19">
      <c r="A3" s="4" t="s">
        <v>114</v>
      </c>
      <c r="B3" s="3" t="s" vm="1">
        <v>4</v>
      </c>
    </row>
    <row r="4" spans="1:19">
      <c r="A4" s="4" t="s">
        <v>115</v>
      </c>
      <c r="B4" s="3" t="s" vm="3">
        <v>0</v>
      </c>
    </row>
    <row r="5" spans="1:19">
      <c r="A5" s="4" t="s">
        <v>5</v>
      </c>
      <c r="B5" s="3" t="s" vm="12">
        <v>11</v>
      </c>
    </row>
    <row r="7" spans="1:19">
      <c r="A7" s="4" t="s">
        <v>1</v>
      </c>
      <c r="B7"/>
      <c r="C7" s="4" t="s">
        <v>117</v>
      </c>
      <c r="D7"/>
      <c r="E7"/>
      <c r="F7"/>
      <c r="G7"/>
      <c r="H7"/>
      <c r="I7"/>
      <c r="J7" s="7"/>
    </row>
    <row r="8" spans="1:19">
      <c r="A8" s="4" t="s">
        <v>66</v>
      </c>
      <c r="B8" s="4" t="s">
        <v>124</v>
      </c>
      <c r="C8" s="3" t="s">
        <v>118</v>
      </c>
      <c r="D8" s="3" t="s">
        <v>119</v>
      </c>
      <c r="E8" s="3" t="s">
        <v>120</v>
      </c>
      <c r="F8" s="3" t="s">
        <v>121</v>
      </c>
      <c r="G8" s="3" t="s">
        <v>122</v>
      </c>
      <c r="H8" s="3" t="s">
        <v>123</v>
      </c>
      <c r="I8" s="3" t="s">
        <v>177</v>
      </c>
      <c r="J8" s="8" t="s">
        <v>183</v>
      </c>
    </row>
    <row r="9" spans="1:19">
      <c r="A9" s="3" t="s">
        <v>80</v>
      </c>
      <c r="B9" s="3" t="s">
        <v>169</v>
      </c>
      <c r="C9" s="15">
        <v>275361.08554300002</v>
      </c>
      <c r="D9" s="15">
        <v>241200.31871399999</v>
      </c>
      <c r="E9" s="15">
        <v>231256.84864299989</v>
      </c>
      <c r="F9" s="15">
        <v>217410.80747699999</v>
      </c>
      <c r="G9" s="15">
        <v>203844.10594599994</v>
      </c>
      <c r="H9" s="15">
        <v>206190.40592699999</v>
      </c>
      <c r="I9" s="15">
        <v>1375263.5722499997</v>
      </c>
      <c r="J9" s="26">
        <v>0.70851848799625616</v>
      </c>
    </row>
    <row r="10" spans="1:19">
      <c r="A10"/>
      <c r="B10" s="3" t="s">
        <v>184</v>
      </c>
      <c r="C10" s="15">
        <v>46782.689948999992</v>
      </c>
      <c r="D10" s="15">
        <v>31773.479978999996</v>
      </c>
      <c r="E10" s="15">
        <v>31659.699977</v>
      </c>
      <c r="F10" s="15">
        <v>29362.739994000003</v>
      </c>
      <c r="G10" s="15">
        <v>24329.269973000002</v>
      </c>
      <c r="H10" s="15">
        <v>24513.119974000001</v>
      </c>
      <c r="I10" s="15">
        <v>188420.99984599996</v>
      </c>
      <c r="J10" s="26">
        <v>9.7072128289720089E-2</v>
      </c>
    </row>
    <row r="11" spans="1:19">
      <c r="A11"/>
      <c r="B11" s="3" t="s">
        <v>135</v>
      </c>
      <c r="C11" s="15">
        <v>7151.9099969999997</v>
      </c>
      <c r="D11" s="15">
        <v>7098.1399149999988</v>
      </c>
      <c r="E11" s="15">
        <v>8111.7799040000009</v>
      </c>
      <c r="F11" s="15">
        <v>10275.719888</v>
      </c>
      <c r="G11" s="15">
        <v>13898.689999000002</v>
      </c>
      <c r="H11" s="15">
        <v>16228.799989999994</v>
      </c>
      <c r="I11" s="15">
        <v>62765.039692999992</v>
      </c>
      <c r="J11" s="25">
        <v>3.2335758700824092E-2</v>
      </c>
    </row>
    <row r="12" spans="1:19">
      <c r="A12"/>
      <c r="B12" s="3" t="s">
        <v>156</v>
      </c>
      <c r="C12" s="15">
        <v>6122.2699809999995</v>
      </c>
      <c r="D12" s="15">
        <v>8042.2399740000001</v>
      </c>
      <c r="E12" s="15">
        <v>8370.2299820000007</v>
      </c>
      <c r="F12" s="15">
        <v>7322.3099940000002</v>
      </c>
      <c r="G12" s="15">
        <v>4131.8499879999999</v>
      </c>
      <c r="H12" s="15">
        <v>3797.7999890000001</v>
      </c>
      <c r="I12" s="15">
        <v>37786.699907999995</v>
      </c>
      <c r="J12" s="1">
        <v>1.9467232336695402E-2</v>
      </c>
      <c r="N12" s="3" t="s">
        <v>124</v>
      </c>
      <c r="O12" s="12" t="s">
        <v>169</v>
      </c>
      <c r="P12" s="12" t="s">
        <v>184</v>
      </c>
      <c r="Q12" s="12" t="s">
        <v>135</v>
      </c>
      <c r="R12" s="12" t="s">
        <v>156</v>
      </c>
      <c r="S12" s="12" t="s">
        <v>224</v>
      </c>
    </row>
    <row r="13" spans="1:19">
      <c r="A13"/>
      <c r="B13" s="3" t="s">
        <v>224</v>
      </c>
      <c r="C13" s="15">
        <v>5659.9699659999997</v>
      </c>
      <c r="D13" s="15">
        <v>5477.6299660000004</v>
      </c>
      <c r="E13" s="15">
        <v>5676.0699970000005</v>
      </c>
      <c r="F13" s="15">
        <v>5811.2399249999999</v>
      </c>
      <c r="G13" s="15">
        <v>2809.2499809999999</v>
      </c>
      <c r="H13" s="15"/>
      <c r="I13" s="15">
        <v>25434.159835000006</v>
      </c>
      <c r="J13" s="1">
        <v>1.3103359118475565E-2</v>
      </c>
      <c r="N13" s="3" t="s">
        <v>118</v>
      </c>
      <c r="O13" s="12">
        <v>275361.08554300002</v>
      </c>
      <c r="P13" s="12">
        <v>46782.689948999992</v>
      </c>
      <c r="Q13" s="12">
        <v>7151.9099969999997</v>
      </c>
      <c r="R13" s="12">
        <v>6122.2699809999995</v>
      </c>
      <c r="S13" s="12">
        <v>5659.9699659999997</v>
      </c>
    </row>
    <row r="14" spans="1:19">
      <c r="A14"/>
      <c r="B14" s="3" t="s">
        <v>225</v>
      </c>
      <c r="C14" s="15">
        <v>6781.5999759999995</v>
      </c>
      <c r="D14" s="15">
        <v>2896.8199569999997</v>
      </c>
      <c r="E14" s="15">
        <v>2964.0399400000001</v>
      </c>
      <c r="F14" s="15">
        <v>4707.7399759999998</v>
      </c>
      <c r="G14" s="15">
        <v>3040.4199549999998</v>
      </c>
      <c r="H14" s="15">
        <v>2965.0299800000003</v>
      </c>
      <c r="I14" s="15">
        <v>23355.649784000001</v>
      </c>
      <c r="J14" s="1">
        <v>1.2032536893314611E-2</v>
      </c>
      <c r="N14" s="3" t="s">
        <v>119</v>
      </c>
      <c r="O14" s="12">
        <v>241200.31871399999</v>
      </c>
      <c r="P14" s="12">
        <v>31773.479978999996</v>
      </c>
      <c r="Q14" s="12">
        <v>7098.1399149999988</v>
      </c>
      <c r="R14" s="12">
        <v>8042.2399740000001</v>
      </c>
      <c r="S14" s="12">
        <v>5477.6299660000004</v>
      </c>
    </row>
    <row r="15" spans="1:19">
      <c r="A15"/>
      <c r="B15" s="3" t="s">
        <v>130</v>
      </c>
      <c r="C15" s="15"/>
      <c r="D15" s="15">
        <v>33.47</v>
      </c>
      <c r="E15" s="15">
        <v>8720.8098870000013</v>
      </c>
      <c r="F15" s="15">
        <v>6285.8898999999992</v>
      </c>
      <c r="G15" s="15">
        <v>1441.0599820000002</v>
      </c>
      <c r="H15" s="15">
        <v>1239.7299740000001</v>
      </c>
      <c r="I15" s="15">
        <v>17720.959742999999</v>
      </c>
      <c r="J15" s="1">
        <v>9.1296154833878512E-3</v>
      </c>
      <c r="N15" s="3" t="s">
        <v>120</v>
      </c>
      <c r="O15" s="12">
        <v>231256.84864299989</v>
      </c>
      <c r="P15" s="12">
        <v>31659.699977</v>
      </c>
      <c r="Q15" s="12">
        <v>8111.7799040000009</v>
      </c>
      <c r="R15" s="12">
        <v>8370.2299820000007</v>
      </c>
      <c r="S15" s="12">
        <v>5676.0699970000005</v>
      </c>
    </row>
    <row r="16" spans="1:19">
      <c r="A16"/>
      <c r="B16" s="3" t="s">
        <v>129</v>
      </c>
      <c r="C16" s="15">
        <v>4086.5499150000001</v>
      </c>
      <c r="D16" s="15">
        <v>3864.779908</v>
      </c>
      <c r="E16" s="15">
        <v>2444.6899959999996</v>
      </c>
      <c r="F16" s="15">
        <v>2442.8499630000001</v>
      </c>
      <c r="G16" s="15">
        <v>2365.0299650000002</v>
      </c>
      <c r="H16" s="15">
        <v>2340.419954</v>
      </c>
      <c r="I16" s="15">
        <v>17544.319701</v>
      </c>
      <c r="J16" s="1">
        <v>9.0386127563450054E-3</v>
      </c>
      <c r="N16" s="3" t="s">
        <v>121</v>
      </c>
      <c r="O16" s="12">
        <v>217410.80747699999</v>
      </c>
      <c r="P16" s="12">
        <v>29362.739994000003</v>
      </c>
      <c r="Q16" s="12">
        <v>10275.719888</v>
      </c>
      <c r="R16" s="12">
        <v>7322.3099940000002</v>
      </c>
      <c r="S16" s="12">
        <v>5811.2399249999999</v>
      </c>
    </row>
    <row r="17" spans="1:19">
      <c r="A17"/>
      <c r="B17" s="3" t="s">
        <v>148</v>
      </c>
      <c r="C17" s="15">
        <v>8890.8000000000011</v>
      </c>
      <c r="D17" s="15">
        <v>8553.81</v>
      </c>
      <c r="E17" s="15"/>
      <c r="F17" s="15"/>
      <c r="G17" s="15"/>
      <c r="H17" s="15"/>
      <c r="I17" s="15">
        <v>17444.61</v>
      </c>
      <c r="J17" s="1">
        <v>8.987243572999664E-3</v>
      </c>
      <c r="N17" s="3" t="s">
        <v>122</v>
      </c>
      <c r="O17" s="12">
        <v>203844.10594599994</v>
      </c>
      <c r="P17" s="12">
        <v>24329.269973000002</v>
      </c>
      <c r="Q17" s="12">
        <v>13898.689999000002</v>
      </c>
      <c r="R17" s="12">
        <v>4131.8499879999999</v>
      </c>
      <c r="S17" s="12">
        <v>2809.2499809999999</v>
      </c>
    </row>
    <row r="18" spans="1:19">
      <c r="A18"/>
      <c r="B18" s="3" t="s">
        <v>223</v>
      </c>
      <c r="C18" s="15">
        <v>2719.8899729999998</v>
      </c>
      <c r="D18" s="15"/>
      <c r="E18" s="15">
        <v>132.83000000000001</v>
      </c>
      <c r="F18" s="15">
        <v>5772.7999289999998</v>
      </c>
      <c r="G18" s="15">
        <v>5738.2599799999998</v>
      </c>
      <c r="H18" s="15">
        <v>1771.1899920000001</v>
      </c>
      <c r="I18" s="15">
        <v>16134.969873999999</v>
      </c>
      <c r="J18" s="1">
        <v>8.3125334587961387E-3</v>
      </c>
      <c r="N18" s="3" t="s">
        <v>123</v>
      </c>
      <c r="O18" s="12">
        <v>206190.40592699999</v>
      </c>
      <c r="P18" s="12">
        <v>24513.119974000001</v>
      </c>
      <c r="Q18" s="12">
        <v>16228.799989999994</v>
      </c>
      <c r="R18" s="12">
        <v>3797.7999890000001</v>
      </c>
      <c r="S18" s="12"/>
    </row>
    <row r="19" spans="1:19">
      <c r="A19"/>
      <c r="B19" s="3" t="s">
        <v>218</v>
      </c>
      <c r="C19" s="15"/>
      <c r="D19" s="15"/>
      <c r="E19" s="15"/>
      <c r="F19" s="15">
        <v>1474.699961</v>
      </c>
      <c r="G19" s="15">
        <v>5855.6098579999998</v>
      </c>
      <c r="H19" s="15">
        <v>7109.6799700000001</v>
      </c>
      <c r="I19" s="15">
        <v>14439.989788999999</v>
      </c>
      <c r="J19" s="1">
        <v>7.4393010463043325E-3</v>
      </c>
    </row>
    <row r="20" spans="1:19">
      <c r="A20"/>
      <c r="B20" s="3" t="s">
        <v>228</v>
      </c>
      <c r="C20" s="15">
        <v>3144.739975</v>
      </c>
      <c r="D20" s="15">
        <v>3043.3599850000001</v>
      </c>
      <c r="E20" s="15">
        <v>3143.8299750000001</v>
      </c>
      <c r="F20" s="15">
        <v>3144.5299810000001</v>
      </c>
      <c r="G20" s="15">
        <v>1560.6799759999999</v>
      </c>
      <c r="H20" s="15"/>
      <c r="I20" s="15">
        <v>14037.139891999999</v>
      </c>
      <c r="J20" s="1">
        <v>7.2317578482794511E-3</v>
      </c>
    </row>
    <row r="21" spans="1:19">
      <c r="A21"/>
      <c r="B21" s="3" t="s">
        <v>139</v>
      </c>
      <c r="C21" s="15">
        <v>1905.97</v>
      </c>
      <c r="D21" s="15">
        <v>1980.2999889999999</v>
      </c>
      <c r="E21" s="15">
        <v>2135.5499639999998</v>
      </c>
      <c r="F21" s="15">
        <v>2222.2299629999998</v>
      </c>
      <c r="G21" s="15">
        <v>2456.7699579999994</v>
      </c>
      <c r="H21" s="15">
        <v>2550.2399729999997</v>
      </c>
      <c r="I21" s="15">
        <v>13251.059846999999</v>
      </c>
      <c r="J21" s="1">
        <v>6.8267793000465274E-3</v>
      </c>
    </row>
    <row r="22" spans="1:19">
      <c r="A22"/>
      <c r="B22" s="3" t="s">
        <v>185</v>
      </c>
      <c r="C22" s="15">
        <v>12837.549944</v>
      </c>
      <c r="D22" s="15"/>
      <c r="E22" s="15"/>
      <c r="F22" s="15"/>
      <c r="G22" s="15"/>
      <c r="H22" s="15"/>
      <c r="I22" s="15">
        <v>12837.549944</v>
      </c>
      <c r="J22" s="1">
        <v>6.6137442010613138E-3</v>
      </c>
    </row>
    <row r="23" spans="1:19">
      <c r="A23"/>
      <c r="B23" s="3" t="s">
        <v>219</v>
      </c>
      <c r="C23" s="15"/>
      <c r="D23" s="15"/>
      <c r="E23" s="15"/>
      <c r="F23" s="15"/>
      <c r="G23" s="15">
        <v>4958.4599669999998</v>
      </c>
      <c r="H23" s="15">
        <v>7466.8599819999999</v>
      </c>
      <c r="I23" s="15">
        <v>12425.319949000001</v>
      </c>
      <c r="J23" s="1">
        <v>6.4013684945730962E-3</v>
      </c>
    </row>
    <row r="24" spans="1:19">
      <c r="A24"/>
      <c r="B24" s="3" t="s">
        <v>147</v>
      </c>
      <c r="C24" s="15">
        <v>1708.3600010000002</v>
      </c>
      <c r="D24" s="15">
        <v>1749.1499550000003</v>
      </c>
      <c r="E24" s="15">
        <v>1983.379909</v>
      </c>
      <c r="F24" s="15">
        <v>2316.2199009999999</v>
      </c>
      <c r="G24" s="15">
        <v>2321.0798939999995</v>
      </c>
      <c r="H24" s="15">
        <v>2237.7699940000002</v>
      </c>
      <c r="I24" s="15">
        <v>12315.959654</v>
      </c>
      <c r="J24" s="1">
        <v>6.3450274466287683E-3</v>
      </c>
    </row>
    <row r="25" spans="1:19">
      <c r="A25"/>
      <c r="B25" s="3" t="s">
        <v>131</v>
      </c>
      <c r="C25" s="15">
        <v>11870.546249000005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11870.546249000005</v>
      </c>
      <c r="J25" s="1">
        <v>6.1155560648429837E-3</v>
      </c>
    </row>
    <row r="26" spans="1:19">
      <c r="A26"/>
      <c r="B26" s="3" t="s">
        <v>172</v>
      </c>
      <c r="C26" s="15"/>
      <c r="D26" s="15"/>
      <c r="E26" s="15">
        <v>2445.8499849999998</v>
      </c>
      <c r="F26" s="15">
        <v>2493.2099859999998</v>
      </c>
      <c r="G26" s="15">
        <v>2691.3099579999998</v>
      </c>
      <c r="H26" s="15">
        <v>2919.959957</v>
      </c>
      <c r="I26" s="15">
        <v>10550.329886</v>
      </c>
      <c r="J26" s="1">
        <v>5.4353972064138884E-3</v>
      </c>
    </row>
    <row r="27" spans="1:19">
      <c r="A27"/>
      <c r="B27" s="3" t="s">
        <v>166</v>
      </c>
      <c r="C27" s="15">
        <v>783.01999899999998</v>
      </c>
      <c r="D27" s="15">
        <v>1434.1699349999999</v>
      </c>
      <c r="E27" s="15">
        <v>1482.1399780000002</v>
      </c>
      <c r="F27" s="15">
        <v>1481.9399619999999</v>
      </c>
      <c r="G27" s="15">
        <v>1430.9099570000001</v>
      </c>
      <c r="H27" s="15">
        <v>2324.0999430000002</v>
      </c>
      <c r="I27" s="15">
        <v>8936.2797739999987</v>
      </c>
      <c r="J27" s="1">
        <v>4.6038588977001136E-3</v>
      </c>
    </row>
    <row r="28" spans="1:19">
      <c r="A28"/>
      <c r="B28" s="3" t="s">
        <v>163</v>
      </c>
      <c r="C28" s="15"/>
      <c r="D28" s="15">
        <v>381.87</v>
      </c>
      <c r="E28" s="15">
        <v>844.389995</v>
      </c>
      <c r="F28" s="15">
        <v>1319.1099899999999</v>
      </c>
      <c r="G28" s="15">
        <v>2546.0799870000001</v>
      </c>
      <c r="H28" s="15">
        <v>2230.5899920000002</v>
      </c>
      <c r="I28" s="15">
        <v>7322.0399640000005</v>
      </c>
      <c r="J28" s="1">
        <v>3.7722228589636398E-3</v>
      </c>
    </row>
    <row r="29" spans="1:19">
      <c r="A29"/>
      <c r="B29" s="3" t="s">
        <v>160</v>
      </c>
      <c r="C29" s="15">
        <v>883.99998000000005</v>
      </c>
      <c r="D29" s="15">
        <v>1048.309994</v>
      </c>
      <c r="E29" s="15">
        <v>1163.3899819999999</v>
      </c>
      <c r="F29" s="15">
        <v>1275.499996</v>
      </c>
      <c r="G29" s="15">
        <v>1325.0599950000001</v>
      </c>
      <c r="H29" s="15">
        <v>1284.3799720000002</v>
      </c>
      <c r="I29" s="15">
        <v>6980.6399190000011</v>
      </c>
      <c r="J29" s="1">
        <v>3.5963378514886637E-3</v>
      </c>
    </row>
    <row r="30" spans="1:19">
      <c r="A30"/>
      <c r="B30" s="3" t="s">
        <v>170</v>
      </c>
      <c r="C30" s="15">
        <v>4203.5899799999997</v>
      </c>
      <c r="D30" s="15">
        <v>1969.6599890000002</v>
      </c>
      <c r="E30" s="15">
        <v>0</v>
      </c>
      <c r="F30" s="15">
        <v>0</v>
      </c>
      <c r="G30" s="15">
        <v>0</v>
      </c>
      <c r="H30" s="15">
        <v>0</v>
      </c>
      <c r="I30" s="15">
        <v>6173.2499690000004</v>
      </c>
      <c r="J30" s="1">
        <v>3.1803807083343009E-3</v>
      </c>
    </row>
    <row r="31" spans="1:19">
      <c r="A31"/>
      <c r="B31" s="3" t="s">
        <v>171</v>
      </c>
      <c r="C31" s="15">
        <v>572.70999099999995</v>
      </c>
      <c r="D31" s="15">
        <v>237.599998</v>
      </c>
      <c r="E31" s="15">
        <v>777.56999399999995</v>
      </c>
      <c r="F31" s="15">
        <v>1080.089974</v>
      </c>
      <c r="G31" s="15">
        <v>1046.1199859999999</v>
      </c>
      <c r="H31" s="15">
        <v>1050.379972</v>
      </c>
      <c r="I31" s="15">
        <v>4764.4699149999997</v>
      </c>
      <c r="J31" s="1">
        <v>2.4545949506657935E-3</v>
      </c>
    </row>
    <row r="32" spans="1:19">
      <c r="A32"/>
      <c r="B32" s="3" t="s">
        <v>145</v>
      </c>
      <c r="C32" s="15">
        <v>760.72998500000006</v>
      </c>
      <c r="D32" s="15">
        <v>736.189978</v>
      </c>
      <c r="E32" s="15">
        <v>760.72998500000006</v>
      </c>
      <c r="F32" s="15">
        <v>760.72998500000006</v>
      </c>
      <c r="G32" s="15">
        <v>785.26998200000003</v>
      </c>
      <c r="H32" s="15">
        <v>760.72998500000006</v>
      </c>
      <c r="I32" s="15">
        <v>4564.3798999999999</v>
      </c>
      <c r="J32" s="1">
        <v>2.3515110925955841E-3</v>
      </c>
    </row>
    <row r="33" spans="1:10">
      <c r="A33"/>
      <c r="B33" s="3" t="s">
        <v>154</v>
      </c>
      <c r="C33" s="15">
        <v>781.58998500000007</v>
      </c>
      <c r="D33" s="15">
        <v>694.16998999999998</v>
      </c>
      <c r="E33" s="15">
        <v>626.96999600000004</v>
      </c>
      <c r="F33" s="15">
        <v>651.75999300000001</v>
      </c>
      <c r="G33" s="15">
        <v>570.20999100000006</v>
      </c>
      <c r="H33" s="15">
        <v>538.88999500000011</v>
      </c>
      <c r="I33" s="15">
        <v>3863.58995</v>
      </c>
      <c r="J33" s="1">
        <v>1.9904729281333086E-3</v>
      </c>
    </row>
    <row r="34" spans="1:10">
      <c r="A34"/>
      <c r="B34" s="3" t="s">
        <v>150</v>
      </c>
      <c r="C34" s="15">
        <v>489.38992099999996</v>
      </c>
      <c r="D34" s="15">
        <v>485.09994500000005</v>
      </c>
      <c r="E34" s="15">
        <v>515.73992599999997</v>
      </c>
      <c r="F34" s="15">
        <v>517.45990799999993</v>
      </c>
      <c r="G34" s="15">
        <v>356.00994099999997</v>
      </c>
      <c r="H34" s="15">
        <v>342.92996999999997</v>
      </c>
      <c r="I34" s="15">
        <v>2706.6296109999998</v>
      </c>
      <c r="J34" s="1">
        <v>1.3944215190795513E-3</v>
      </c>
    </row>
    <row r="35" spans="1:10">
      <c r="A35"/>
      <c r="B35" s="3" t="s">
        <v>143</v>
      </c>
      <c r="C35" s="15">
        <v>380.35996999999998</v>
      </c>
      <c r="D35" s="15">
        <v>368.08999399999999</v>
      </c>
      <c r="E35" s="15">
        <v>380.35996999999998</v>
      </c>
      <c r="F35" s="15">
        <v>380.35996999999998</v>
      </c>
      <c r="G35" s="15">
        <v>368.08999399999999</v>
      </c>
      <c r="H35" s="15">
        <v>368.09999099999999</v>
      </c>
      <c r="I35" s="15">
        <v>2245.3598889999998</v>
      </c>
      <c r="J35" s="1">
        <v>1.1567811622894687E-3</v>
      </c>
    </row>
    <row r="36" spans="1:10">
      <c r="A36"/>
      <c r="B36" s="3" t="s">
        <v>155</v>
      </c>
      <c r="C36" s="15">
        <v>199.58999399999999</v>
      </c>
      <c r="D36" s="15">
        <v>153.53999899999999</v>
      </c>
      <c r="E36" s="15">
        <v>318.13997700000004</v>
      </c>
      <c r="F36" s="15">
        <v>327.04996199999999</v>
      </c>
      <c r="G36" s="15">
        <v>349.439975</v>
      </c>
      <c r="H36" s="15">
        <v>414.77998500000001</v>
      </c>
      <c r="I36" s="15">
        <v>1762.5398920000002</v>
      </c>
      <c r="J36" s="1">
        <v>9.0803837497843319E-4</v>
      </c>
    </row>
    <row r="37" spans="1:10">
      <c r="A37"/>
      <c r="B37" s="3" t="s">
        <v>126</v>
      </c>
      <c r="C37" s="15"/>
      <c r="D37" s="15"/>
      <c r="E37" s="15"/>
      <c r="F37" s="15"/>
      <c r="G37" s="15"/>
      <c r="H37" s="15">
        <v>1645.7299909999999</v>
      </c>
      <c r="I37" s="15">
        <v>1645.7299909999999</v>
      </c>
      <c r="J37" s="1">
        <v>8.4785938375851028E-4</v>
      </c>
    </row>
    <row r="38" spans="1:10">
      <c r="A38"/>
      <c r="B38" s="3" t="s">
        <v>212</v>
      </c>
      <c r="C38" s="15"/>
      <c r="D38" s="15"/>
      <c r="E38" s="15"/>
      <c r="F38" s="15"/>
      <c r="G38" s="15"/>
      <c r="H38" s="15">
        <v>1413.87</v>
      </c>
      <c r="I38" s="15">
        <v>1413.87</v>
      </c>
      <c r="J38" s="1">
        <v>7.2840803380282127E-4</v>
      </c>
    </row>
    <row r="39" spans="1:10">
      <c r="A39"/>
      <c r="B39" s="3" t="s">
        <v>157</v>
      </c>
      <c r="C39" s="15">
        <v>308.19998599999997</v>
      </c>
      <c r="D39" s="15">
        <v>248.73998900000001</v>
      </c>
      <c r="E39" s="15">
        <v>197.10999899999999</v>
      </c>
      <c r="F39" s="15">
        <v>177.729996</v>
      </c>
      <c r="G39" s="15">
        <v>176.57999899999999</v>
      </c>
      <c r="H39" s="15">
        <v>181.099996</v>
      </c>
      <c r="I39" s="15">
        <v>1289.459965</v>
      </c>
      <c r="J39" s="1">
        <v>6.6431354917574094E-4</v>
      </c>
    </row>
    <row r="40" spans="1:10">
      <c r="A40"/>
      <c r="B40" s="3" t="s">
        <v>151</v>
      </c>
      <c r="C40" s="15">
        <v>150.10999900000002</v>
      </c>
      <c r="D40" s="15">
        <v>79.210000000000008</v>
      </c>
      <c r="E40" s="15">
        <v>156.97</v>
      </c>
      <c r="F40" s="15">
        <v>156.97</v>
      </c>
      <c r="G40" s="15">
        <v>195.15</v>
      </c>
      <c r="H40" s="15">
        <v>78.489998</v>
      </c>
      <c r="I40" s="15">
        <v>816.89999699999998</v>
      </c>
      <c r="J40" s="1">
        <v>4.208565997073993E-4</v>
      </c>
    </row>
    <row r="41" spans="1:10">
      <c r="A41"/>
      <c r="B41" s="3" t="s">
        <v>186</v>
      </c>
      <c r="C41" s="15">
        <v>374.48</v>
      </c>
      <c r="D41" s="15">
        <v>363.39998400000002</v>
      </c>
      <c r="E41" s="15"/>
      <c r="F41" s="15"/>
      <c r="G41" s="15"/>
      <c r="H41" s="15"/>
      <c r="I41" s="15">
        <v>737.87998400000004</v>
      </c>
      <c r="J41" s="1">
        <v>3.8014648328905579E-4</v>
      </c>
    </row>
    <row r="42" spans="1:10">
      <c r="A42"/>
      <c r="B42" s="3" t="s">
        <v>188</v>
      </c>
      <c r="C42" s="15">
        <v>46.349999999999994</v>
      </c>
      <c r="D42" s="15">
        <v>117.529999</v>
      </c>
      <c r="E42" s="15">
        <v>102.63999800000001</v>
      </c>
      <c r="F42" s="15">
        <v>102.63999800000001</v>
      </c>
      <c r="G42" s="15">
        <v>99.319997999999998</v>
      </c>
      <c r="H42" s="15">
        <v>102.63999800000001</v>
      </c>
      <c r="I42" s="15">
        <v>571.11999100000003</v>
      </c>
      <c r="J42" s="1">
        <v>2.9423383317405072E-4</v>
      </c>
    </row>
    <row r="43" spans="1:10">
      <c r="A43"/>
      <c r="B43" s="3" t="s">
        <v>134</v>
      </c>
      <c r="C43" s="15">
        <v>81.229998000000009</v>
      </c>
      <c r="D43" s="15">
        <v>75.38</v>
      </c>
      <c r="E43" s="15">
        <v>77.669999999999987</v>
      </c>
      <c r="F43" s="15">
        <v>77.8</v>
      </c>
      <c r="G43" s="15">
        <v>75.449997999999994</v>
      </c>
      <c r="H43" s="15">
        <v>61.889998999999996</v>
      </c>
      <c r="I43" s="15">
        <v>449.41999499999997</v>
      </c>
      <c r="J43" s="1">
        <v>2.3153552654036353E-4</v>
      </c>
    </row>
    <row r="44" spans="1:10">
      <c r="A44"/>
      <c r="B44" s="3" t="s">
        <v>158</v>
      </c>
      <c r="C44" s="15">
        <v>132.26998900000001</v>
      </c>
      <c r="D44" s="15">
        <v>56.669997000000002</v>
      </c>
      <c r="E44" s="15">
        <v>58.399996999999999</v>
      </c>
      <c r="F44" s="15">
        <v>58.399996999999999</v>
      </c>
      <c r="G44" s="15">
        <v>56.52</v>
      </c>
      <c r="H44" s="15">
        <v>58.399996999999999</v>
      </c>
      <c r="I44" s="15">
        <v>420.65997699999997</v>
      </c>
      <c r="J44" s="1">
        <v>2.1671872714330883E-4</v>
      </c>
    </row>
    <row r="45" spans="1:10">
      <c r="A45"/>
      <c r="B45" s="3" t="s">
        <v>153</v>
      </c>
      <c r="C45" s="15">
        <v>60.669999000000004</v>
      </c>
      <c r="D45" s="15">
        <v>40.450001</v>
      </c>
      <c r="E45" s="15">
        <v>41.100000999999999</v>
      </c>
      <c r="F45" s="15">
        <v>40.450000000000003</v>
      </c>
      <c r="G45" s="15">
        <v>44.37</v>
      </c>
      <c r="H45" s="15">
        <v>0</v>
      </c>
      <c r="I45" s="15">
        <v>227.04000100000002</v>
      </c>
      <c r="J45" s="1">
        <v>1.1696815175581956E-4</v>
      </c>
    </row>
    <row r="46" spans="1:10">
      <c r="A46"/>
      <c r="B46" s="3" t="s">
        <v>136</v>
      </c>
      <c r="C46" s="15">
        <v>93.88</v>
      </c>
      <c r="D46" s="15">
        <v>88.899998999999994</v>
      </c>
      <c r="E46" s="15">
        <v>5.4399999999999995</v>
      </c>
      <c r="F46" s="15">
        <v>5.6100009999999996</v>
      </c>
      <c r="G46" s="15">
        <v>5.4000020000000006</v>
      </c>
      <c r="H46" s="15">
        <v>0</v>
      </c>
      <c r="I46" s="15">
        <v>199.23000199999998</v>
      </c>
      <c r="J46" s="1">
        <v>1.0264079019383123E-4</v>
      </c>
    </row>
    <row r="47" spans="1:10">
      <c r="A47"/>
      <c r="B47" s="3" t="s">
        <v>161</v>
      </c>
      <c r="C47" s="15">
        <v>74.809982999999988</v>
      </c>
      <c r="D47" s="15">
        <v>75.109983999999997</v>
      </c>
      <c r="E47" s="15"/>
      <c r="F47" s="15"/>
      <c r="G47" s="15"/>
      <c r="H47" s="15"/>
      <c r="I47" s="15">
        <v>149.91996699999999</v>
      </c>
      <c r="J47" s="1">
        <v>7.7236880611551172E-5</v>
      </c>
    </row>
    <row r="48" spans="1:10">
      <c r="A48"/>
      <c r="B48" s="3" t="s">
        <v>229</v>
      </c>
      <c r="C48" s="15"/>
      <c r="D48" s="15"/>
      <c r="E48" s="15">
        <v>23.159996</v>
      </c>
      <c r="F48" s="15">
        <v>29.159994000000001</v>
      </c>
      <c r="G48" s="15">
        <v>28.219996999999999</v>
      </c>
      <c r="H48" s="15">
        <v>29.159994000000001</v>
      </c>
      <c r="I48" s="15">
        <v>109.69998099999999</v>
      </c>
      <c r="J48" s="1">
        <v>5.6516049897385796E-5</v>
      </c>
    </row>
    <row r="49" spans="1:10">
      <c r="A49"/>
      <c r="B49" s="3" t="s">
        <v>167</v>
      </c>
      <c r="C49" s="15">
        <v>7.72</v>
      </c>
      <c r="D49" s="15">
        <v>8.2899999999999991</v>
      </c>
      <c r="E49" s="15">
        <v>7.7699990000000003</v>
      </c>
      <c r="F49" s="15">
        <v>8.4300010000000007</v>
      </c>
      <c r="G49" s="15">
        <v>11.09</v>
      </c>
      <c r="H49" s="15">
        <v>10.479999999999999</v>
      </c>
      <c r="I49" s="15">
        <v>53.779999999999994</v>
      </c>
      <c r="J49" s="1">
        <v>2.7706779306382997E-5</v>
      </c>
    </row>
    <row r="50" spans="1:10">
      <c r="A50"/>
      <c r="B50" s="3" t="s">
        <v>230</v>
      </c>
      <c r="C50" s="15"/>
      <c r="D50" s="15"/>
      <c r="E50" s="15"/>
      <c r="F50" s="15"/>
      <c r="G50" s="15">
        <v>6.62</v>
      </c>
      <c r="H50" s="15">
        <v>25.66</v>
      </c>
      <c r="I50" s="15">
        <v>32.28</v>
      </c>
      <c r="J50" s="1">
        <v>1.6630249832838291E-5</v>
      </c>
    </row>
    <row r="51" spans="1:10">
      <c r="A51"/>
      <c r="B51" s="3" t="s">
        <v>133</v>
      </c>
      <c r="C51" s="15"/>
      <c r="D51" s="15"/>
      <c r="E51" s="15"/>
      <c r="F51" s="15"/>
      <c r="G51" s="15">
        <v>5.13</v>
      </c>
      <c r="H51" s="15"/>
      <c r="I51" s="15">
        <v>5.13</v>
      </c>
      <c r="J51" s="1">
        <v>2.6429114511295053E-6</v>
      </c>
    </row>
    <row r="52" spans="1:10">
      <c r="A52"/>
      <c r="B52" s="3" t="s">
        <v>152</v>
      </c>
      <c r="C52" s="15">
        <v>0.54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0.54</v>
      </c>
      <c r="J52" s="1">
        <v>2.7820120538205322E-7</v>
      </c>
    </row>
    <row r="53" spans="1:10">
      <c r="A53"/>
      <c r="B53" s="3" t="s">
        <v>141</v>
      </c>
      <c r="C53" s="15">
        <v>0.04</v>
      </c>
      <c r="D53" s="15">
        <v>4.0001000000000002E-2</v>
      </c>
      <c r="E53" s="15">
        <v>0.09</v>
      </c>
      <c r="F53" s="15">
        <v>0.14999899999999999</v>
      </c>
      <c r="G53" s="15">
        <v>0.15</v>
      </c>
      <c r="H53" s="15">
        <v>0</v>
      </c>
      <c r="I53" s="15">
        <v>0.47</v>
      </c>
      <c r="J53" s="1">
        <v>2.4213808616586108E-7</v>
      </c>
    </row>
    <row r="54" spans="1:10">
      <c r="A54"/>
      <c r="B54" s="3" t="s">
        <v>227</v>
      </c>
      <c r="C54" s="15"/>
      <c r="D54" s="15"/>
      <c r="E54" s="15">
        <v>0.01</v>
      </c>
      <c r="F54" s="15"/>
      <c r="G54" s="15"/>
      <c r="H54" s="15"/>
      <c r="I54" s="15">
        <v>0.01</v>
      </c>
      <c r="J54" s="1">
        <v>5.1518741737417255E-9</v>
      </c>
    </row>
    <row r="55" spans="1:10">
      <c r="A55"/>
      <c r="B55" s="3" t="s">
        <v>190</v>
      </c>
      <c r="C55" s="15"/>
      <c r="D55" s="15"/>
      <c r="E55" s="15">
        <v>0</v>
      </c>
      <c r="F55" s="15">
        <v>0</v>
      </c>
      <c r="G55" s="15"/>
      <c r="H55" s="15"/>
      <c r="I55" s="15">
        <v>0</v>
      </c>
      <c r="J55" s="1">
        <v>0</v>
      </c>
    </row>
    <row r="56" spans="1:10">
      <c r="A56"/>
      <c r="B56" s="3" t="s">
        <v>217</v>
      </c>
      <c r="C56" s="15"/>
      <c r="D56" s="15"/>
      <c r="E56" s="15"/>
      <c r="F56" s="15"/>
      <c r="G56" s="15">
        <v>0</v>
      </c>
      <c r="H56" s="15"/>
      <c r="I56" s="15">
        <v>0</v>
      </c>
      <c r="J56" s="1">
        <v>0</v>
      </c>
    </row>
    <row r="57" spans="1:10">
      <c r="A57"/>
      <c r="B57" s="3" t="s">
        <v>132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">
        <v>0</v>
      </c>
    </row>
    <row r="58" spans="1:10">
      <c r="A58"/>
      <c r="B58" s="3" t="s">
        <v>168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">
        <v>0</v>
      </c>
    </row>
    <row r="59" spans="1:10">
      <c r="A59"/>
      <c r="B59" s="3" t="s">
        <v>146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">
        <v>0</v>
      </c>
    </row>
    <row r="60" spans="1:10">
      <c r="A60"/>
      <c r="B60" s="3" t="s">
        <v>159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">
        <v>0</v>
      </c>
    </row>
    <row r="61" spans="1:10">
      <c r="A61"/>
      <c r="B61" s="3" t="s">
        <v>192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">
        <v>0</v>
      </c>
    </row>
    <row r="62" spans="1:10">
      <c r="A62"/>
      <c r="B62" s="3" t="s">
        <v>125</v>
      </c>
      <c r="C62" s="15">
        <v>0</v>
      </c>
      <c r="D62" s="15">
        <v>0</v>
      </c>
      <c r="E62" s="15">
        <v>0</v>
      </c>
      <c r="F62" s="15">
        <v>0</v>
      </c>
      <c r="G62" s="15"/>
      <c r="H62" s="15">
        <v>0</v>
      </c>
      <c r="I62" s="15">
        <v>0</v>
      </c>
      <c r="J62" s="1">
        <v>0</v>
      </c>
    </row>
    <row r="63" spans="1:10">
      <c r="A63"/>
      <c r="B63" s="3" t="s">
        <v>138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">
        <v>0</v>
      </c>
    </row>
    <row r="64" spans="1:10">
      <c r="A64"/>
      <c r="B64" s="3" t="s">
        <v>191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">
        <v>0</v>
      </c>
    </row>
    <row r="65" spans="1:10">
      <c r="A65"/>
      <c r="B65" s="3" t="s">
        <v>189</v>
      </c>
      <c r="C65" s="15"/>
      <c r="D65" s="15">
        <v>0</v>
      </c>
      <c r="E65" s="15"/>
      <c r="F65" s="15">
        <v>0</v>
      </c>
      <c r="G65" s="15">
        <v>0</v>
      </c>
      <c r="H65" s="15">
        <v>0</v>
      </c>
      <c r="I65" s="15">
        <v>0</v>
      </c>
      <c r="J65" s="1">
        <v>0</v>
      </c>
    </row>
  </sheetData>
  <mergeCells count="1">
    <mergeCell ref="B1:E1"/>
  </mergeCells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FF0000"/>
          <x14:sparklines>
            <x14:sparkline>
              <xm:f>文思海辉技术有限公司!C9:H9</xm:f>
              <xm:sqref>K9</xm:sqref>
            </x14:sparkline>
            <x14:sparkline>
              <xm:f>文思海辉技术有限公司!C10:H10</xm:f>
              <xm:sqref>K10</xm:sqref>
            </x14:sparkline>
            <x14:sparkline>
              <xm:f>文思海辉技术有限公司!C11:H11</xm:f>
              <xm:sqref>K11</xm:sqref>
            </x14:sparkline>
            <x14:sparkline>
              <xm:f>文思海辉技术有限公司!C12:H12</xm:f>
              <xm:sqref>K12</xm:sqref>
            </x14:sparkline>
            <x14:sparkline>
              <xm:f>文思海辉技术有限公司!C13:H13</xm:f>
              <xm:sqref>K13</xm:sqref>
            </x14:sparkline>
            <x14:sparkline>
              <xm:f>文思海辉技术有限公司!C14:H14</xm:f>
              <xm:sqref>K14</xm:sqref>
            </x14:sparkline>
            <x14:sparkline>
              <xm:f>文思海辉技术有限公司!C15:H15</xm:f>
              <xm:sqref>K15</xm:sqref>
            </x14:sparkline>
            <x14:sparkline>
              <xm:f>文思海辉技术有限公司!C16:H16</xm:f>
              <xm:sqref>K16</xm:sqref>
            </x14:sparkline>
            <x14:sparkline>
              <xm:f>文思海辉技术有限公司!C17:H17</xm:f>
              <xm:sqref>K17</xm:sqref>
            </x14:sparkline>
            <x14:sparkline>
              <xm:f>文思海辉技术有限公司!C18:H18</xm:f>
              <xm:sqref>K18</xm:sqref>
            </x14:sparkline>
            <x14:sparkline>
              <xm:f>文思海辉技术有限公司!C19:H19</xm:f>
              <xm:sqref>K19</xm:sqref>
            </x14:sparkline>
            <x14:sparkline>
              <xm:f>文思海辉技术有限公司!C20:H20</xm:f>
              <xm:sqref>K20</xm:sqref>
            </x14:sparkline>
            <x14:sparkline>
              <xm:f>文思海辉技术有限公司!C21:H21</xm:f>
              <xm:sqref>K21</xm:sqref>
            </x14:sparkline>
            <x14:sparkline>
              <xm:f>文思海辉技术有限公司!C22:H22</xm:f>
              <xm:sqref>K22</xm:sqref>
            </x14:sparkline>
            <x14:sparkline>
              <xm:f>文思海辉技术有限公司!C23:H23</xm:f>
              <xm:sqref>K23</xm:sqref>
            </x14:sparkline>
            <x14:sparkline>
              <xm:f>文思海辉技术有限公司!C24:H24</xm:f>
              <xm:sqref>K24</xm:sqref>
            </x14:sparkline>
            <x14:sparkline>
              <xm:f>文思海辉技术有限公司!C25:H25</xm:f>
              <xm:sqref>K25</xm:sqref>
            </x14:sparkline>
            <x14:sparkline>
              <xm:f>文思海辉技术有限公司!C26:H26</xm:f>
              <xm:sqref>K26</xm:sqref>
            </x14:sparkline>
            <x14:sparkline>
              <xm:f>文思海辉技术有限公司!C27:H27</xm:f>
              <xm:sqref>K27</xm:sqref>
            </x14:sparkline>
            <x14:sparkline>
              <xm:f>文思海辉技术有限公司!C28:H28</xm:f>
              <xm:sqref>K28</xm:sqref>
            </x14:sparkline>
            <x14:sparkline>
              <xm:f>文思海辉技术有限公司!C29:H29</xm:f>
              <xm:sqref>K29</xm:sqref>
            </x14:sparkline>
            <x14:sparkline>
              <xm:f>文思海辉技术有限公司!C30:H30</xm:f>
              <xm:sqref>K30</xm:sqref>
            </x14:sparkline>
            <x14:sparkline>
              <xm:f>文思海辉技术有限公司!C31:H31</xm:f>
              <xm:sqref>K31</xm:sqref>
            </x14:sparkline>
            <x14:sparkline>
              <xm:f>文思海辉技术有限公司!C32:H32</xm:f>
              <xm:sqref>K32</xm:sqref>
            </x14:sparkline>
            <x14:sparkline>
              <xm:f>文思海辉技术有限公司!C33:H33</xm:f>
              <xm:sqref>K33</xm:sqref>
            </x14:sparkline>
            <x14:sparkline>
              <xm:f>文思海辉技术有限公司!C34:H34</xm:f>
              <xm:sqref>K34</xm:sqref>
            </x14:sparkline>
            <x14:sparkline>
              <xm:f>文思海辉技术有限公司!C35:H35</xm:f>
              <xm:sqref>K35</xm:sqref>
            </x14:sparkline>
            <x14:sparkline>
              <xm:f>文思海辉技术有限公司!C36:H36</xm:f>
              <xm:sqref>K36</xm:sqref>
            </x14:sparkline>
            <x14:sparkline>
              <xm:f>文思海辉技术有限公司!C37:H37</xm:f>
              <xm:sqref>K37</xm:sqref>
            </x14:sparkline>
            <x14:sparkline>
              <xm:f>文思海辉技术有限公司!C38:H38</xm:f>
              <xm:sqref>K38</xm:sqref>
            </x14:sparkline>
            <x14:sparkline>
              <xm:f>文思海辉技术有限公司!C39:H39</xm:f>
              <xm:sqref>K39</xm:sqref>
            </x14:sparkline>
            <x14:sparkline>
              <xm:f>文思海辉技术有限公司!C40:H40</xm:f>
              <xm:sqref>K40</xm:sqref>
            </x14:sparkline>
            <x14:sparkline>
              <xm:f>文思海辉技术有限公司!C41:H41</xm:f>
              <xm:sqref>K41</xm:sqref>
            </x14:sparkline>
            <x14:sparkline>
              <xm:f>文思海辉技术有限公司!C42:H42</xm:f>
              <xm:sqref>K42</xm:sqref>
            </x14:sparkline>
            <x14:sparkline>
              <xm:f>文思海辉技术有限公司!C43:H43</xm:f>
              <xm:sqref>K43</xm:sqref>
            </x14:sparkline>
            <x14:sparkline>
              <xm:f>文思海辉技术有限公司!C44:H44</xm:f>
              <xm:sqref>K44</xm:sqref>
            </x14:sparkline>
            <x14:sparkline>
              <xm:f>文思海辉技术有限公司!C45:H45</xm:f>
              <xm:sqref>K45</xm:sqref>
            </x14:sparkline>
            <x14:sparkline>
              <xm:f>文思海辉技术有限公司!C46:H46</xm:f>
              <xm:sqref>K46</xm:sqref>
            </x14:sparkline>
            <x14:sparkline>
              <xm:f>文思海辉技术有限公司!C47:H47</xm:f>
              <xm:sqref>K47</xm:sqref>
            </x14:sparkline>
            <x14:sparkline>
              <xm:f>文思海辉技术有限公司!C48:H48</xm:f>
              <xm:sqref>K48</xm:sqref>
            </x14:sparkline>
            <x14:sparkline>
              <xm:f>文思海辉技术有限公司!C49:H49</xm:f>
              <xm:sqref>K49</xm:sqref>
            </x14:sparkline>
            <x14:sparkline>
              <xm:f>文思海辉技术有限公司!C50:H50</xm:f>
              <xm:sqref>K50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>
      <selection activeCell="B15" sqref="B7:B35"/>
      <pivotSelection pane="bottomRight" showHeader="1" axis="axisRow" dimension="1" activeRow="14" activeCol="1" previousRow="14" previousCol="1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RowHeight="15"/>
  <cols>
    <col min="1" max="2" width="21.42578125" bestFit="1" customWidth="1"/>
    <col min="3" max="4" width="12" bestFit="1" customWidth="1"/>
    <col min="5" max="5" width="11.85546875" bestFit="1" customWidth="1"/>
    <col min="6" max="6" width="17.5703125" bestFit="1" customWidth="1"/>
    <col min="7" max="7" width="12.7109375" bestFit="1" customWidth="1"/>
    <col min="8" max="8" width="11" bestFit="1" customWidth="1"/>
  </cols>
  <sheetData>
    <row r="2" spans="1:7">
      <c r="A2" s="4" t="s">
        <v>3</v>
      </c>
      <c r="B2" s="3" t="s" vm="2">
        <v>0</v>
      </c>
    </row>
    <row r="3" spans="1:7">
      <c r="A3" s="4" t="s">
        <v>114</v>
      </c>
      <c r="B3" s="3" t="s" vm="1">
        <v>4</v>
      </c>
    </row>
    <row r="4" spans="1:7">
      <c r="A4" s="4" t="s">
        <v>115</v>
      </c>
      <c r="B4" s="3" t="s" vm="3">
        <v>0</v>
      </c>
    </row>
    <row r="6" spans="1:7">
      <c r="A6" s="4" t="s">
        <v>66</v>
      </c>
      <c r="B6" s="4" t="s">
        <v>5</v>
      </c>
      <c r="C6" s="4" t="s">
        <v>70</v>
      </c>
      <c r="D6" s="4" t="s">
        <v>71</v>
      </c>
      <c r="E6" s="4" t="s">
        <v>68</v>
      </c>
      <c r="F6" s="3" t="s">
        <v>2</v>
      </c>
      <c r="G6" s="3" t="s">
        <v>1</v>
      </c>
    </row>
    <row r="7" spans="1:7">
      <c r="A7" s="3" t="s">
        <v>105</v>
      </c>
      <c r="B7" s="3" t="s">
        <v>26</v>
      </c>
      <c r="C7" s="3" t="s">
        <v>51</v>
      </c>
      <c r="D7" s="3" t="s">
        <v>79</v>
      </c>
      <c r="E7" s="3" t="s">
        <v>69</v>
      </c>
      <c r="F7" s="6">
        <v>859316</v>
      </c>
      <c r="G7" s="6">
        <v>884441.72878299991</v>
      </c>
    </row>
    <row r="8" spans="1:7">
      <c r="A8" s="3" t="s">
        <v>111</v>
      </c>
      <c r="B8" s="3" t="s">
        <v>32</v>
      </c>
      <c r="C8" s="3" t="s">
        <v>54</v>
      </c>
      <c r="D8" s="3" t="s">
        <v>86</v>
      </c>
      <c r="E8" s="3" t="s">
        <v>69</v>
      </c>
      <c r="F8" s="6">
        <v>283017</v>
      </c>
      <c r="G8" s="6">
        <v>44015.169174999995</v>
      </c>
    </row>
    <row r="9" spans="1:7">
      <c r="A9" s="3" t="s">
        <v>100</v>
      </c>
      <c r="B9" s="3" t="s">
        <v>22</v>
      </c>
      <c r="C9" s="3" t="s">
        <v>44</v>
      </c>
      <c r="D9" s="3" t="s">
        <v>89</v>
      </c>
      <c r="E9" s="3" t="s">
        <v>69</v>
      </c>
      <c r="F9" s="6">
        <v>1716909</v>
      </c>
      <c r="G9" s="6">
        <v>1722721.6380079999</v>
      </c>
    </row>
    <row r="10" spans="1:7">
      <c r="A10" s="3" t="s">
        <v>109</v>
      </c>
      <c r="B10" s="3" t="s">
        <v>30</v>
      </c>
      <c r="C10" s="3" t="s">
        <v>54</v>
      </c>
      <c r="D10" s="3" t="s">
        <v>86</v>
      </c>
      <c r="E10" s="3" t="s">
        <v>69</v>
      </c>
      <c r="F10" s="6">
        <v>433962</v>
      </c>
      <c r="G10" s="6">
        <v>323721.45639199979</v>
      </c>
    </row>
    <row r="11" spans="1:7">
      <c r="A11" s="3" t="s">
        <v>112</v>
      </c>
      <c r="B11" s="3" t="s">
        <v>34</v>
      </c>
      <c r="C11" s="3" t="s">
        <v>58</v>
      </c>
      <c r="D11" s="3" t="s">
        <v>8</v>
      </c>
      <c r="E11" s="3" t="s">
        <v>69</v>
      </c>
      <c r="F11" s="6">
        <v>2706662</v>
      </c>
      <c r="G11" s="6">
        <v>796764.86398800032</v>
      </c>
    </row>
    <row r="12" spans="1:7">
      <c r="A12" s="3" t="s">
        <v>90</v>
      </c>
      <c r="B12" s="3" t="s">
        <v>15</v>
      </c>
      <c r="C12" s="3" t="s">
        <v>40</v>
      </c>
      <c r="D12" s="3" t="s">
        <v>86</v>
      </c>
      <c r="E12" s="3" t="s">
        <v>69</v>
      </c>
      <c r="F12" s="6">
        <v>3549733</v>
      </c>
      <c r="G12" s="6">
        <v>5616711.2359500015</v>
      </c>
    </row>
    <row r="13" spans="1:7">
      <c r="A13" s="3" t="s">
        <v>77</v>
      </c>
      <c r="B13" s="3" t="s">
        <v>10</v>
      </c>
      <c r="C13" s="3" t="s">
        <v>37</v>
      </c>
      <c r="D13" s="3" t="s">
        <v>78</v>
      </c>
      <c r="E13" s="3" t="s">
        <v>69</v>
      </c>
      <c r="F13" s="6">
        <v>4109400</v>
      </c>
      <c r="G13" s="6">
        <v>3777063.4055460021</v>
      </c>
    </row>
    <row r="14" spans="1:7">
      <c r="A14" s="3" t="s">
        <v>91</v>
      </c>
      <c r="B14" s="3" t="s">
        <v>16</v>
      </c>
      <c r="C14" s="3" t="s">
        <v>40</v>
      </c>
      <c r="D14" s="3" t="s">
        <v>86</v>
      </c>
      <c r="E14" s="3" t="s">
        <v>69</v>
      </c>
      <c r="F14" s="6">
        <v>5220399</v>
      </c>
      <c r="G14" s="6">
        <v>3403279.8230150002</v>
      </c>
    </row>
    <row r="15" spans="1:7">
      <c r="A15" s="3" t="s">
        <v>83</v>
      </c>
      <c r="B15" s="3" t="s">
        <v>13</v>
      </c>
      <c r="C15" s="3" t="s">
        <v>38</v>
      </c>
      <c r="D15" s="3" t="s">
        <v>48</v>
      </c>
      <c r="E15" s="3" t="s">
        <v>84</v>
      </c>
      <c r="F15" s="6">
        <v>6129600</v>
      </c>
      <c r="G15" s="6">
        <v>1479727.4872279994</v>
      </c>
    </row>
    <row r="16" spans="1:7">
      <c r="A16" s="3" t="s">
        <v>67</v>
      </c>
      <c r="B16" s="3" t="s">
        <v>6</v>
      </c>
      <c r="C16" s="3" t="s">
        <v>7</v>
      </c>
      <c r="D16" s="3" t="s">
        <v>8</v>
      </c>
      <c r="E16" s="3" t="s">
        <v>69</v>
      </c>
      <c r="F16" s="6">
        <v>3792861</v>
      </c>
      <c r="G16" s="6">
        <v>3034195.0260179993</v>
      </c>
    </row>
    <row r="17" spans="1:7">
      <c r="A17" s="3" t="s">
        <v>106</v>
      </c>
      <c r="B17" s="3" t="s">
        <v>27</v>
      </c>
      <c r="C17" s="3" t="s">
        <v>52</v>
      </c>
      <c r="D17" s="3" t="s">
        <v>86</v>
      </c>
      <c r="E17" s="3" t="s">
        <v>69</v>
      </c>
      <c r="F17" s="6">
        <v>1132075</v>
      </c>
      <c r="G17" s="6">
        <v>326700.76602999988</v>
      </c>
    </row>
    <row r="18" spans="1:7">
      <c r="A18" s="3" t="s">
        <v>107</v>
      </c>
      <c r="B18" s="3" t="s">
        <v>28</v>
      </c>
      <c r="C18" s="3" t="s">
        <v>53</v>
      </c>
      <c r="D18" s="3" t="s">
        <v>86</v>
      </c>
      <c r="E18" s="3" t="s">
        <v>69</v>
      </c>
      <c r="F18" s="6">
        <v>249900</v>
      </c>
      <c r="G18" s="6">
        <v>18750.959867999998</v>
      </c>
    </row>
    <row r="19" spans="1:7">
      <c r="A19" s="3" t="s">
        <v>113</v>
      </c>
      <c r="B19" s="3" t="s">
        <v>35</v>
      </c>
      <c r="C19" s="3" t="s">
        <v>60</v>
      </c>
      <c r="D19" s="3" t="s">
        <v>96</v>
      </c>
      <c r="E19" s="3" t="s">
        <v>69</v>
      </c>
      <c r="F19" s="6">
        <v>150000</v>
      </c>
      <c r="G19" s="6">
        <v>28532.739874999999</v>
      </c>
    </row>
    <row r="20" spans="1:7">
      <c r="A20" s="3" t="s">
        <v>80</v>
      </c>
      <c r="B20" s="3" t="s">
        <v>11</v>
      </c>
      <c r="C20" s="3" t="s">
        <v>37</v>
      </c>
      <c r="D20" s="3" t="s">
        <v>73</v>
      </c>
      <c r="E20" s="3" t="s">
        <v>69</v>
      </c>
      <c r="F20" s="6">
        <v>5780400</v>
      </c>
      <c r="G20" s="6">
        <v>5054680.9147040127</v>
      </c>
    </row>
    <row r="21" spans="1:7">
      <c r="A21" s="3" t="s">
        <v>101</v>
      </c>
      <c r="B21" s="3" t="s">
        <v>23</v>
      </c>
      <c r="C21" s="3" t="s">
        <v>44</v>
      </c>
      <c r="D21" s="3" t="s">
        <v>89</v>
      </c>
      <c r="E21" s="3" t="s">
        <v>69</v>
      </c>
      <c r="F21" s="6">
        <v>150000</v>
      </c>
      <c r="G21" s="6">
        <v>145112.76895200001</v>
      </c>
    </row>
    <row r="22" spans="1:7">
      <c r="A22" s="3" t="s">
        <v>108</v>
      </c>
      <c r="B22" s="3" t="s">
        <v>29</v>
      </c>
      <c r="C22" s="3" t="s">
        <v>56</v>
      </c>
      <c r="D22" s="3" t="s">
        <v>86</v>
      </c>
      <c r="E22" s="3" t="s">
        <v>69</v>
      </c>
      <c r="F22" s="6">
        <v>329739</v>
      </c>
      <c r="G22" s="6">
        <v>41788.45954199999</v>
      </c>
    </row>
    <row r="23" spans="1:7">
      <c r="A23" s="3" t="s">
        <v>87</v>
      </c>
      <c r="B23" s="3" t="s">
        <v>14</v>
      </c>
      <c r="C23" s="3" t="s">
        <v>41</v>
      </c>
      <c r="D23" s="3" t="s">
        <v>88</v>
      </c>
      <c r="E23" s="3" t="s">
        <v>69</v>
      </c>
      <c r="F23" s="6">
        <v>1311249</v>
      </c>
      <c r="G23" s="6">
        <v>1179448.5809039995</v>
      </c>
    </row>
    <row r="24" spans="1:7">
      <c r="A24" s="3" t="s">
        <v>92</v>
      </c>
      <c r="B24" s="3" t="s">
        <v>17</v>
      </c>
      <c r="C24" s="3" t="s">
        <v>40</v>
      </c>
      <c r="D24" s="3" t="s">
        <v>86</v>
      </c>
      <c r="E24" s="3" t="s">
        <v>69</v>
      </c>
      <c r="F24" s="6">
        <v>1172316</v>
      </c>
      <c r="G24" s="6">
        <v>796400.483397</v>
      </c>
    </row>
    <row r="25" spans="1:7">
      <c r="A25" s="3" t="s">
        <v>99</v>
      </c>
      <c r="B25" s="3" t="s">
        <v>21</v>
      </c>
      <c r="C25" s="3" t="s">
        <v>43</v>
      </c>
      <c r="D25" s="3" t="s">
        <v>98</v>
      </c>
      <c r="E25" s="3" t="s">
        <v>84</v>
      </c>
      <c r="F25" s="6">
        <v>5439734</v>
      </c>
      <c r="G25" s="6">
        <v>10397423.176046981</v>
      </c>
    </row>
    <row r="26" spans="1:7">
      <c r="A26" s="3" t="s">
        <v>102</v>
      </c>
      <c r="B26" s="3" t="s">
        <v>24</v>
      </c>
      <c r="C26" s="3" t="s">
        <v>45</v>
      </c>
      <c r="D26" s="3" t="s">
        <v>103</v>
      </c>
      <c r="E26" s="3" t="s">
        <v>69</v>
      </c>
      <c r="F26" s="6">
        <v>107634</v>
      </c>
      <c r="G26" s="6">
        <v>212022.48863299997</v>
      </c>
    </row>
    <row r="27" spans="1:7">
      <c r="B27" s="3" t="s">
        <v>33</v>
      </c>
      <c r="C27" s="3" t="s">
        <v>55</v>
      </c>
      <c r="D27" s="3" t="s">
        <v>86</v>
      </c>
      <c r="E27" s="3" t="s">
        <v>69</v>
      </c>
      <c r="F27" s="6">
        <v>600000</v>
      </c>
      <c r="G27" s="6">
        <v>240594.36719500003</v>
      </c>
    </row>
    <row r="28" spans="1:7">
      <c r="A28" s="3" t="s">
        <v>75</v>
      </c>
      <c r="B28" s="3" t="s">
        <v>9</v>
      </c>
      <c r="C28" s="3" t="s">
        <v>39</v>
      </c>
      <c r="D28" s="3" t="s">
        <v>76</v>
      </c>
      <c r="E28" s="3" t="s">
        <v>69</v>
      </c>
      <c r="F28" s="6">
        <v>300000</v>
      </c>
      <c r="G28" s="6">
        <v>219296.21606800013</v>
      </c>
    </row>
    <row r="29" spans="1:7">
      <c r="A29" s="3" t="s">
        <v>93</v>
      </c>
      <c r="B29" s="3" t="s">
        <v>18</v>
      </c>
      <c r="C29" s="3" t="s">
        <v>41</v>
      </c>
      <c r="D29" s="3" t="s">
        <v>88</v>
      </c>
      <c r="E29" s="3" t="s">
        <v>69</v>
      </c>
      <c r="F29" s="6">
        <v>1600000</v>
      </c>
      <c r="G29" s="6">
        <v>920386.22373400012</v>
      </c>
    </row>
    <row r="30" spans="1:7">
      <c r="A30" s="3" t="s">
        <v>104</v>
      </c>
      <c r="B30" s="3" t="s">
        <v>25</v>
      </c>
      <c r="C30" s="3" t="s">
        <v>47</v>
      </c>
      <c r="D30" s="3" t="s">
        <v>82</v>
      </c>
      <c r="E30" s="3" t="s">
        <v>69</v>
      </c>
      <c r="F30" s="6">
        <v>560400</v>
      </c>
      <c r="G30" s="6">
        <v>362783.15809300018</v>
      </c>
    </row>
    <row r="31" spans="1:7">
      <c r="A31" s="3" t="s">
        <v>81</v>
      </c>
      <c r="B31" s="3" t="s">
        <v>12</v>
      </c>
      <c r="C31" s="3" t="s">
        <v>37</v>
      </c>
      <c r="D31" s="3" t="s">
        <v>73</v>
      </c>
      <c r="E31" s="3" t="s">
        <v>69</v>
      </c>
      <c r="F31" s="6">
        <v>966828</v>
      </c>
      <c r="G31" s="6">
        <v>668093.00480000023</v>
      </c>
    </row>
    <row r="32" spans="1:7">
      <c r="A32" s="3" t="s">
        <v>110</v>
      </c>
      <c r="B32" s="3" t="s">
        <v>31</v>
      </c>
      <c r="C32" s="3" t="s">
        <v>54</v>
      </c>
      <c r="D32" s="3" t="s">
        <v>86</v>
      </c>
      <c r="E32" s="3" t="s">
        <v>69</v>
      </c>
      <c r="F32" s="6">
        <v>799992</v>
      </c>
      <c r="G32" s="6">
        <v>121483.428617</v>
      </c>
    </row>
    <row r="33" spans="1:7">
      <c r="A33" s="3" t="s">
        <v>94</v>
      </c>
      <c r="B33" s="3" t="s">
        <v>19</v>
      </c>
      <c r="C33" s="3" t="s">
        <v>41</v>
      </c>
      <c r="D33" s="3" t="s">
        <v>88</v>
      </c>
      <c r="E33" s="3" t="s">
        <v>69</v>
      </c>
      <c r="F33" s="6">
        <v>70800</v>
      </c>
      <c r="G33" s="6">
        <v>67145.619230000026</v>
      </c>
    </row>
    <row r="34" spans="1:7">
      <c r="A34" s="3" t="s">
        <v>95</v>
      </c>
      <c r="B34" s="3" t="s">
        <v>20</v>
      </c>
      <c r="C34" s="3" t="s">
        <v>42</v>
      </c>
      <c r="D34" s="3" t="s">
        <v>96</v>
      </c>
      <c r="E34" s="3" t="s">
        <v>69</v>
      </c>
      <c r="F34" s="6">
        <v>1299997</v>
      </c>
      <c r="G34" s="6">
        <v>862312.52294299984</v>
      </c>
    </row>
    <row r="35" spans="1:7">
      <c r="A35" s="3" t="s">
        <v>116</v>
      </c>
      <c r="B35" s="3" t="s">
        <v>36</v>
      </c>
      <c r="C35" s="3" t="s">
        <v>173</v>
      </c>
      <c r="D35" s="3" t="s">
        <v>74</v>
      </c>
      <c r="E35" s="3" t="s">
        <v>69</v>
      </c>
      <c r="F35" s="6">
        <v>2685000</v>
      </c>
      <c r="G35" s="6"/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D19" sqref="D19"/>
    </sheetView>
  </sheetViews>
  <sheetFormatPr defaultRowHeight="15"/>
  <cols>
    <col min="1" max="2" width="21.42578125" bestFit="1" customWidth="1"/>
    <col min="3" max="3" width="18.140625" customWidth="1"/>
    <col min="4" max="4" width="16.28515625" bestFit="1" customWidth="1"/>
    <col min="5" max="5" width="18.140625" bestFit="1" customWidth="1"/>
    <col min="6" max="6" width="17.5703125" bestFit="1" customWidth="1"/>
    <col min="7" max="7" width="12.5703125" bestFit="1" customWidth="1"/>
  </cols>
  <sheetData>
    <row r="3" spans="1:8">
      <c r="A3" s="4" t="s">
        <v>3</v>
      </c>
      <c r="B3" s="3" t="s" vm="4">
        <v>4</v>
      </c>
    </row>
    <row r="4" spans="1:8">
      <c r="A4" s="4" t="s">
        <v>114</v>
      </c>
      <c r="B4" s="3" t="s" vm="1">
        <v>4</v>
      </c>
    </row>
    <row r="5" spans="1:8">
      <c r="A5" s="4" t="s">
        <v>115</v>
      </c>
      <c r="B5" s="3" t="s" vm="3">
        <v>0</v>
      </c>
    </row>
    <row r="7" spans="1:8">
      <c r="A7" s="4" t="s">
        <v>66</v>
      </c>
      <c r="B7" s="4" t="s">
        <v>5</v>
      </c>
      <c r="C7" s="4" t="s">
        <v>64</v>
      </c>
      <c r="D7" s="4" t="s">
        <v>72</v>
      </c>
      <c r="E7" s="4" t="s">
        <v>194</v>
      </c>
      <c r="F7" s="3" t="s">
        <v>2</v>
      </c>
      <c r="G7" s="3" t="s">
        <v>1</v>
      </c>
    </row>
    <row r="8" spans="1:8">
      <c r="A8" s="3" t="s">
        <v>105</v>
      </c>
      <c r="B8" s="3" t="s">
        <v>26</v>
      </c>
      <c r="C8" s="3" t="s">
        <v>51</v>
      </c>
      <c r="D8" s="3" t="s">
        <v>79</v>
      </c>
      <c r="E8" s="3" t="s">
        <v>195</v>
      </c>
      <c r="F8" s="6">
        <v>859316</v>
      </c>
      <c r="G8" s="6">
        <v>884441.72878299991</v>
      </c>
      <c r="H8" s="9">
        <f>G8/F8</f>
        <v>1.029239219080059</v>
      </c>
    </row>
    <row r="9" spans="1:8">
      <c r="A9" s="3" t="s">
        <v>111</v>
      </c>
      <c r="B9" s="3" t="s">
        <v>32</v>
      </c>
      <c r="C9" s="3" t="s">
        <v>54</v>
      </c>
      <c r="D9" s="3" t="s">
        <v>86</v>
      </c>
      <c r="E9" s="3" t="s">
        <v>196</v>
      </c>
      <c r="F9" s="6">
        <v>283017</v>
      </c>
      <c r="G9" s="6">
        <v>44015.169174999995</v>
      </c>
      <c r="H9" s="9">
        <f t="shared" ref="H9:H36" si="0">G9/F9</f>
        <v>0.155521290858853</v>
      </c>
    </row>
    <row r="10" spans="1:8">
      <c r="A10" s="3" t="s">
        <v>100</v>
      </c>
      <c r="B10" s="3" t="s">
        <v>22</v>
      </c>
      <c r="C10" s="3" t="s">
        <v>44</v>
      </c>
      <c r="D10" s="3" t="s">
        <v>89</v>
      </c>
      <c r="E10" s="3" t="s">
        <v>4</v>
      </c>
      <c r="F10" s="6">
        <v>1716909</v>
      </c>
      <c r="G10" s="6">
        <v>1722721.6380079999</v>
      </c>
      <c r="H10" s="9">
        <f t="shared" si="0"/>
        <v>1.0033855248053332</v>
      </c>
    </row>
    <row r="11" spans="1:8">
      <c r="A11" s="3" t="s">
        <v>109</v>
      </c>
      <c r="B11" s="3" t="s">
        <v>30</v>
      </c>
      <c r="C11" s="3" t="s">
        <v>54</v>
      </c>
      <c r="D11" s="3" t="s">
        <v>86</v>
      </c>
      <c r="E11" s="3" t="s">
        <v>196</v>
      </c>
      <c r="F11" s="6">
        <v>433962</v>
      </c>
      <c r="G11" s="6">
        <v>323721.45639199979</v>
      </c>
      <c r="H11" s="9">
        <f t="shared" si="0"/>
        <v>0.74596728836165327</v>
      </c>
    </row>
    <row r="12" spans="1:8">
      <c r="A12" s="3" t="s">
        <v>112</v>
      </c>
      <c r="B12" s="3" t="s">
        <v>34</v>
      </c>
      <c r="C12" s="3" t="s">
        <v>58</v>
      </c>
      <c r="D12" s="3" t="s">
        <v>8</v>
      </c>
      <c r="E12" s="3" t="s">
        <v>197</v>
      </c>
      <c r="F12" s="6">
        <v>2706662</v>
      </c>
      <c r="G12" s="6">
        <v>796764.86398800032</v>
      </c>
      <c r="H12" s="9">
        <f t="shared" si="0"/>
        <v>0.2943717627055023</v>
      </c>
    </row>
    <row r="13" spans="1:8">
      <c r="A13" s="3" t="s">
        <v>90</v>
      </c>
      <c r="B13" s="3" t="s">
        <v>15</v>
      </c>
      <c r="C13" s="3" t="s">
        <v>57</v>
      </c>
      <c r="D13" s="3" t="s">
        <v>86</v>
      </c>
      <c r="E13" s="3" t="s">
        <v>196</v>
      </c>
      <c r="F13" s="6">
        <v>1698113</v>
      </c>
      <c r="G13" s="6">
        <v>2866333.2989200004</v>
      </c>
      <c r="H13" s="9">
        <f t="shared" si="0"/>
        <v>1.6879520378914716</v>
      </c>
    </row>
    <row r="14" spans="1:8">
      <c r="A14" s="3" t="s">
        <v>77</v>
      </c>
      <c r="B14" s="3" t="s">
        <v>10</v>
      </c>
      <c r="C14" s="3" t="s">
        <v>46</v>
      </c>
      <c r="D14" s="3" t="s">
        <v>73</v>
      </c>
      <c r="E14" s="3" t="s">
        <v>198</v>
      </c>
      <c r="F14" s="6">
        <v>2409000</v>
      </c>
      <c r="G14" s="6">
        <v>2529939.8966640001</v>
      </c>
      <c r="H14" s="9">
        <f t="shared" si="0"/>
        <v>1.0502033610062267</v>
      </c>
    </row>
    <row r="15" spans="1:8">
      <c r="A15" s="3" t="s">
        <v>91</v>
      </c>
      <c r="B15" s="3" t="s">
        <v>16</v>
      </c>
      <c r="C15" s="3" t="s">
        <v>57</v>
      </c>
      <c r="D15" s="3" t="s">
        <v>86</v>
      </c>
      <c r="E15" s="3" t="s">
        <v>196</v>
      </c>
      <c r="F15" s="6">
        <v>2400000</v>
      </c>
      <c r="G15" s="6">
        <v>846992.24358399992</v>
      </c>
      <c r="H15" s="9">
        <f t="shared" si="0"/>
        <v>0.35291343482666665</v>
      </c>
    </row>
    <row r="16" spans="1:8">
      <c r="A16" s="3" t="s">
        <v>83</v>
      </c>
      <c r="B16" s="3" t="s">
        <v>13</v>
      </c>
      <c r="C16" s="3" t="s">
        <v>49</v>
      </c>
      <c r="D16" s="3" t="s">
        <v>85</v>
      </c>
      <c r="E16" s="3" t="s">
        <v>199</v>
      </c>
      <c r="F16" s="6">
        <v>0</v>
      </c>
      <c r="G16" s="6"/>
      <c r="H16" s="10" t="s">
        <v>181</v>
      </c>
    </row>
    <row r="17" spans="1:8">
      <c r="A17" s="3" t="s">
        <v>67</v>
      </c>
      <c r="B17" s="3" t="s">
        <v>6</v>
      </c>
      <c r="C17" s="3" t="s">
        <v>62</v>
      </c>
      <c r="D17" s="3" t="s">
        <v>73</v>
      </c>
      <c r="E17" s="3" t="s">
        <v>198</v>
      </c>
      <c r="F17" s="6">
        <v>670278</v>
      </c>
      <c r="G17" s="6">
        <v>159105.31821599996</v>
      </c>
      <c r="H17" s="10">
        <f t="shared" si="0"/>
        <v>0.23737213248234307</v>
      </c>
    </row>
    <row r="18" spans="1:8">
      <c r="A18" s="3" t="s">
        <v>106</v>
      </c>
      <c r="B18" s="3" t="s">
        <v>27</v>
      </c>
      <c r="C18" s="3" t="s">
        <v>52</v>
      </c>
      <c r="D18" s="3" t="s">
        <v>86</v>
      </c>
      <c r="E18" s="3" t="s">
        <v>196</v>
      </c>
      <c r="F18" s="6">
        <v>1132075</v>
      </c>
      <c r="G18" s="6">
        <v>326700.76602999988</v>
      </c>
      <c r="H18" s="10">
        <f t="shared" si="0"/>
        <v>0.28858579690391528</v>
      </c>
    </row>
    <row r="19" spans="1:8">
      <c r="A19" s="3" t="s">
        <v>107</v>
      </c>
      <c r="B19" s="3" t="s">
        <v>28</v>
      </c>
      <c r="C19" s="3" t="s">
        <v>53</v>
      </c>
      <c r="D19" s="3" t="s">
        <v>86</v>
      </c>
      <c r="E19" s="3" t="s">
        <v>196</v>
      </c>
      <c r="F19" s="6">
        <v>249900</v>
      </c>
      <c r="G19" s="6">
        <v>18750.959867999998</v>
      </c>
      <c r="H19" s="10">
        <f t="shared" si="0"/>
        <v>7.5033853013205268E-2</v>
      </c>
    </row>
    <row r="20" spans="1:8">
      <c r="A20" s="3" t="s">
        <v>113</v>
      </c>
      <c r="B20" s="3" t="s">
        <v>35</v>
      </c>
      <c r="C20" s="3" t="s">
        <v>60</v>
      </c>
      <c r="D20" s="3" t="s">
        <v>96</v>
      </c>
      <c r="E20" s="3" t="s">
        <v>200</v>
      </c>
      <c r="F20" s="6">
        <v>150000</v>
      </c>
      <c r="G20" s="6">
        <v>28532.739874999999</v>
      </c>
      <c r="H20" s="10">
        <f t="shared" si="0"/>
        <v>0.19021826583333332</v>
      </c>
    </row>
    <row r="21" spans="1:8">
      <c r="A21" s="3" t="s">
        <v>80</v>
      </c>
      <c r="B21" s="3" t="s">
        <v>11</v>
      </c>
      <c r="C21" s="3" t="s">
        <v>46</v>
      </c>
      <c r="D21" s="3" t="s">
        <v>73</v>
      </c>
      <c r="E21" s="3" t="s">
        <v>198</v>
      </c>
      <c r="F21" s="6">
        <v>3000000</v>
      </c>
      <c r="G21" s="6">
        <v>3366405.7500749985</v>
      </c>
      <c r="H21" s="10">
        <f t="shared" si="0"/>
        <v>1.1221352500249995</v>
      </c>
    </row>
    <row r="22" spans="1:8">
      <c r="A22" s="3" t="s">
        <v>101</v>
      </c>
      <c r="B22" s="3" t="s">
        <v>23</v>
      </c>
      <c r="C22" s="3" t="s">
        <v>44</v>
      </c>
      <c r="D22" s="3" t="s">
        <v>89</v>
      </c>
      <c r="E22" s="3" t="s">
        <v>4</v>
      </c>
      <c r="F22" s="6">
        <v>150000</v>
      </c>
      <c r="G22" s="6">
        <v>145112.76895200001</v>
      </c>
      <c r="H22" s="10">
        <f t="shared" si="0"/>
        <v>0.96741845968000006</v>
      </c>
    </row>
    <row r="23" spans="1:8">
      <c r="A23" s="3" t="s">
        <v>108</v>
      </c>
      <c r="B23" s="3" t="s">
        <v>29</v>
      </c>
      <c r="C23" s="3" t="s">
        <v>56</v>
      </c>
      <c r="D23" s="3" t="s">
        <v>86</v>
      </c>
      <c r="E23" s="3" t="s">
        <v>196</v>
      </c>
      <c r="F23" s="6">
        <v>329739</v>
      </c>
      <c r="G23" s="6">
        <v>41788.45954199999</v>
      </c>
      <c r="H23" s="10">
        <f t="shared" si="0"/>
        <v>0.12673192901658581</v>
      </c>
    </row>
    <row r="24" spans="1:8">
      <c r="A24" s="3" t="s">
        <v>87</v>
      </c>
      <c r="B24" s="3" t="s">
        <v>14</v>
      </c>
      <c r="C24" s="3" t="s">
        <v>59</v>
      </c>
      <c r="D24" s="3" t="s">
        <v>88</v>
      </c>
      <c r="E24" s="3" t="s">
        <v>201</v>
      </c>
      <c r="F24" s="6">
        <v>854649</v>
      </c>
      <c r="G24" s="6">
        <v>488383.54838900006</v>
      </c>
      <c r="H24" s="10">
        <f t="shared" si="0"/>
        <v>0.57144342108748747</v>
      </c>
    </row>
    <row r="25" spans="1:8">
      <c r="A25" s="3" t="s">
        <v>92</v>
      </c>
      <c r="B25" s="3" t="s">
        <v>17</v>
      </c>
      <c r="C25" s="3" t="s">
        <v>57</v>
      </c>
      <c r="D25" s="3" t="s">
        <v>86</v>
      </c>
      <c r="E25" s="3" t="s">
        <v>196</v>
      </c>
      <c r="F25" s="6">
        <v>754716</v>
      </c>
      <c r="G25" s="6">
        <v>485104.57918099989</v>
      </c>
      <c r="H25" s="10">
        <f t="shared" si="0"/>
        <v>0.64276440300854876</v>
      </c>
    </row>
    <row r="26" spans="1:8">
      <c r="A26" s="3" t="s">
        <v>99</v>
      </c>
      <c r="B26" s="3" t="s">
        <v>21</v>
      </c>
      <c r="C26" s="3" t="s">
        <v>63</v>
      </c>
      <c r="D26" s="3" t="s">
        <v>97</v>
      </c>
      <c r="E26" s="3" t="s">
        <v>202</v>
      </c>
      <c r="F26" s="6">
        <v>0</v>
      </c>
      <c r="G26" s="6">
        <v>228627.20916699996</v>
      </c>
      <c r="H26" s="10" t="s">
        <v>181</v>
      </c>
    </row>
    <row r="27" spans="1:8">
      <c r="A27" s="3" t="s">
        <v>102</v>
      </c>
      <c r="B27" s="3" t="s">
        <v>24</v>
      </c>
      <c r="C27" s="3" t="s">
        <v>45</v>
      </c>
      <c r="D27" s="3" t="s">
        <v>73</v>
      </c>
      <c r="E27" s="3" t="s">
        <v>198</v>
      </c>
      <c r="F27" s="6">
        <v>107634</v>
      </c>
      <c r="G27" s="6">
        <v>212022.48863299997</v>
      </c>
      <c r="H27" s="10">
        <f t="shared" si="0"/>
        <v>1.9698467829217532</v>
      </c>
    </row>
    <row r="28" spans="1:8">
      <c r="B28" s="3" t="s">
        <v>33</v>
      </c>
      <c r="C28" s="3" t="s">
        <v>55</v>
      </c>
      <c r="D28" s="3" t="s">
        <v>86</v>
      </c>
      <c r="E28" s="3" t="s">
        <v>196</v>
      </c>
      <c r="F28" s="6">
        <v>600000</v>
      </c>
      <c r="G28" s="6">
        <v>240594.36719500003</v>
      </c>
      <c r="H28" s="10">
        <f t="shared" si="0"/>
        <v>0.40099061199166669</v>
      </c>
    </row>
    <row r="29" spans="1:8">
      <c r="A29" s="3" t="s">
        <v>75</v>
      </c>
      <c r="B29" s="3" t="s">
        <v>9</v>
      </c>
      <c r="C29" s="3" t="s">
        <v>50</v>
      </c>
      <c r="D29" s="3" t="s">
        <v>76</v>
      </c>
      <c r="E29" s="3" t="s">
        <v>203</v>
      </c>
      <c r="F29" s="6">
        <v>150000</v>
      </c>
      <c r="G29" s="6">
        <v>69398.367975000001</v>
      </c>
      <c r="H29" s="10">
        <f t="shared" si="0"/>
        <v>0.4626557865</v>
      </c>
    </row>
    <row r="30" spans="1:8">
      <c r="A30" s="3" t="s">
        <v>93</v>
      </c>
      <c r="B30" s="3" t="s">
        <v>18</v>
      </c>
      <c r="C30" s="3" t="s">
        <v>59</v>
      </c>
      <c r="D30" s="3" t="s">
        <v>88</v>
      </c>
      <c r="E30" s="3" t="s">
        <v>201</v>
      </c>
      <c r="F30" s="6">
        <v>1250000</v>
      </c>
      <c r="G30" s="6">
        <v>381885.70839199994</v>
      </c>
      <c r="H30" s="10">
        <f t="shared" si="0"/>
        <v>0.30550856671359994</v>
      </c>
    </row>
    <row r="31" spans="1:8">
      <c r="A31" s="3" t="s">
        <v>104</v>
      </c>
      <c r="B31" s="3" t="s">
        <v>25</v>
      </c>
      <c r="C31" s="3" t="s">
        <v>47</v>
      </c>
      <c r="D31" s="3" t="s">
        <v>82</v>
      </c>
      <c r="E31" s="3" t="s">
        <v>204</v>
      </c>
      <c r="F31" s="6">
        <v>560400</v>
      </c>
      <c r="G31" s="6">
        <v>362783.15809300018</v>
      </c>
      <c r="H31" s="10">
        <f t="shared" si="0"/>
        <v>0.64736466469129228</v>
      </c>
    </row>
    <row r="32" spans="1:8">
      <c r="A32" s="3" t="s">
        <v>81</v>
      </c>
      <c r="B32" s="3" t="s">
        <v>12</v>
      </c>
      <c r="C32" s="3" t="s">
        <v>46</v>
      </c>
      <c r="D32" s="3" t="s">
        <v>73</v>
      </c>
      <c r="E32" s="3" t="s">
        <v>198</v>
      </c>
      <c r="F32" s="6">
        <v>766428</v>
      </c>
      <c r="G32" s="6">
        <v>560936.1453450002</v>
      </c>
      <c r="H32" s="10">
        <f t="shared" si="0"/>
        <v>0.7318836803261366</v>
      </c>
    </row>
    <row r="33" spans="1:8">
      <c r="A33" s="3" t="s">
        <v>110</v>
      </c>
      <c r="B33" s="3" t="s">
        <v>31</v>
      </c>
      <c r="C33" s="3" t="s">
        <v>54</v>
      </c>
      <c r="D33" s="3" t="s">
        <v>86</v>
      </c>
      <c r="E33" s="3" t="s">
        <v>196</v>
      </c>
      <c r="F33" s="6">
        <v>799992</v>
      </c>
      <c r="G33" s="6">
        <v>121483.428617</v>
      </c>
      <c r="H33" s="10">
        <f t="shared" si="0"/>
        <v>0.1518558043292933</v>
      </c>
    </row>
    <row r="34" spans="1:8">
      <c r="A34" s="3" t="s">
        <v>94</v>
      </c>
      <c r="B34" s="3" t="s">
        <v>19</v>
      </c>
      <c r="C34" s="3" t="s">
        <v>59</v>
      </c>
      <c r="D34" s="3" t="s">
        <v>88</v>
      </c>
      <c r="E34" s="3" t="s">
        <v>201</v>
      </c>
      <c r="F34" s="6">
        <v>0</v>
      </c>
      <c r="G34" s="6">
        <v>4018.9499500000002</v>
      </c>
      <c r="H34" s="10" t="s">
        <v>181</v>
      </c>
    </row>
    <row r="35" spans="1:8">
      <c r="A35" s="3" t="s">
        <v>95</v>
      </c>
      <c r="B35" s="3" t="s">
        <v>20</v>
      </c>
      <c r="C35" s="3" t="s">
        <v>61</v>
      </c>
      <c r="D35" s="3" t="s">
        <v>96</v>
      </c>
      <c r="E35" s="3" t="s">
        <v>200</v>
      </c>
      <c r="F35" s="6">
        <v>800000</v>
      </c>
      <c r="G35" s="6">
        <v>223943.22846599997</v>
      </c>
      <c r="H35" s="9">
        <f t="shared" si="0"/>
        <v>0.27992903558249999</v>
      </c>
    </row>
    <row r="36" spans="1:8">
      <c r="A36" s="3" t="s">
        <v>116</v>
      </c>
      <c r="B36" s="3" t="s">
        <v>36</v>
      </c>
      <c r="C36" s="3" t="s">
        <v>173</v>
      </c>
      <c r="D36" s="3" t="s">
        <v>74</v>
      </c>
      <c r="E36" s="3" t="s">
        <v>205</v>
      </c>
      <c r="F36" s="6">
        <v>2685000</v>
      </c>
      <c r="G36" s="6"/>
      <c r="H36" s="9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K14" sqref="K14"/>
    </sheetView>
  </sheetViews>
  <sheetFormatPr defaultRowHeight="15"/>
  <cols>
    <col min="1" max="1" width="21.42578125" bestFit="1" customWidth="1"/>
    <col min="2" max="2" width="21.140625" bestFit="1" customWidth="1"/>
    <col min="3" max="3" width="24" bestFit="1" customWidth="1"/>
    <col min="4" max="7" width="11.7109375" bestFit="1" customWidth="1"/>
    <col min="8" max="8" width="10.85546875" bestFit="1" customWidth="1"/>
    <col min="9" max="9" width="11.7109375" customWidth="1"/>
    <col min="10" max="10" width="12.42578125" customWidth="1"/>
    <col min="11" max="11" width="12.28515625" customWidth="1"/>
    <col min="12" max="12" width="11.7109375" customWidth="1"/>
    <col min="13" max="14" width="12.140625" customWidth="1"/>
    <col min="15" max="15" width="11.5703125" customWidth="1"/>
    <col min="16" max="16" width="12.28515625" customWidth="1"/>
    <col min="17" max="18" width="12.28515625" bestFit="1" customWidth="1"/>
    <col min="19" max="20" width="12.28515625" customWidth="1"/>
    <col min="21" max="21" width="11.7109375" customWidth="1"/>
    <col min="22" max="22" width="12.42578125" customWidth="1"/>
  </cols>
  <sheetData>
    <row r="2" spans="1:11">
      <c r="A2" s="4" t="s">
        <v>3</v>
      </c>
      <c r="B2" s="3" t="s" vm="2">
        <v>0</v>
      </c>
    </row>
    <row r="3" spans="1:11">
      <c r="A3" s="4" t="s">
        <v>114</v>
      </c>
      <c r="B3" s="3" t="s" vm="1">
        <v>4</v>
      </c>
    </row>
    <row r="4" spans="1:11">
      <c r="A4" s="4" t="s">
        <v>115</v>
      </c>
      <c r="B4" s="3" t="s" vm="3">
        <v>0</v>
      </c>
    </row>
    <row r="6" spans="1:11">
      <c r="A6" s="4" t="s">
        <v>1</v>
      </c>
      <c r="C6" s="4" t="s">
        <v>117</v>
      </c>
    </row>
    <row r="7" spans="1:11">
      <c r="A7" s="4" t="s">
        <v>66</v>
      </c>
      <c r="B7" s="4" t="s">
        <v>5</v>
      </c>
      <c r="C7" s="3" t="s">
        <v>118</v>
      </c>
      <c r="D7" s="3" t="s">
        <v>119</v>
      </c>
      <c r="E7" s="3" t="s">
        <v>120</v>
      </c>
      <c r="F7" s="3" t="s">
        <v>121</v>
      </c>
      <c r="G7" s="3" t="s">
        <v>122</v>
      </c>
      <c r="H7" s="3" t="s">
        <v>123</v>
      </c>
      <c r="I7" t="s">
        <v>175</v>
      </c>
      <c r="J7" t="s">
        <v>176</v>
      </c>
      <c r="K7" t="s">
        <v>174</v>
      </c>
    </row>
    <row r="8" spans="1:11">
      <c r="A8" s="3" t="s">
        <v>105</v>
      </c>
      <c r="B8" s="3" t="s">
        <v>26</v>
      </c>
      <c r="C8" s="6">
        <v>92383.198575999981</v>
      </c>
      <c r="D8" s="6">
        <v>104432.99797299998</v>
      </c>
      <c r="E8" s="6">
        <v>136763.27863899997</v>
      </c>
      <c r="F8" s="6">
        <v>146330.97827600004</v>
      </c>
      <c r="G8" s="6">
        <v>155508.44871</v>
      </c>
      <c r="H8" s="6">
        <v>168179.13750899996</v>
      </c>
      <c r="I8" s="5">
        <f>SUM(C8:E8)</f>
        <v>333579.47518799989</v>
      </c>
      <c r="J8" s="5">
        <f>SUM(F8:H8)</f>
        <v>470018.564495</v>
      </c>
      <c r="K8" s="2">
        <f>(J8-I8)/I8</f>
        <v>0.40901524061126748</v>
      </c>
    </row>
    <row r="9" spans="1:11">
      <c r="A9" s="3" t="s">
        <v>111</v>
      </c>
      <c r="B9" s="3" t="s">
        <v>32</v>
      </c>
      <c r="C9" s="6"/>
      <c r="D9" s="6"/>
      <c r="E9" s="6">
        <v>5574.4099529999994</v>
      </c>
      <c r="F9" s="6">
        <v>13219.809684999998</v>
      </c>
      <c r="G9" s="6">
        <v>12523.419721999999</v>
      </c>
      <c r="H9" s="6">
        <v>11430.199843</v>
      </c>
      <c r="I9" s="5">
        <f t="shared" ref="I9:I34" si="0">SUM(C9:E9)</f>
        <v>5574.4099529999994</v>
      </c>
      <c r="J9" s="5">
        <f t="shared" ref="J9:J34" si="1">SUM(F9:H9)</f>
        <v>37173.429250000001</v>
      </c>
      <c r="K9" s="2">
        <f t="shared" ref="K9:K34" si="2">(J9-I9)/I9</f>
        <v>5.6685854760276913</v>
      </c>
    </row>
    <row r="10" spans="1:11">
      <c r="A10" s="3" t="s">
        <v>100</v>
      </c>
      <c r="B10" s="3" t="s">
        <v>22</v>
      </c>
      <c r="C10" s="6">
        <v>156318.259284</v>
      </c>
      <c r="D10" s="6">
        <v>119565.13927700001</v>
      </c>
      <c r="E10" s="6">
        <v>104731.30915600002</v>
      </c>
      <c r="F10" s="6">
        <v>131042.119039</v>
      </c>
      <c r="G10" s="6">
        <v>122997.41838800001</v>
      </c>
      <c r="H10" s="6">
        <v>116558.92868600001</v>
      </c>
      <c r="I10" s="5">
        <f t="shared" si="0"/>
        <v>380614.70771700004</v>
      </c>
      <c r="J10" s="5">
        <f t="shared" si="1"/>
        <v>370598.466113</v>
      </c>
      <c r="K10" s="2">
        <f t="shared" si="2"/>
        <v>-2.6315960473727817E-2</v>
      </c>
    </row>
    <row r="11" spans="1:11">
      <c r="A11" s="3" t="s">
        <v>109</v>
      </c>
      <c r="B11" s="3" t="s">
        <v>30</v>
      </c>
      <c r="C11" s="6"/>
      <c r="D11" s="6">
        <v>283.47000000000003</v>
      </c>
      <c r="E11" s="6">
        <v>20007.919588999997</v>
      </c>
      <c r="F11" s="6">
        <v>71425.059121999962</v>
      </c>
      <c r="G11" s="6">
        <v>85236.259080999997</v>
      </c>
      <c r="H11" s="6">
        <v>114355.28897599995</v>
      </c>
      <c r="I11" s="5">
        <f t="shared" si="0"/>
        <v>20291.389588999999</v>
      </c>
      <c r="J11" s="5">
        <f t="shared" si="1"/>
        <v>271016.60717899993</v>
      </c>
      <c r="K11" s="2">
        <f t="shared" si="2"/>
        <v>12.356236939333053</v>
      </c>
    </row>
    <row r="12" spans="1:11">
      <c r="A12" s="3" t="s">
        <v>112</v>
      </c>
      <c r="B12" s="3" t="s">
        <v>34</v>
      </c>
      <c r="C12" s="6"/>
      <c r="D12" s="6"/>
      <c r="E12" s="6">
        <v>114492.139563</v>
      </c>
      <c r="F12" s="6">
        <v>208155.859413</v>
      </c>
      <c r="G12" s="6">
        <v>196309.38893200003</v>
      </c>
      <c r="H12" s="6">
        <v>221754.80628200001</v>
      </c>
      <c r="I12" s="5">
        <f t="shared" si="0"/>
        <v>114492.139563</v>
      </c>
      <c r="J12" s="5">
        <f t="shared" si="1"/>
        <v>626220.054627</v>
      </c>
      <c r="K12" s="2">
        <f t="shared" si="2"/>
        <v>4.4695462676930635</v>
      </c>
    </row>
    <row r="13" spans="1:11">
      <c r="A13" s="3" t="s">
        <v>90</v>
      </c>
      <c r="B13" s="3" t="s">
        <v>15</v>
      </c>
      <c r="C13" s="6">
        <v>283797.15829900006</v>
      </c>
      <c r="D13" s="6">
        <v>338855.54799700022</v>
      </c>
      <c r="E13" s="6">
        <v>524120.27633599995</v>
      </c>
      <c r="F13" s="6">
        <v>589952.92563499999</v>
      </c>
      <c r="G13" s="6">
        <v>562148.68692599994</v>
      </c>
      <c r="H13" s="6">
        <v>675846.1135010001</v>
      </c>
      <c r="I13" s="5">
        <f t="shared" si="0"/>
        <v>1146772.9826320002</v>
      </c>
      <c r="J13" s="5">
        <f t="shared" si="1"/>
        <v>1827947.7260620003</v>
      </c>
      <c r="K13" s="2">
        <f t="shared" si="2"/>
        <v>0.59399266790067828</v>
      </c>
    </row>
    <row r="14" spans="1:11">
      <c r="A14" s="3" t="s">
        <v>77</v>
      </c>
      <c r="B14" s="3" t="s">
        <v>10</v>
      </c>
      <c r="C14" s="6">
        <v>156456.15656500001</v>
      </c>
      <c r="D14" s="6">
        <v>168651.85789400013</v>
      </c>
      <c r="E14" s="6">
        <v>165036.43671400001</v>
      </c>
      <c r="F14" s="6">
        <v>167159.10884899995</v>
      </c>
      <c r="G14" s="6">
        <v>160278.74668499999</v>
      </c>
      <c r="H14" s="6">
        <v>939340.39779399987</v>
      </c>
      <c r="I14" s="5">
        <f t="shared" si="0"/>
        <v>490144.45117300015</v>
      </c>
      <c r="J14" s="5">
        <f t="shared" si="1"/>
        <v>1266778.2533279997</v>
      </c>
      <c r="K14" s="2">
        <f t="shared" si="2"/>
        <v>1.5844998352962703</v>
      </c>
    </row>
    <row r="15" spans="1:11">
      <c r="A15" s="3" t="s">
        <v>91</v>
      </c>
      <c r="B15" s="3" t="s">
        <v>16</v>
      </c>
      <c r="C15" s="6">
        <v>148147.12905799996</v>
      </c>
      <c r="D15" s="6">
        <v>128461.56937300002</v>
      </c>
      <c r="E15" s="6">
        <v>137454.35838400002</v>
      </c>
      <c r="F15" s="6">
        <v>138529.14913800004</v>
      </c>
      <c r="G15" s="6">
        <v>147116.23857099999</v>
      </c>
      <c r="H15" s="6">
        <v>217343.25886299997</v>
      </c>
      <c r="I15" s="5">
        <f t="shared" si="0"/>
        <v>414063.05681500002</v>
      </c>
      <c r="J15" s="5">
        <f t="shared" si="1"/>
        <v>502988.646572</v>
      </c>
      <c r="K15" s="2">
        <f t="shared" si="2"/>
        <v>0.21476339966434438</v>
      </c>
    </row>
    <row r="16" spans="1:11">
      <c r="A16" s="3" t="s">
        <v>67</v>
      </c>
      <c r="B16" s="3" t="s">
        <v>6</v>
      </c>
      <c r="C16" s="6">
        <v>231828.05811399993</v>
      </c>
      <c r="D16" s="6">
        <v>157274.58641699993</v>
      </c>
      <c r="E16" s="6">
        <v>135312.43762100005</v>
      </c>
      <c r="F16" s="6">
        <v>136994.59849400001</v>
      </c>
      <c r="G16" s="6">
        <v>116902.32840599999</v>
      </c>
      <c r="H16" s="6">
        <v>125722.21850500004</v>
      </c>
      <c r="I16" s="5">
        <f t="shared" si="0"/>
        <v>524415.08215199993</v>
      </c>
      <c r="J16" s="5">
        <f t="shared" si="1"/>
        <v>379619.14540500002</v>
      </c>
      <c r="K16" s="2">
        <f t="shared" si="2"/>
        <v>-0.27610940584090848</v>
      </c>
    </row>
    <row r="17" spans="1:11">
      <c r="A17" s="3" t="s">
        <v>106</v>
      </c>
      <c r="B17" s="3" t="s">
        <v>27</v>
      </c>
      <c r="C17" s="6"/>
      <c r="D17" s="6">
        <v>119960.73907</v>
      </c>
      <c r="E17" s="6">
        <v>85177.378335000001</v>
      </c>
      <c r="F17" s="6">
        <v>41666.519611999996</v>
      </c>
      <c r="G17" s="6">
        <v>31807.299767000004</v>
      </c>
      <c r="H17" s="6">
        <v>35103.159547999996</v>
      </c>
      <c r="I17" s="5">
        <f t="shared" si="0"/>
        <v>205138.117405</v>
      </c>
      <c r="J17" s="5">
        <f t="shared" si="1"/>
        <v>108576.97892699999</v>
      </c>
      <c r="K17" s="2">
        <f t="shared" si="2"/>
        <v>-0.47071280413167349</v>
      </c>
    </row>
    <row r="18" spans="1:11">
      <c r="A18" s="3" t="s">
        <v>107</v>
      </c>
      <c r="B18" s="3" t="s">
        <v>28</v>
      </c>
      <c r="C18" s="6"/>
      <c r="D18" s="6"/>
      <c r="E18" s="6">
        <v>1936.559988</v>
      </c>
      <c r="F18" s="6">
        <v>4799.9999720000005</v>
      </c>
      <c r="G18" s="6">
        <v>4644.8999880000001</v>
      </c>
      <c r="H18" s="6">
        <v>5907.2999310000005</v>
      </c>
      <c r="I18" s="5">
        <f t="shared" si="0"/>
        <v>1936.559988</v>
      </c>
      <c r="J18" s="5">
        <f t="shared" si="1"/>
        <v>15352.199891</v>
      </c>
      <c r="K18" s="2">
        <f t="shared" si="2"/>
        <v>6.9275622682130926</v>
      </c>
    </row>
    <row r="19" spans="1:11">
      <c r="A19" s="3" t="s">
        <v>113</v>
      </c>
      <c r="B19" s="3" t="s">
        <v>35</v>
      </c>
      <c r="C19" s="6"/>
      <c r="D19" s="6"/>
      <c r="E19" s="6"/>
      <c r="F19" s="6">
        <v>10930.469953</v>
      </c>
      <c r="G19" s="6">
        <v>7928.9399669999993</v>
      </c>
      <c r="H19" s="6">
        <v>7802.4299649999994</v>
      </c>
      <c r="I19" s="5">
        <f t="shared" si="0"/>
        <v>0</v>
      </c>
      <c r="J19" s="5">
        <f t="shared" si="1"/>
        <v>26661.839884999998</v>
      </c>
      <c r="K19" s="2" t="s">
        <v>181</v>
      </c>
    </row>
    <row r="20" spans="1:11">
      <c r="A20" s="3" t="s">
        <v>80</v>
      </c>
      <c r="B20" s="3" t="s">
        <v>11</v>
      </c>
      <c r="C20" s="6">
        <v>405409.21122800012</v>
      </c>
      <c r="D20" s="6">
        <v>324375.91811799997</v>
      </c>
      <c r="E20" s="6">
        <v>316585.3979519998</v>
      </c>
      <c r="F20" s="6">
        <v>309494.32656399981</v>
      </c>
      <c r="G20" s="6">
        <v>290923.0351820002</v>
      </c>
      <c r="H20" s="6">
        <v>294253.30543400045</v>
      </c>
      <c r="I20" s="5">
        <f t="shared" si="0"/>
        <v>1046370.5272979998</v>
      </c>
      <c r="J20" s="5">
        <f t="shared" si="1"/>
        <v>894670.66718000046</v>
      </c>
      <c r="K20" s="2">
        <f t="shared" si="2"/>
        <v>-0.14497719131073747</v>
      </c>
    </row>
    <row r="21" spans="1:11">
      <c r="A21" s="3" t="s">
        <v>101</v>
      </c>
      <c r="B21" s="3" t="s">
        <v>23</v>
      </c>
      <c r="C21" s="6">
        <v>23754.389880000002</v>
      </c>
      <c r="D21" s="6">
        <v>20266.729930999994</v>
      </c>
      <c r="E21" s="6">
        <v>32979.489601000001</v>
      </c>
      <c r="F21" s="6">
        <v>2182.339962</v>
      </c>
      <c r="G21" s="6">
        <v>2352.5599849999994</v>
      </c>
      <c r="H21" s="6">
        <v>2422.0099720000003</v>
      </c>
      <c r="I21" s="5">
        <f t="shared" si="0"/>
        <v>77000.609411999991</v>
      </c>
      <c r="J21" s="5">
        <f t="shared" si="1"/>
        <v>6956.9099189999997</v>
      </c>
      <c r="K21" s="2">
        <f t="shared" si="2"/>
        <v>-0.90965123559248329</v>
      </c>
    </row>
    <row r="22" spans="1:11">
      <c r="A22" s="3" t="s">
        <v>108</v>
      </c>
      <c r="B22" s="3" t="s">
        <v>29</v>
      </c>
      <c r="C22" s="6"/>
      <c r="D22" s="6">
        <v>417.25999800000005</v>
      </c>
      <c r="E22" s="6">
        <v>3557.3499770000003</v>
      </c>
      <c r="F22" s="6">
        <v>4718.6199269999997</v>
      </c>
      <c r="G22" s="6">
        <v>10945.369933999998</v>
      </c>
      <c r="H22" s="6">
        <v>17134.719733999998</v>
      </c>
      <c r="I22" s="5">
        <f t="shared" si="0"/>
        <v>3974.6099750000003</v>
      </c>
      <c r="J22" s="5">
        <f t="shared" si="1"/>
        <v>32798.709594999993</v>
      </c>
      <c r="K22" s="2">
        <f t="shared" si="2"/>
        <v>7.2520573845739396</v>
      </c>
    </row>
    <row r="23" spans="1:11">
      <c r="A23" s="3" t="s">
        <v>87</v>
      </c>
      <c r="B23" s="3" t="s">
        <v>14</v>
      </c>
      <c r="C23" s="6">
        <v>115801.56931700003</v>
      </c>
      <c r="D23" s="6">
        <v>115311.65851799998</v>
      </c>
      <c r="E23" s="6">
        <v>125488.00874499998</v>
      </c>
      <c r="F23" s="6">
        <v>135871.32853700002</v>
      </c>
      <c r="G23" s="6">
        <v>144699.85464400004</v>
      </c>
      <c r="H23" s="6">
        <v>163967.01562900003</v>
      </c>
      <c r="I23" s="5">
        <f t="shared" si="0"/>
        <v>356601.23658000003</v>
      </c>
      <c r="J23" s="5">
        <f t="shared" si="1"/>
        <v>444538.19881000009</v>
      </c>
      <c r="K23" s="2">
        <f t="shared" si="2"/>
        <v>0.24659746857123491</v>
      </c>
    </row>
    <row r="24" spans="1:11">
      <c r="A24" s="3" t="s">
        <v>92</v>
      </c>
      <c r="B24" s="3" t="s">
        <v>17</v>
      </c>
      <c r="C24" s="6">
        <v>52942.287852999994</v>
      </c>
      <c r="D24" s="6">
        <v>63890.195209999998</v>
      </c>
      <c r="E24" s="6">
        <v>73936.774777999977</v>
      </c>
      <c r="F24" s="6">
        <v>62460.677480999999</v>
      </c>
      <c r="G24" s="6">
        <v>189988.35631399998</v>
      </c>
      <c r="H24" s="6">
        <v>72437.567767</v>
      </c>
      <c r="I24" s="5">
        <f t="shared" si="0"/>
        <v>190769.25784099998</v>
      </c>
      <c r="J24" s="5">
        <f t="shared" si="1"/>
        <v>324886.601562</v>
      </c>
      <c r="K24" s="2">
        <f t="shared" si="2"/>
        <v>0.70303436328709989</v>
      </c>
    </row>
    <row r="25" spans="1:11">
      <c r="A25" s="3" t="s">
        <v>99</v>
      </c>
      <c r="B25" s="3" t="s">
        <v>21</v>
      </c>
      <c r="C25" s="6">
        <v>636215.84764699987</v>
      </c>
      <c r="D25" s="6">
        <v>1375173.7578990001</v>
      </c>
      <c r="E25" s="6">
        <v>1692831.2768669992</v>
      </c>
      <c r="F25" s="6">
        <v>2474963.9171240013</v>
      </c>
      <c r="G25" s="6">
        <v>2205034.7962930021</v>
      </c>
      <c r="H25" s="6">
        <v>821427.71568400087</v>
      </c>
      <c r="I25" s="5">
        <f t="shared" si="0"/>
        <v>3704220.8824129989</v>
      </c>
      <c r="J25" s="5">
        <f t="shared" si="1"/>
        <v>5501426.4291010033</v>
      </c>
      <c r="K25" s="2">
        <f t="shared" si="2"/>
        <v>0.48517774823332649</v>
      </c>
    </row>
    <row r="26" spans="1:11">
      <c r="A26" s="3" t="s">
        <v>102</v>
      </c>
      <c r="B26" s="3" t="s">
        <v>24</v>
      </c>
      <c r="C26" s="6">
        <v>32993.529854000008</v>
      </c>
      <c r="D26" s="6">
        <v>55042.539768999995</v>
      </c>
      <c r="E26" s="6">
        <v>35200.669724999992</v>
      </c>
      <c r="F26" s="6">
        <v>20508.179822999999</v>
      </c>
      <c r="G26" s="6">
        <v>10626.029978</v>
      </c>
      <c r="H26" s="6">
        <v>11370.779906000003</v>
      </c>
      <c r="I26" s="5">
        <f t="shared" si="0"/>
        <v>123236.739348</v>
      </c>
      <c r="J26" s="5">
        <f t="shared" si="1"/>
        <v>42504.989707000001</v>
      </c>
      <c r="K26" s="2">
        <f t="shared" si="2"/>
        <v>-0.6550948204903978</v>
      </c>
    </row>
    <row r="27" spans="1:11">
      <c r="B27" s="3" t="s">
        <v>33</v>
      </c>
      <c r="C27" s="6"/>
      <c r="D27" s="6">
        <v>15148.85995</v>
      </c>
      <c r="E27" s="6">
        <v>39186.799697000009</v>
      </c>
      <c r="F27" s="6">
        <v>46469.888412</v>
      </c>
      <c r="G27" s="6">
        <v>54704.669738000004</v>
      </c>
      <c r="H27" s="6">
        <v>66702.189564</v>
      </c>
      <c r="I27" s="5">
        <f t="shared" si="0"/>
        <v>54335.659647000008</v>
      </c>
      <c r="J27" s="5">
        <f t="shared" si="1"/>
        <v>167876.747714</v>
      </c>
      <c r="K27" s="2">
        <f t="shared" si="2"/>
        <v>2.0896238088326742</v>
      </c>
    </row>
    <row r="28" spans="1:11">
      <c r="A28" s="3" t="s">
        <v>75</v>
      </c>
      <c r="B28" s="3" t="s">
        <v>9</v>
      </c>
      <c r="C28" s="6">
        <v>11064.679687999997</v>
      </c>
      <c r="D28" s="6">
        <v>11186.409866000004</v>
      </c>
      <c r="E28" s="6">
        <v>9067.0297040000005</v>
      </c>
      <c r="F28" s="6">
        <v>7847.8895709999988</v>
      </c>
      <c r="G28" s="6">
        <v>8834.0496969999986</v>
      </c>
      <c r="H28" s="6">
        <v>7709.7697750000007</v>
      </c>
      <c r="I28" s="5">
        <f t="shared" si="0"/>
        <v>31318.119257999999</v>
      </c>
      <c r="J28" s="5">
        <f t="shared" si="1"/>
        <v>24391.709042999999</v>
      </c>
      <c r="K28" s="2">
        <f t="shared" si="2"/>
        <v>-0.22116303210738608</v>
      </c>
    </row>
    <row r="29" spans="1:11">
      <c r="A29" s="3" t="s">
        <v>93</v>
      </c>
      <c r="B29" s="3" t="s">
        <v>18</v>
      </c>
      <c r="C29" s="6">
        <v>75628.318878999999</v>
      </c>
      <c r="D29" s="6">
        <v>82390.769098000004</v>
      </c>
      <c r="E29" s="6">
        <v>135652.681782</v>
      </c>
      <c r="F29" s="6">
        <v>175546.27575599996</v>
      </c>
      <c r="G29" s="6">
        <v>93567.714957000004</v>
      </c>
      <c r="H29" s="6">
        <v>92024.828130999987</v>
      </c>
      <c r="I29" s="5">
        <f t="shared" si="0"/>
        <v>293671.76975899999</v>
      </c>
      <c r="J29" s="5">
        <f t="shared" si="1"/>
        <v>361138.81884399994</v>
      </c>
      <c r="K29" s="2">
        <f t="shared" si="2"/>
        <v>0.2297362430865125</v>
      </c>
    </row>
    <row r="30" spans="1:11">
      <c r="A30" s="3" t="s">
        <v>104</v>
      </c>
      <c r="B30" s="3" t="s">
        <v>25</v>
      </c>
      <c r="C30" s="6">
        <v>33824.729347999993</v>
      </c>
      <c r="D30" s="6">
        <v>71215.027813000008</v>
      </c>
      <c r="E30" s="6">
        <v>50148.177738999999</v>
      </c>
      <c r="F30" s="6">
        <v>62787.837426999999</v>
      </c>
      <c r="G30" s="6">
        <v>56962.97701000001</v>
      </c>
      <c r="H30" s="6">
        <v>59272.599048999982</v>
      </c>
      <c r="I30" s="5">
        <f t="shared" si="0"/>
        <v>155187.93489999999</v>
      </c>
      <c r="J30" s="5">
        <f t="shared" si="1"/>
        <v>179023.41348599998</v>
      </c>
      <c r="K30" s="2">
        <f t="shared" si="2"/>
        <v>0.15359105462263603</v>
      </c>
    </row>
    <row r="31" spans="1:11">
      <c r="A31" s="3" t="s">
        <v>81</v>
      </c>
      <c r="B31" s="3" t="s">
        <v>12</v>
      </c>
      <c r="C31" s="6">
        <v>69507.278665999998</v>
      </c>
      <c r="D31" s="6">
        <v>70511.959815000024</v>
      </c>
      <c r="E31" s="6">
        <v>73109.85980999998</v>
      </c>
      <c r="F31" s="6">
        <v>74283.809700999976</v>
      </c>
      <c r="G31" s="6">
        <v>79500.919823999997</v>
      </c>
      <c r="H31" s="6">
        <v>96986.759580999991</v>
      </c>
      <c r="I31" s="5">
        <f t="shared" si="0"/>
        <v>213129.098291</v>
      </c>
      <c r="J31" s="5">
        <f t="shared" si="1"/>
        <v>250771.48910599996</v>
      </c>
      <c r="K31" s="2">
        <f t="shared" si="2"/>
        <v>0.17661779229978342</v>
      </c>
    </row>
    <row r="32" spans="1:11">
      <c r="A32" s="3" t="s">
        <v>110</v>
      </c>
      <c r="B32" s="3" t="s">
        <v>31</v>
      </c>
      <c r="C32" s="6"/>
      <c r="D32" s="6">
        <v>7692.5598550000013</v>
      </c>
      <c r="E32" s="6">
        <v>30003.059481999993</v>
      </c>
      <c r="F32" s="6">
        <v>24671.869771000001</v>
      </c>
      <c r="G32" s="6">
        <v>22342.669884999999</v>
      </c>
      <c r="H32" s="6">
        <v>28566.149694</v>
      </c>
      <c r="I32" s="5">
        <f t="shared" si="0"/>
        <v>37695.619336999996</v>
      </c>
      <c r="J32" s="5">
        <f t="shared" si="1"/>
        <v>75580.689350000001</v>
      </c>
      <c r="K32" s="2">
        <f t="shared" si="2"/>
        <v>1.0050258008578214</v>
      </c>
    </row>
    <row r="33" spans="1:11">
      <c r="A33" s="3" t="s">
        <v>94</v>
      </c>
      <c r="B33" s="3" t="s">
        <v>19</v>
      </c>
      <c r="C33" s="6">
        <v>5532.1099559999993</v>
      </c>
      <c r="D33" s="6">
        <v>5353.1599669999996</v>
      </c>
      <c r="E33" s="6">
        <v>5532.4199170000002</v>
      </c>
      <c r="F33" s="6">
        <v>4018.9499500000002</v>
      </c>
      <c r="G33" s="6"/>
      <c r="H33" s="6"/>
      <c r="I33" s="5">
        <f t="shared" si="0"/>
        <v>16417.689839999999</v>
      </c>
      <c r="J33" s="5">
        <f t="shared" si="1"/>
        <v>4018.9499500000002</v>
      </c>
      <c r="K33" s="2">
        <f t="shared" si="2"/>
        <v>-0.75520612283658539</v>
      </c>
    </row>
    <row r="34" spans="1:11">
      <c r="A34" s="3" t="s">
        <v>95</v>
      </c>
      <c r="B34" s="3" t="s">
        <v>20</v>
      </c>
      <c r="C34" s="6">
        <v>57385.379134999996</v>
      </c>
      <c r="D34" s="6">
        <v>118579.89933299999</v>
      </c>
      <c r="E34" s="6">
        <v>63920.969127999997</v>
      </c>
      <c r="F34" s="6">
        <v>68589.719371999992</v>
      </c>
      <c r="G34" s="6">
        <v>87781.549087000007</v>
      </c>
      <c r="H34" s="6">
        <v>108400.53949200001</v>
      </c>
      <c r="I34" s="5">
        <f t="shared" si="0"/>
        <v>239886.247596</v>
      </c>
      <c r="J34" s="5">
        <f t="shared" si="1"/>
        <v>264771.807951</v>
      </c>
      <c r="K34" s="2">
        <f t="shared" si="2"/>
        <v>0.10373900381696975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B7" sqref="B7"/>
    </sheetView>
  </sheetViews>
  <sheetFormatPr defaultRowHeight="15"/>
  <cols>
    <col min="1" max="1" width="75.42578125" bestFit="1" customWidth="1"/>
    <col min="2" max="2" width="21.140625" bestFit="1" customWidth="1"/>
    <col min="3" max="3" width="18.42578125" bestFit="1" customWidth="1"/>
  </cols>
  <sheetData>
    <row r="2" spans="1:3">
      <c r="A2" s="4" t="s">
        <v>3</v>
      </c>
      <c r="B2" s="3" t="s" vm="2">
        <v>0</v>
      </c>
    </row>
    <row r="3" spans="1:3">
      <c r="A3" s="4" t="s">
        <v>114</v>
      </c>
      <c r="B3" s="3" t="s" vm="1">
        <v>4</v>
      </c>
    </row>
    <row r="4" spans="1:3">
      <c r="A4" s="4" t="s">
        <v>115</v>
      </c>
      <c r="B4" s="3" t="s" vm="3">
        <v>0</v>
      </c>
    </row>
    <row r="6" spans="1:3">
      <c r="A6" s="4" t="s">
        <v>66</v>
      </c>
      <c r="B6" s="4" t="s">
        <v>5</v>
      </c>
      <c r="C6" t="s">
        <v>65</v>
      </c>
    </row>
    <row r="7" spans="1:3">
      <c r="A7" s="3" t="s">
        <v>77</v>
      </c>
      <c r="B7" s="3" t="s">
        <v>10</v>
      </c>
      <c r="C7" s="1">
        <v>4.8606672264546091</v>
      </c>
    </row>
    <row r="8" spans="1:3">
      <c r="A8" s="3" t="s">
        <v>108</v>
      </c>
      <c r="B8" s="3" t="s">
        <v>29</v>
      </c>
      <c r="C8" s="1">
        <v>0.56547652910056501</v>
      </c>
    </row>
    <row r="9" spans="1:3">
      <c r="A9" s="3" t="s">
        <v>91</v>
      </c>
      <c r="B9" s="3" t="s">
        <v>16</v>
      </c>
      <c r="C9" s="1">
        <v>0.47735736703265153</v>
      </c>
    </row>
    <row r="10" spans="1:3">
      <c r="A10" s="3" t="s">
        <v>109</v>
      </c>
      <c r="B10" s="3" t="s">
        <v>30</v>
      </c>
      <c r="C10" s="1">
        <v>0.34162726296244594</v>
      </c>
    </row>
    <row r="11" spans="1:3">
      <c r="A11" s="3" t="s">
        <v>110</v>
      </c>
      <c r="B11" s="3" t="s">
        <v>31</v>
      </c>
      <c r="C11" s="1">
        <v>0.27854682726070273</v>
      </c>
    </row>
    <row r="12" spans="1:3">
      <c r="A12" s="3" t="s">
        <v>107</v>
      </c>
      <c r="B12" s="3" t="s">
        <v>28</v>
      </c>
      <c r="C12" s="1">
        <v>0.27178194283222107</v>
      </c>
    </row>
    <row r="13" spans="1:3">
      <c r="A13" s="3" t="s">
        <v>95</v>
      </c>
      <c r="B13" s="3" t="s">
        <v>20</v>
      </c>
      <c r="C13" s="1">
        <v>0.23488979881825267</v>
      </c>
    </row>
    <row r="14" spans="1:3">
      <c r="A14" s="3" t="s">
        <v>81</v>
      </c>
      <c r="B14" s="3" t="s">
        <v>12</v>
      </c>
      <c r="C14" s="1">
        <v>0.21994512510937403</v>
      </c>
    </row>
    <row r="15" spans="1:3">
      <c r="A15" s="3" t="s">
        <v>90</v>
      </c>
      <c r="B15" s="3" t="s">
        <v>15</v>
      </c>
      <c r="C15" s="1">
        <v>0.20225507809460924</v>
      </c>
    </row>
    <row r="16" spans="1:3">
      <c r="A16" s="3" t="s">
        <v>102</v>
      </c>
      <c r="B16" s="3" t="s">
        <v>24</v>
      </c>
      <c r="C16" s="1">
        <v>7.0087316668776947E-2</v>
      </c>
    </row>
    <row r="17" spans="1:3">
      <c r="B17" s="3" t="s">
        <v>33</v>
      </c>
      <c r="C17" s="1">
        <v>0.21931436353533179</v>
      </c>
    </row>
    <row r="18" spans="1:3">
      <c r="A18" s="3" t="s">
        <v>87</v>
      </c>
      <c r="B18" s="3" t="s">
        <v>14</v>
      </c>
      <c r="C18" s="1">
        <v>0.13315259391519302</v>
      </c>
    </row>
    <row r="19" spans="1:3">
      <c r="A19" s="3" t="s">
        <v>112</v>
      </c>
      <c r="B19" s="3" t="s">
        <v>34</v>
      </c>
      <c r="C19" s="1">
        <v>0.12961895245272279</v>
      </c>
    </row>
    <row r="20" spans="1:3">
      <c r="A20" s="3" t="s">
        <v>83</v>
      </c>
      <c r="B20" s="3" t="s">
        <v>13</v>
      </c>
      <c r="C20" s="1">
        <v>0.1138234922419412</v>
      </c>
    </row>
    <row r="21" spans="1:3">
      <c r="A21" s="3" t="s">
        <v>106</v>
      </c>
      <c r="B21" s="3" t="s">
        <v>27</v>
      </c>
      <c r="C21" s="1">
        <v>0.10361960320880298</v>
      </c>
    </row>
    <row r="22" spans="1:3">
      <c r="A22" s="3" t="s">
        <v>105</v>
      </c>
      <c r="B22" s="3" t="s">
        <v>26</v>
      </c>
      <c r="C22" s="1">
        <v>8.1479102287419169E-2</v>
      </c>
    </row>
    <row r="23" spans="1:3">
      <c r="A23" s="3" t="s">
        <v>67</v>
      </c>
      <c r="B23" s="3" t="s">
        <v>6</v>
      </c>
      <c r="C23" s="1">
        <v>7.5446658926832597E-2</v>
      </c>
    </row>
    <row r="24" spans="1:3">
      <c r="A24" s="3" t="s">
        <v>104</v>
      </c>
      <c r="B24" s="3" t="s">
        <v>25</v>
      </c>
      <c r="C24" s="1">
        <v>4.054602059500001E-2</v>
      </c>
    </row>
    <row r="25" spans="1:3">
      <c r="A25" s="3" t="s">
        <v>94</v>
      </c>
      <c r="B25" s="3" t="s">
        <v>19</v>
      </c>
      <c r="C25" s="1">
        <v>3.3486753824855497E-2</v>
      </c>
    </row>
    <row r="26" spans="1:3">
      <c r="A26" s="3" t="s">
        <v>101</v>
      </c>
      <c r="B26" s="3" t="s">
        <v>23</v>
      </c>
      <c r="C26" s="1">
        <v>2.9521027069582199E-2</v>
      </c>
    </row>
    <row r="27" spans="1:3">
      <c r="A27" s="3" t="s">
        <v>80</v>
      </c>
      <c r="B27" s="3" t="s">
        <v>11</v>
      </c>
      <c r="C27" s="1">
        <v>1.1447255284947947E-2</v>
      </c>
    </row>
    <row r="28" spans="1:3">
      <c r="A28" s="3" t="s">
        <v>113</v>
      </c>
      <c r="B28" s="3" t="s">
        <v>35</v>
      </c>
      <c r="C28" s="1">
        <v>-1.5955474820913095E-2</v>
      </c>
    </row>
    <row r="29" spans="1:3">
      <c r="A29" s="3" t="s">
        <v>93</v>
      </c>
      <c r="B29" s="3" t="s">
        <v>18</v>
      </c>
      <c r="C29" s="1">
        <v>-1.6489521270334172E-2</v>
      </c>
    </row>
    <row r="30" spans="1:3">
      <c r="A30" s="3" t="s">
        <v>100</v>
      </c>
      <c r="B30" s="3" t="s">
        <v>22</v>
      </c>
      <c r="C30" s="1">
        <v>-5.2346543418411697E-2</v>
      </c>
    </row>
    <row r="31" spans="1:3">
      <c r="A31" s="3" t="s">
        <v>111</v>
      </c>
      <c r="B31" s="3" t="s">
        <v>32</v>
      </c>
      <c r="C31" s="1">
        <v>-8.7294038151538564E-2</v>
      </c>
    </row>
    <row r="32" spans="1:3">
      <c r="A32" s="3" t="s">
        <v>75</v>
      </c>
      <c r="B32" s="3" t="s">
        <v>9</v>
      </c>
      <c r="C32" s="1">
        <v>-0.12726665125981779</v>
      </c>
    </row>
    <row r="33" spans="1:3">
      <c r="A33" s="3" t="s">
        <v>92</v>
      </c>
      <c r="B33" s="3" t="s">
        <v>17</v>
      </c>
      <c r="C33" s="1">
        <v>-0.61872627790263068</v>
      </c>
    </row>
    <row r="34" spans="1:3">
      <c r="A34" s="3" t="s">
        <v>99</v>
      </c>
      <c r="B34" s="3" t="s">
        <v>21</v>
      </c>
      <c r="C34" s="1">
        <v>-0.62747630238536578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8"/>
  <sheetViews>
    <sheetView topLeftCell="A4" workbookViewId="0">
      <selection activeCell="J10" sqref="J10"/>
    </sheetView>
  </sheetViews>
  <sheetFormatPr defaultRowHeight="15"/>
  <cols>
    <col min="1" max="1" width="29.5703125" customWidth="1"/>
    <col min="2" max="2" width="41.7109375" customWidth="1"/>
    <col min="3" max="3" width="13.7109375" customWidth="1"/>
    <col min="4" max="7" width="12.28515625" customWidth="1"/>
    <col min="8" max="8" width="12.28515625" style="3" customWidth="1"/>
    <col min="9" max="9" width="11.28515625" style="3" customWidth="1"/>
    <col min="10" max="10" width="12" style="3" customWidth="1"/>
    <col min="11" max="11" width="12" customWidth="1"/>
    <col min="12" max="12" width="11.28515625" customWidth="1"/>
    <col min="13" max="13" width="9.140625" customWidth="1"/>
    <col min="14" max="14" width="2.7109375" customWidth="1"/>
    <col min="15" max="16" width="24.85546875" bestFit="1" customWidth="1"/>
    <col min="17" max="17" width="24.85546875" customWidth="1"/>
    <col min="18" max="19" width="24.85546875" bestFit="1" customWidth="1"/>
    <col min="20" max="20" width="24.85546875" customWidth="1"/>
    <col min="21" max="21" width="15.42578125" customWidth="1"/>
    <col min="22" max="22" width="15.42578125" bestFit="1" customWidth="1"/>
    <col min="23" max="26" width="15.42578125" customWidth="1"/>
    <col min="27" max="27" width="9.42578125" bestFit="1" customWidth="1"/>
    <col min="28" max="29" width="29.5703125" bestFit="1" customWidth="1"/>
    <col min="30" max="30" width="16.42578125" bestFit="1" customWidth="1"/>
    <col min="31" max="31" width="35.85546875" bestFit="1" customWidth="1"/>
    <col min="32" max="33" width="27.42578125" bestFit="1" customWidth="1"/>
    <col min="34" max="34" width="11.7109375" bestFit="1" customWidth="1"/>
    <col min="35" max="35" width="30.28515625" bestFit="1" customWidth="1"/>
    <col min="36" max="36" width="21.85546875" bestFit="1" customWidth="1"/>
    <col min="37" max="37" width="49.42578125" bestFit="1" customWidth="1"/>
    <col min="38" max="38" width="21.85546875" bestFit="1" customWidth="1"/>
    <col min="39" max="39" width="49.42578125" bestFit="1" customWidth="1"/>
    <col min="40" max="40" width="42.85546875" bestFit="1" customWidth="1"/>
    <col min="41" max="41" width="21.85546875" bestFit="1" customWidth="1"/>
    <col min="42" max="42" width="49.42578125" bestFit="1" customWidth="1"/>
    <col min="43" max="43" width="41.7109375" bestFit="1" customWidth="1"/>
    <col min="44" max="44" width="46" bestFit="1" customWidth="1"/>
    <col min="45" max="45" width="45" bestFit="1" customWidth="1"/>
    <col min="46" max="46" width="27.85546875" bestFit="1" customWidth="1"/>
    <col min="47" max="47" width="21.28515625" bestFit="1" customWidth="1"/>
    <col min="48" max="48" width="10.5703125" bestFit="1" customWidth="1"/>
    <col min="49" max="49" width="12.5703125" bestFit="1" customWidth="1"/>
    <col min="50" max="50" width="20.7109375" bestFit="1" customWidth="1"/>
    <col min="51" max="51" width="16" bestFit="1" customWidth="1"/>
    <col min="52" max="52" width="25.7109375" bestFit="1" customWidth="1"/>
    <col min="53" max="53" width="14.5703125" bestFit="1" customWidth="1"/>
    <col min="54" max="54" width="23.140625" bestFit="1" customWidth="1"/>
    <col min="55" max="55" width="21.5703125" bestFit="1" customWidth="1"/>
    <col min="56" max="56" width="17.140625" bestFit="1" customWidth="1"/>
    <col min="57" max="57" width="36.85546875" bestFit="1" customWidth="1"/>
    <col min="58" max="58" width="39.42578125" bestFit="1" customWidth="1"/>
    <col min="59" max="59" width="30.7109375" bestFit="1" customWidth="1"/>
    <col min="60" max="60" width="33.7109375" bestFit="1" customWidth="1"/>
    <col min="61" max="61" width="32.140625" bestFit="1" customWidth="1"/>
    <col min="62" max="62" width="27.42578125" bestFit="1" customWidth="1"/>
    <col min="63" max="63" width="38.42578125" bestFit="1" customWidth="1"/>
    <col min="64" max="65" width="22.28515625" bestFit="1" customWidth="1"/>
    <col min="66" max="66" width="27.42578125" bestFit="1" customWidth="1"/>
    <col min="67" max="67" width="38.42578125" bestFit="1" customWidth="1"/>
    <col min="68" max="68" width="36.28515625" bestFit="1" customWidth="1"/>
    <col min="69" max="69" width="31.42578125" bestFit="1" customWidth="1"/>
    <col min="70" max="70" width="37.28515625" bestFit="1" customWidth="1"/>
    <col min="71" max="71" width="32.5703125" bestFit="1" customWidth="1"/>
    <col min="72" max="72" width="37.28515625" bestFit="1" customWidth="1"/>
    <col min="73" max="73" width="32.5703125" bestFit="1" customWidth="1"/>
    <col min="74" max="74" width="37.28515625" bestFit="1" customWidth="1"/>
    <col min="75" max="75" width="32.5703125" bestFit="1" customWidth="1"/>
    <col min="76" max="76" width="37.28515625" bestFit="1" customWidth="1"/>
    <col min="77" max="77" width="32.5703125" bestFit="1" customWidth="1"/>
    <col min="78" max="78" width="36.28515625" bestFit="1" customWidth="1"/>
    <col min="79" max="79" width="31.42578125" bestFit="1" customWidth="1"/>
    <col min="80" max="80" width="36.28515625" bestFit="1" customWidth="1"/>
    <col min="81" max="81" width="31.42578125" bestFit="1" customWidth="1"/>
    <col min="82" max="82" width="36.28515625" bestFit="1" customWidth="1"/>
    <col min="83" max="83" width="31.42578125" bestFit="1" customWidth="1"/>
    <col min="84" max="84" width="32.5703125" bestFit="1" customWidth="1"/>
    <col min="85" max="85" width="9.42578125" bestFit="1" customWidth="1"/>
    <col min="86" max="86" width="24.42578125" bestFit="1" customWidth="1"/>
    <col min="87" max="87" width="25.42578125" bestFit="1" customWidth="1"/>
    <col min="88" max="88" width="29.42578125" bestFit="1" customWidth="1"/>
    <col min="89" max="89" width="26.5703125" bestFit="1" customWidth="1"/>
    <col min="90" max="90" width="35.42578125" bestFit="1" customWidth="1"/>
    <col min="91" max="91" width="21.5703125" bestFit="1" customWidth="1"/>
    <col min="92" max="92" width="16.7109375" bestFit="1" customWidth="1"/>
    <col min="93" max="93" width="10.42578125" bestFit="1" customWidth="1"/>
    <col min="94" max="94" width="22.5703125" bestFit="1" customWidth="1"/>
    <col min="95" max="95" width="24.7109375" bestFit="1" customWidth="1"/>
    <col min="96" max="96" width="22.28515625" bestFit="1" customWidth="1"/>
    <col min="97" max="97" width="9.5703125" bestFit="1" customWidth="1"/>
  </cols>
  <sheetData>
    <row r="1" spans="1:20" s="3" customFormat="1" ht="15.75">
      <c r="B1" s="28" t="s">
        <v>206</v>
      </c>
      <c r="C1" s="28"/>
      <c r="D1" s="28"/>
      <c r="E1" s="28"/>
    </row>
    <row r="2" spans="1:20">
      <c r="A2" s="4" t="s">
        <v>3</v>
      </c>
      <c r="B2" s="3" t="s" vm="2">
        <v>0</v>
      </c>
    </row>
    <row r="3" spans="1:20">
      <c r="A3" s="4" t="s">
        <v>114</v>
      </c>
      <c r="B3" s="3" t="s" vm="1">
        <v>4</v>
      </c>
    </row>
    <row r="4" spans="1:20">
      <c r="A4" s="4" t="s">
        <v>115</v>
      </c>
      <c r="B4" s="3" t="s" vm="3">
        <v>0</v>
      </c>
    </row>
    <row r="5" spans="1:20">
      <c r="A5" s="4" t="s">
        <v>5</v>
      </c>
      <c r="B5" s="3" t="s" vm="5">
        <v>9</v>
      </c>
    </row>
    <row r="7" spans="1:20">
      <c r="A7" s="4" t="s">
        <v>1</v>
      </c>
      <c r="C7" s="4" t="s">
        <v>117</v>
      </c>
      <c r="H7"/>
      <c r="I7"/>
      <c r="J7" s="7"/>
    </row>
    <row r="8" spans="1:20">
      <c r="A8" s="4" t="s">
        <v>66</v>
      </c>
      <c r="B8" s="4" t="s">
        <v>124</v>
      </c>
      <c r="C8" s="3" t="s">
        <v>118</v>
      </c>
      <c r="D8" s="3" t="s">
        <v>119</v>
      </c>
      <c r="E8" s="3" t="s">
        <v>120</v>
      </c>
      <c r="F8" s="3" t="s">
        <v>121</v>
      </c>
      <c r="G8" s="3" t="s">
        <v>122</v>
      </c>
      <c r="H8" s="3" t="s">
        <v>123</v>
      </c>
      <c r="I8" s="3" t="s">
        <v>177</v>
      </c>
      <c r="J8" s="8" t="s">
        <v>183</v>
      </c>
    </row>
    <row r="9" spans="1:20">
      <c r="A9" s="3" t="s">
        <v>75</v>
      </c>
      <c r="B9" s="3" t="s">
        <v>169</v>
      </c>
      <c r="C9" s="15">
        <v>6478.0298460000004</v>
      </c>
      <c r="D9" s="15">
        <v>5878.5399210000005</v>
      </c>
      <c r="E9" s="15">
        <v>4960.6599590000005</v>
      </c>
      <c r="F9" s="15">
        <v>4352.9099489999999</v>
      </c>
      <c r="G9" s="15">
        <v>4667.919938</v>
      </c>
      <c r="H9" s="15">
        <v>4327.0999190000002</v>
      </c>
      <c r="I9" s="15">
        <v>30665.159532000001</v>
      </c>
      <c r="J9" s="17">
        <v>0.55044433751108079</v>
      </c>
    </row>
    <row r="10" spans="1:20">
      <c r="B10" s="3" t="s">
        <v>128</v>
      </c>
      <c r="C10" s="15">
        <v>868.419892</v>
      </c>
      <c r="D10" s="15">
        <v>1868.379985</v>
      </c>
      <c r="E10" s="15">
        <v>1889.5297889999999</v>
      </c>
      <c r="F10" s="15">
        <v>1497.679672</v>
      </c>
      <c r="G10" s="15">
        <v>785.71981200000005</v>
      </c>
      <c r="H10" s="15">
        <v>365.13992300000001</v>
      </c>
      <c r="I10" s="15">
        <v>7274.8690729999998</v>
      </c>
      <c r="J10" s="16">
        <v>0.13058502054061105</v>
      </c>
    </row>
    <row r="11" spans="1:20">
      <c r="B11" s="3" t="s">
        <v>156</v>
      </c>
      <c r="C11" s="15">
        <v>1662.049994</v>
      </c>
      <c r="D11" s="15">
        <v>1608.48</v>
      </c>
      <c r="E11" s="15">
        <v>517.61</v>
      </c>
      <c r="F11" s="15"/>
      <c r="G11" s="15">
        <v>863.83999800000004</v>
      </c>
      <c r="H11" s="15"/>
      <c r="I11" s="15">
        <v>4651.9799920000005</v>
      </c>
      <c r="J11" s="18">
        <v>8.3503757485400426E-2</v>
      </c>
    </row>
    <row r="12" spans="1:20">
      <c r="B12" s="3" t="s">
        <v>147</v>
      </c>
      <c r="C12" s="15">
        <v>610.96997299999998</v>
      </c>
      <c r="D12" s="15">
        <v>690.48997899999995</v>
      </c>
      <c r="E12" s="15">
        <v>763.70997399999999</v>
      </c>
      <c r="F12" s="15">
        <v>763.70997399999999</v>
      </c>
      <c r="G12" s="15">
        <v>881.27995900000008</v>
      </c>
      <c r="H12" s="15">
        <v>916.44996000000003</v>
      </c>
      <c r="I12" s="15">
        <v>4626.6098189999993</v>
      </c>
      <c r="J12" s="18">
        <v>8.3048358971821723E-2</v>
      </c>
      <c r="O12" s="3" t="s">
        <v>124</v>
      </c>
      <c r="P12" s="3" t="s">
        <v>169</v>
      </c>
      <c r="Q12" s="3" t="s">
        <v>128</v>
      </c>
      <c r="R12" s="3" t="s">
        <v>156</v>
      </c>
      <c r="S12" s="3" t="s">
        <v>147</v>
      </c>
      <c r="T12" s="3" t="s">
        <v>135</v>
      </c>
    </row>
    <row r="13" spans="1:20">
      <c r="B13" s="3" t="s">
        <v>135</v>
      </c>
      <c r="C13" s="15">
        <v>527.81999299999995</v>
      </c>
      <c r="D13" s="15">
        <v>412.64999799999998</v>
      </c>
      <c r="E13" s="15">
        <v>397.63999699999999</v>
      </c>
      <c r="F13" s="15">
        <v>400.889996</v>
      </c>
      <c r="G13" s="15">
        <v>408.63999799999999</v>
      </c>
      <c r="H13" s="15">
        <v>438.74999699999995</v>
      </c>
      <c r="I13" s="15">
        <v>2586.389979</v>
      </c>
      <c r="J13" s="18">
        <v>4.6426098551690817E-2</v>
      </c>
      <c r="O13" s="3" t="s">
        <v>118</v>
      </c>
      <c r="P13" s="15">
        <v>6478.0298460000004</v>
      </c>
      <c r="Q13" s="15">
        <v>868.419892</v>
      </c>
      <c r="R13" s="15">
        <v>1662.049994</v>
      </c>
      <c r="S13" s="15">
        <v>610.96997299999998</v>
      </c>
      <c r="T13" s="15">
        <v>527.81999299999995</v>
      </c>
    </row>
    <row r="14" spans="1:20">
      <c r="B14" s="3" t="s">
        <v>130</v>
      </c>
      <c r="C14" s="15"/>
      <c r="D14" s="15">
        <v>65.809988000000004</v>
      </c>
      <c r="E14" s="15">
        <v>81.559991999999994</v>
      </c>
      <c r="F14" s="15">
        <v>444.80998699999998</v>
      </c>
      <c r="G14" s="15">
        <v>790.22999600000003</v>
      </c>
      <c r="H14" s="15">
        <v>1175.779986</v>
      </c>
      <c r="I14" s="15">
        <v>2558.1899490000001</v>
      </c>
      <c r="J14" s="9">
        <v>4.5919903669027831E-2</v>
      </c>
      <c r="O14" s="3" t="s">
        <v>119</v>
      </c>
      <c r="P14" s="15">
        <v>5878.5399210000005</v>
      </c>
      <c r="Q14" s="15">
        <v>1868.379985</v>
      </c>
      <c r="R14" s="15">
        <v>1608.48</v>
      </c>
      <c r="S14" s="15">
        <v>690.48997899999995</v>
      </c>
      <c r="T14" s="15">
        <v>412.64999799999998</v>
      </c>
    </row>
    <row r="15" spans="1:20">
      <c r="B15" s="3" t="s">
        <v>134</v>
      </c>
      <c r="C15" s="15">
        <v>187.17999900000001</v>
      </c>
      <c r="D15" s="15">
        <v>178.96999700000001</v>
      </c>
      <c r="E15" s="15">
        <v>190.11999700000001</v>
      </c>
      <c r="F15" s="15">
        <v>197.58999800000001</v>
      </c>
      <c r="G15" s="15">
        <v>199.969998</v>
      </c>
      <c r="H15" s="15">
        <v>213.09</v>
      </c>
      <c r="I15" s="15">
        <v>1166.9199890000002</v>
      </c>
      <c r="J15" s="9">
        <v>2.0946393564437778E-2</v>
      </c>
      <c r="O15" s="3" t="s">
        <v>120</v>
      </c>
      <c r="P15" s="15">
        <v>4960.6599590000005</v>
      </c>
      <c r="Q15" s="15">
        <v>1889.5297889999999</v>
      </c>
      <c r="R15" s="15">
        <v>517.61</v>
      </c>
      <c r="S15" s="15">
        <v>763.70997399999999</v>
      </c>
      <c r="T15" s="15">
        <v>397.63999699999999</v>
      </c>
    </row>
    <row r="16" spans="1:20">
      <c r="B16" s="3" t="s">
        <v>129</v>
      </c>
      <c r="C16" s="15">
        <v>305.46999699999998</v>
      </c>
      <c r="D16" s="15">
        <v>295.629998</v>
      </c>
      <c r="E16" s="15">
        <v>90.239998</v>
      </c>
      <c r="F16" s="15"/>
      <c r="G16" s="15"/>
      <c r="H16" s="15"/>
      <c r="I16" s="15">
        <v>691.33999300000005</v>
      </c>
      <c r="J16" s="9">
        <v>1.2409659374010142E-2</v>
      </c>
      <c r="O16" s="3" t="s">
        <v>121</v>
      </c>
      <c r="P16" s="15">
        <v>4352.9099489999999</v>
      </c>
      <c r="Q16" s="15">
        <v>1497.679672</v>
      </c>
      <c r="R16" s="15"/>
      <c r="S16" s="15">
        <v>763.70997399999999</v>
      </c>
      <c r="T16" s="15">
        <v>400.889996</v>
      </c>
    </row>
    <row r="17" spans="2:20">
      <c r="B17" s="3" t="s">
        <v>151</v>
      </c>
      <c r="C17" s="15">
        <v>78.48</v>
      </c>
      <c r="D17" s="15">
        <v>75.739999999999995</v>
      </c>
      <c r="E17" s="15">
        <v>78.48</v>
      </c>
      <c r="F17" s="15">
        <v>78.48</v>
      </c>
      <c r="G17" s="15">
        <v>75.949999000000005</v>
      </c>
      <c r="H17" s="15">
        <v>78.48</v>
      </c>
      <c r="I17" s="15">
        <v>465.60999900000002</v>
      </c>
      <c r="J17" s="9">
        <v>8.3577712084178558E-3</v>
      </c>
      <c r="O17" s="3" t="s">
        <v>122</v>
      </c>
      <c r="P17" s="15">
        <v>4667.919938</v>
      </c>
      <c r="Q17" s="15">
        <v>785.71981200000005</v>
      </c>
      <c r="R17" s="15">
        <v>863.83999800000004</v>
      </c>
      <c r="S17" s="15">
        <v>881.27995900000008</v>
      </c>
      <c r="T17" s="15">
        <v>408.63999799999999</v>
      </c>
    </row>
    <row r="18" spans="2:20">
      <c r="B18" s="3" t="s">
        <v>127</v>
      </c>
      <c r="C18" s="15"/>
      <c r="D18" s="15"/>
      <c r="E18" s="15"/>
      <c r="F18" s="15">
        <v>40.599998999999997</v>
      </c>
      <c r="G18" s="15">
        <v>104</v>
      </c>
      <c r="H18" s="15">
        <v>146.85998999999998</v>
      </c>
      <c r="I18" s="15">
        <v>291.45998899999995</v>
      </c>
      <c r="J18" s="9">
        <v>5.2317517014276674E-3</v>
      </c>
      <c r="O18" s="3" t="s">
        <v>123</v>
      </c>
      <c r="P18" s="15">
        <v>4327.0999190000002</v>
      </c>
      <c r="Q18" s="15">
        <v>365.13992300000001</v>
      </c>
      <c r="R18" s="15"/>
      <c r="S18" s="15">
        <v>916.44996000000003</v>
      </c>
      <c r="T18" s="15">
        <v>438.74999699999995</v>
      </c>
    </row>
    <row r="19" spans="2:20">
      <c r="B19" s="3" t="s">
        <v>155</v>
      </c>
      <c r="C19" s="15">
        <v>61.259999000000001</v>
      </c>
      <c r="D19" s="15">
        <v>76.050000000000011</v>
      </c>
      <c r="E19" s="15">
        <v>60.129998000000001</v>
      </c>
      <c r="F19" s="15">
        <v>41.819996000000003</v>
      </c>
      <c r="G19" s="15">
        <v>25.379999000000002</v>
      </c>
      <c r="H19" s="15">
        <v>26.19</v>
      </c>
      <c r="I19" s="15">
        <v>290.829992</v>
      </c>
      <c r="J19" s="9">
        <v>5.2204431582277841E-3</v>
      </c>
    </row>
    <row r="20" spans="2:20">
      <c r="B20" s="3" t="s">
        <v>145</v>
      </c>
      <c r="C20" s="15">
        <v>196.319999</v>
      </c>
      <c r="D20" s="15"/>
      <c r="E20" s="15"/>
      <c r="F20" s="15"/>
      <c r="G20" s="15"/>
      <c r="H20" s="15"/>
      <c r="I20" s="15">
        <v>196.319999</v>
      </c>
      <c r="J20" s="9">
        <v>3.5239742247864018E-3</v>
      </c>
    </row>
    <row r="21" spans="2:20">
      <c r="B21" s="3" t="s">
        <v>136</v>
      </c>
      <c r="C21" s="15">
        <v>20.05</v>
      </c>
      <c r="D21" s="15">
        <v>19.399999999999999</v>
      </c>
      <c r="E21" s="15">
        <v>20.05</v>
      </c>
      <c r="F21" s="15">
        <v>20.03</v>
      </c>
      <c r="G21" s="15">
        <v>19.399999999999999</v>
      </c>
      <c r="H21" s="15">
        <v>20.05</v>
      </c>
      <c r="I21" s="15">
        <v>118.97999999999999</v>
      </c>
      <c r="J21" s="9">
        <v>2.1357093286511583E-3</v>
      </c>
    </row>
    <row r="22" spans="2:20">
      <c r="B22" s="3" t="s">
        <v>170</v>
      </c>
      <c r="C22" s="15">
        <v>53.629995999999998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53.629995999999998</v>
      </c>
      <c r="J22" s="9">
        <v>9.6266668980269211E-4</v>
      </c>
    </row>
    <row r="23" spans="2:20">
      <c r="B23" s="3" t="s">
        <v>138</v>
      </c>
      <c r="C23" s="15">
        <v>9.91</v>
      </c>
      <c r="D23" s="15">
        <v>8.2799999999999994</v>
      </c>
      <c r="E23" s="15">
        <v>2.5099999999999998</v>
      </c>
      <c r="F23" s="15"/>
      <c r="G23" s="15"/>
      <c r="H23" s="15"/>
      <c r="I23" s="15">
        <v>20.7</v>
      </c>
      <c r="J23" s="9">
        <v>3.715681887971001E-4</v>
      </c>
    </row>
    <row r="24" spans="2:20">
      <c r="B24" s="3" t="s">
        <v>162</v>
      </c>
      <c r="C24" s="15">
        <v>0.89</v>
      </c>
      <c r="D24" s="15">
        <v>5.1100000000000003</v>
      </c>
      <c r="E24" s="15">
        <v>12.55</v>
      </c>
      <c r="F24" s="15">
        <v>0.11</v>
      </c>
      <c r="G24" s="15"/>
      <c r="H24" s="15"/>
      <c r="I24" s="15">
        <v>18.66</v>
      </c>
      <c r="J24" s="9">
        <v>3.3494987453883525E-4</v>
      </c>
    </row>
    <row r="25" spans="2:20">
      <c r="B25" s="3" t="s">
        <v>140</v>
      </c>
      <c r="C25" s="15">
        <v>0.56999999999999995</v>
      </c>
      <c r="D25" s="15">
        <v>1.2</v>
      </c>
      <c r="E25" s="15">
        <v>1.84</v>
      </c>
      <c r="F25" s="15">
        <v>1.85</v>
      </c>
      <c r="G25" s="15">
        <v>1.8</v>
      </c>
      <c r="H25" s="15">
        <v>1.88</v>
      </c>
      <c r="I25" s="15">
        <v>9.14</v>
      </c>
      <c r="J25" s="9">
        <v>1.640644080002655E-4</v>
      </c>
    </row>
    <row r="26" spans="2:20">
      <c r="B26" s="3" t="s">
        <v>166</v>
      </c>
      <c r="C26" s="15"/>
      <c r="D26" s="15"/>
      <c r="E26" s="15"/>
      <c r="F26" s="15"/>
      <c r="G26" s="15">
        <v>8.76</v>
      </c>
      <c r="H26" s="15"/>
      <c r="I26" s="15">
        <v>8.76</v>
      </c>
      <c r="J26" s="9">
        <v>1.5724334946196124E-4</v>
      </c>
    </row>
    <row r="27" spans="2:20">
      <c r="B27" s="3" t="s">
        <v>171</v>
      </c>
      <c r="C27" s="15"/>
      <c r="D27" s="15"/>
      <c r="E27" s="15"/>
      <c r="F27" s="15">
        <v>7.16</v>
      </c>
      <c r="G27" s="15"/>
      <c r="H27" s="15"/>
      <c r="I27" s="15">
        <v>7.16</v>
      </c>
      <c r="J27" s="9">
        <v>1.2852310298489068E-4</v>
      </c>
    </row>
    <row r="28" spans="2:20">
      <c r="B28" s="3" t="s">
        <v>167</v>
      </c>
      <c r="C28" s="15">
        <v>3.25</v>
      </c>
      <c r="D28" s="15">
        <v>1.19</v>
      </c>
      <c r="E28" s="15"/>
      <c r="F28" s="15"/>
      <c r="G28" s="15"/>
      <c r="H28" s="15"/>
      <c r="I28" s="15">
        <v>4.4399999999999995</v>
      </c>
      <c r="J28" s="9">
        <v>7.9698683973870754E-5</v>
      </c>
    </row>
    <row r="29" spans="2:20">
      <c r="B29" s="3" t="s">
        <v>165</v>
      </c>
      <c r="C29" s="15"/>
      <c r="D29" s="15">
        <v>0.18</v>
      </c>
      <c r="E29" s="15"/>
      <c r="F29" s="15"/>
      <c r="G29" s="15">
        <v>1</v>
      </c>
      <c r="H29" s="15"/>
      <c r="I29" s="15">
        <v>1.18</v>
      </c>
      <c r="J29" s="9">
        <v>2.1181181776839525E-5</v>
      </c>
    </row>
    <row r="30" spans="2:20">
      <c r="B30" s="3" t="s">
        <v>141</v>
      </c>
      <c r="C30" s="15">
        <v>0.28000000000000003</v>
      </c>
      <c r="D30" s="15">
        <v>0.31</v>
      </c>
      <c r="E30" s="15">
        <v>0.1</v>
      </c>
      <c r="F30" s="15"/>
      <c r="G30" s="15"/>
      <c r="H30" s="15"/>
      <c r="I30" s="15">
        <v>0.69000000000000006</v>
      </c>
      <c r="J30" s="9">
        <v>1.2385606293236674E-5</v>
      </c>
    </row>
    <row r="31" spans="2:20">
      <c r="B31" s="3" t="s">
        <v>172</v>
      </c>
      <c r="C31" s="15"/>
      <c r="D31" s="15"/>
      <c r="E31" s="15">
        <v>0.3</v>
      </c>
      <c r="F31" s="15">
        <v>0.25</v>
      </c>
      <c r="G31" s="15"/>
      <c r="H31" s="15"/>
      <c r="I31" s="15">
        <v>0.55000000000000004</v>
      </c>
      <c r="J31" s="9">
        <v>9.8725847264930003E-6</v>
      </c>
    </row>
    <row r="32" spans="2:20">
      <c r="B32" s="3" t="s">
        <v>163</v>
      </c>
      <c r="C32" s="15"/>
      <c r="D32" s="15"/>
      <c r="E32" s="15"/>
      <c r="F32" s="15"/>
      <c r="G32" s="15">
        <v>0.16</v>
      </c>
      <c r="H32" s="15"/>
      <c r="I32" s="15">
        <v>0.16</v>
      </c>
      <c r="J32" s="9">
        <v>2.8720246477070543E-6</v>
      </c>
    </row>
    <row r="33" spans="2:10">
      <c r="B33" s="3" t="s">
        <v>160</v>
      </c>
      <c r="C33" s="15">
        <v>0.1</v>
      </c>
      <c r="D33" s="15"/>
      <c r="E33" s="15"/>
      <c r="F33" s="15"/>
      <c r="G33" s="15"/>
      <c r="H33" s="15"/>
      <c r="I33" s="15">
        <v>0.1</v>
      </c>
      <c r="J33" s="9">
        <v>1.7950154048169092E-6</v>
      </c>
    </row>
    <row r="34" spans="2:10">
      <c r="B34" s="3" t="s">
        <v>132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9">
        <v>0</v>
      </c>
    </row>
    <row r="35" spans="2:10">
      <c r="B35" s="3" t="s">
        <v>125</v>
      </c>
      <c r="C35" s="15">
        <v>0</v>
      </c>
      <c r="D35" s="15"/>
      <c r="E35" s="15"/>
      <c r="F35" s="15"/>
      <c r="G35" s="15"/>
      <c r="H35" s="15"/>
      <c r="I35" s="15">
        <v>0</v>
      </c>
      <c r="J35" s="9">
        <v>0</v>
      </c>
    </row>
    <row r="36" spans="2:10">
      <c r="B36" s="3" t="s">
        <v>146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9">
        <v>0</v>
      </c>
    </row>
    <row r="37" spans="2:10">
      <c r="B37" s="3" t="s">
        <v>131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9">
        <v>0</v>
      </c>
    </row>
    <row r="38" spans="2:10">
      <c r="B38" s="3" t="s">
        <v>168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9">
        <v>0</v>
      </c>
    </row>
    <row r="39" spans="2:10">
      <c r="B39" s="3" t="s">
        <v>152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9">
        <v>0</v>
      </c>
    </row>
    <row r="40" spans="2:10">
      <c r="H40"/>
    </row>
    <row r="41" spans="2:10">
      <c r="H41"/>
    </row>
    <row r="42" spans="2:10">
      <c r="H42"/>
    </row>
    <row r="43" spans="2:10">
      <c r="H43"/>
    </row>
    <row r="44" spans="2:10">
      <c r="H44"/>
    </row>
    <row r="45" spans="2:10">
      <c r="H45"/>
    </row>
    <row r="46" spans="2:10">
      <c r="H46"/>
    </row>
    <row r="47" spans="2:10">
      <c r="H47"/>
    </row>
    <row r="48" spans="2:10">
      <c r="H48"/>
    </row>
  </sheetData>
  <mergeCells count="1">
    <mergeCell ref="B1:E1"/>
  </mergeCells>
  <phoneticPr fontId="18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通用电气（中国）有限公司!B9:G9</xm:f>
              <xm:sqref>K9</xm:sqref>
            </x14:sparkline>
            <x14:sparkline>
              <xm:f>通用电气（中国）有限公司!B10:G10</xm:f>
              <xm:sqref>K10</xm:sqref>
            </x14:sparkline>
            <x14:sparkline>
              <xm:f>通用电气（中国）有限公司!B11:G11</xm:f>
              <xm:sqref>K11</xm:sqref>
            </x14:sparkline>
            <x14:sparkline>
              <xm:f>通用电气（中国）有限公司!B12:G12</xm:f>
              <xm:sqref>K12</xm:sqref>
            </x14:sparkline>
            <x14:sparkline>
              <xm:f>通用电气（中国）有限公司!B13:G13</xm:f>
              <xm:sqref>K13</xm:sqref>
            </x14:sparkline>
            <x14:sparkline>
              <xm:f>通用电气（中国）有限公司!B14:G14</xm:f>
              <xm:sqref>K14</xm:sqref>
            </x14:sparkline>
            <x14:sparkline>
              <xm:f>通用电气（中国）有限公司!B15:G15</xm:f>
              <xm:sqref>K15</xm:sqref>
            </x14:sparkline>
            <x14:sparkline>
              <xm:f>通用电气（中国）有限公司!B16:G16</xm:f>
              <xm:sqref>K16</xm:sqref>
            </x14:sparkline>
            <x14:sparkline>
              <xm:f>通用电气（中国）有限公司!B17:G17</xm:f>
              <xm:sqref>K17</xm:sqref>
            </x14:sparkline>
            <x14:sparkline>
              <xm:f>通用电气（中国）有限公司!B18:G18</xm:f>
              <xm:sqref>K18</xm:sqref>
            </x14:sparkline>
            <x14:sparkline>
              <xm:f>通用电气（中国）有限公司!B19:G19</xm:f>
              <xm:sqref>K19</xm:sqref>
            </x14:sparkline>
            <x14:sparkline>
              <xm:f>通用电气（中国）有限公司!B20:G20</xm:f>
              <xm:sqref>K20</xm:sqref>
            </x14:sparkline>
            <x14:sparkline>
              <xm:f>通用电气（中国）有限公司!B21:G21</xm:f>
              <xm:sqref>K21</xm:sqref>
            </x14:sparkline>
            <x14:sparkline>
              <xm:f>通用电气（中国）有限公司!B22:G22</xm:f>
              <xm:sqref>K22</xm:sqref>
            </x14:sparkline>
            <x14:sparkline>
              <xm:f>通用电气（中国）有限公司!B23:G23</xm:f>
              <xm:sqref>K23</xm:sqref>
            </x14:sparkline>
            <x14:sparkline>
              <xm:f>通用电气（中国）有限公司!B24:G24</xm:f>
              <xm:sqref>K24</xm:sqref>
            </x14:sparkline>
            <x14:sparkline>
              <xm:f>通用电气（中国）有限公司!B25:G25</xm:f>
              <xm:sqref>K25</xm:sqref>
            </x14:sparkline>
            <x14:sparkline>
              <xm:f>通用电气（中国）有限公司!B26:G26</xm:f>
              <xm:sqref>K26</xm:sqref>
            </x14:sparkline>
            <x14:sparkline>
              <xm:f>通用电气（中国）有限公司!B27:G27</xm:f>
              <xm:sqref>K27</xm:sqref>
            </x14:sparkline>
            <x14:sparkline>
              <xm:f>通用电气（中国）有限公司!B28:G28</xm:f>
              <xm:sqref>K28</xm:sqref>
            </x14:sparkline>
            <x14:sparkline>
              <xm:f>通用电气（中国）有限公司!B29:G29</xm:f>
              <xm:sqref>K29</xm:sqref>
            </x14:sparkline>
            <x14:sparkline>
              <xm:f>通用电气（中国）有限公司!B30:G30</xm:f>
              <xm:sqref>K30</xm:sqref>
            </x14:sparkline>
            <x14:sparkline>
              <xm:f>通用电气（中国）有限公司!B31:G31</xm:f>
              <xm:sqref>K31</xm:sqref>
            </x14:sparkline>
            <x14:sparkline>
              <xm:f>通用电气（中国）有限公司!B32:G32</xm:f>
              <xm:sqref>K32</xm:sqref>
            </x14:sparkline>
            <x14:sparkline>
              <xm:f>通用电气（中国）有限公司!B33:G33</xm:f>
              <xm:sqref>K33</xm:sqref>
            </x14:sparkline>
            <x14:sparkline>
              <xm:f>通用电气（中国）有限公司!B34:G34</xm:f>
              <xm:sqref>K34</xm:sqref>
            </x14:sparkline>
            <x14:sparkline>
              <xm:f>通用电气（中国）有限公司!B35:G35</xm:f>
              <xm:sqref>K35</xm:sqref>
            </x14:sparkline>
            <x14:sparkline>
              <xm:f>通用电气（中国）有限公司!B36:G36</xm:f>
              <xm:sqref>K36</xm:sqref>
            </x14:sparkline>
            <x14:sparkline>
              <xm:f>通用电气（中国）有限公司!B37:G37</xm:f>
              <xm:sqref>K37</xm:sqref>
            </x14:sparkline>
            <x14:sparkline>
              <xm:f>通用电气（中国）有限公司!B38:G38</xm:f>
              <xm:sqref>K38</xm:sqref>
            </x14:sparkline>
            <x14:sparkline>
              <xm:f>通用电气（中国）有限公司!B39:G39</xm:f>
              <xm:sqref>K39</xm:sqref>
            </x14:sparkline>
            <x14:sparkline>
              <xm:f>通用电气（中国）有限公司!B40:G40</xm:f>
              <xm:sqref>K40</xm:sqref>
            </x14:sparkline>
            <x14:sparkline>
              <xm:f>通用电气（中国）有限公司!B41:G41</xm:f>
              <xm:sqref>K41</xm:sqref>
            </x14:sparkline>
            <x14:sparkline>
              <xm:f>通用电气（中国）有限公司!B42:G42</xm:f>
              <xm:sqref>K42</xm:sqref>
            </x14:sparkline>
            <x14:sparkline>
              <xm:f>通用电气（中国）有限公司!B43:G43</xm:f>
              <xm:sqref>K43</xm:sqref>
            </x14:sparkline>
            <x14:sparkline>
              <xm:f>通用电气（中国）有限公司!B44:G44</xm:f>
              <xm:sqref>K44</xm:sqref>
            </x14:sparkline>
            <x14:sparkline>
              <xm:f>通用电气（中国）有限公司!B45:G45</xm:f>
              <xm:sqref>K45</xm:sqref>
            </x14:sparkline>
            <x14:sparkline>
              <xm:f>通用电气（中国）有限公司!B46:G46</xm:f>
              <xm:sqref>K46</xm:sqref>
            </x14:sparkline>
            <x14:sparkline>
              <xm:f>通用电气（中国）有限公司!B47:G47</xm:f>
              <xm:sqref>K47</xm:sqref>
            </x14:sparkline>
            <x14:sparkline>
              <xm:f>通用电气（中国）有限公司!B48:G48</xm:f>
              <xm:sqref>K48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9"/>
  <sheetViews>
    <sheetView topLeftCell="M17" workbookViewId="0">
      <selection activeCell="E29" sqref="E29"/>
    </sheetView>
  </sheetViews>
  <sheetFormatPr defaultRowHeight="15"/>
  <cols>
    <col min="1" max="1" width="29.5703125" style="3" customWidth="1"/>
    <col min="2" max="2" width="33.28515625" style="3" customWidth="1"/>
    <col min="3" max="8" width="24" style="3" customWidth="1"/>
    <col min="9" max="9" width="11.28515625" style="3" customWidth="1"/>
    <col min="10" max="10" width="12" style="3" customWidth="1"/>
    <col min="11" max="11" width="12" customWidth="1"/>
    <col min="12" max="12" width="11.28515625" style="3" customWidth="1"/>
    <col min="13" max="13" width="9.140625" style="3" customWidth="1"/>
    <col min="14" max="14" width="2.7109375" style="3" customWidth="1"/>
    <col min="15" max="16" width="24.85546875" style="3" bestFit="1" customWidth="1"/>
    <col min="17" max="17" width="24.85546875" style="3" customWidth="1"/>
    <col min="18" max="19" width="24.85546875" style="3" bestFit="1" customWidth="1"/>
    <col min="20" max="20" width="24.85546875" style="3" customWidth="1"/>
    <col min="21" max="21" width="15.42578125" style="3" customWidth="1"/>
    <col min="22" max="22" width="15.42578125" style="3" bestFit="1" customWidth="1"/>
    <col min="23" max="26" width="15.42578125" style="3" customWidth="1"/>
    <col min="27" max="27" width="9.42578125" style="3" bestFit="1" customWidth="1"/>
    <col min="28" max="29" width="29.5703125" style="3" bestFit="1" customWidth="1"/>
    <col min="30" max="30" width="16.42578125" style="3" bestFit="1" customWidth="1"/>
    <col min="31" max="31" width="35.85546875" style="3" bestFit="1" customWidth="1"/>
    <col min="32" max="33" width="27.42578125" style="3" bestFit="1" customWidth="1"/>
    <col min="34" max="34" width="11.7109375" style="3" bestFit="1" customWidth="1"/>
    <col min="35" max="35" width="30.28515625" style="3" bestFit="1" customWidth="1"/>
    <col min="36" max="36" width="21.85546875" style="3" bestFit="1" customWidth="1"/>
    <col min="37" max="37" width="49.42578125" style="3" bestFit="1" customWidth="1"/>
    <col min="38" max="38" width="21.85546875" style="3" bestFit="1" customWidth="1"/>
    <col min="39" max="39" width="49.42578125" style="3" bestFit="1" customWidth="1"/>
    <col min="40" max="40" width="42.85546875" style="3" bestFit="1" customWidth="1"/>
    <col min="41" max="41" width="21.85546875" style="3" bestFit="1" customWidth="1"/>
    <col min="42" max="42" width="49.42578125" style="3" bestFit="1" customWidth="1"/>
    <col min="43" max="43" width="41.7109375" style="3" bestFit="1" customWidth="1"/>
    <col min="44" max="44" width="46" style="3" bestFit="1" customWidth="1"/>
    <col min="45" max="45" width="45" style="3" bestFit="1" customWidth="1"/>
    <col min="46" max="46" width="27.85546875" style="3" bestFit="1" customWidth="1"/>
    <col min="47" max="47" width="21.28515625" style="3" bestFit="1" customWidth="1"/>
    <col min="48" max="48" width="10.5703125" style="3" bestFit="1" customWidth="1"/>
    <col min="49" max="49" width="12.5703125" style="3" bestFit="1" customWidth="1"/>
    <col min="50" max="50" width="20.7109375" style="3" bestFit="1" customWidth="1"/>
    <col min="51" max="51" width="16" style="3" bestFit="1" customWidth="1"/>
    <col min="52" max="52" width="25.7109375" style="3" bestFit="1" customWidth="1"/>
    <col min="53" max="53" width="14.5703125" style="3" bestFit="1" customWidth="1"/>
    <col min="54" max="54" width="23.140625" style="3" bestFit="1" customWidth="1"/>
    <col min="55" max="55" width="21.5703125" style="3" bestFit="1" customWidth="1"/>
    <col min="56" max="56" width="17.140625" style="3" bestFit="1" customWidth="1"/>
    <col min="57" max="57" width="36.85546875" style="3" bestFit="1" customWidth="1"/>
    <col min="58" max="58" width="39.42578125" style="3" bestFit="1" customWidth="1"/>
    <col min="59" max="59" width="30.7109375" style="3" bestFit="1" customWidth="1"/>
    <col min="60" max="60" width="33.7109375" style="3" bestFit="1" customWidth="1"/>
    <col min="61" max="61" width="32.140625" style="3" bestFit="1" customWidth="1"/>
    <col min="62" max="62" width="27.42578125" style="3" bestFit="1" customWidth="1"/>
    <col min="63" max="63" width="38.42578125" style="3" bestFit="1" customWidth="1"/>
    <col min="64" max="65" width="22.28515625" style="3" bestFit="1" customWidth="1"/>
    <col min="66" max="66" width="27.42578125" style="3" bestFit="1" customWidth="1"/>
    <col min="67" max="67" width="38.42578125" style="3" bestFit="1" customWidth="1"/>
    <col min="68" max="68" width="36.28515625" style="3" bestFit="1" customWidth="1"/>
    <col min="69" max="69" width="31.42578125" style="3" bestFit="1" customWidth="1"/>
    <col min="70" max="70" width="37.28515625" style="3" bestFit="1" customWidth="1"/>
    <col min="71" max="71" width="32.5703125" style="3" bestFit="1" customWidth="1"/>
    <col min="72" max="72" width="37.28515625" style="3" bestFit="1" customWidth="1"/>
    <col min="73" max="73" width="32.5703125" style="3" bestFit="1" customWidth="1"/>
    <col min="74" max="74" width="37.28515625" style="3" bestFit="1" customWidth="1"/>
    <col min="75" max="75" width="32.5703125" style="3" bestFit="1" customWidth="1"/>
    <col min="76" max="76" width="37.28515625" style="3" bestFit="1" customWidth="1"/>
    <col min="77" max="77" width="32.5703125" style="3" bestFit="1" customWidth="1"/>
    <col min="78" max="78" width="36.28515625" style="3" bestFit="1" customWidth="1"/>
    <col min="79" max="79" width="31.42578125" style="3" bestFit="1" customWidth="1"/>
    <col min="80" max="80" width="36.28515625" style="3" bestFit="1" customWidth="1"/>
    <col min="81" max="81" width="31.42578125" style="3" bestFit="1" customWidth="1"/>
    <col min="82" max="82" width="36.28515625" style="3" bestFit="1" customWidth="1"/>
    <col min="83" max="83" width="31.42578125" style="3" bestFit="1" customWidth="1"/>
    <col min="84" max="84" width="32.5703125" style="3" bestFit="1" customWidth="1"/>
    <col min="85" max="85" width="9.42578125" style="3" bestFit="1" customWidth="1"/>
    <col min="86" max="86" width="24.42578125" style="3" bestFit="1" customWidth="1"/>
    <col min="87" max="87" width="25.42578125" style="3" bestFit="1" customWidth="1"/>
    <col min="88" max="88" width="29.42578125" style="3" bestFit="1" customWidth="1"/>
    <col min="89" max="89" width="26.5703125" style="3" bestFit="1" customWidth="1"/>
    <col min="90" max="90" width="35.42578125" style="3" bestFit="1" customWidth="1"/>
    <col min="91" max="91" width="21.5703125" style="3" bestFit="1" customWidth="1"/>
    <col min="92" max="92" width="16.7109375" style="3" bestFit="1" customWidth="1"/>
    <col min="93" max="93" width="10.42578125" style="3" bestFit="1" customWidth="1"/>
    <col min="94" max="94" width="22.5703125" style="3" bestFit="1" customWidth="1"/>
    <col min="95" max="95" width="24.7109375" style="3" bestFit="1" customWidth="1"/>
    <col min="96" max="96" width="22.28515625" style="3" bestFit="1" customWidth="1"/>
    <col min="97" max="97" width="9.5703125" style="3" bestFit="1" customWidth="1"/>
    <col min="98" max="16384" width="9.140625" style="3"/>
  </cols>
  <sheetData>
    <row r="1" spans="1:20" ht="15.75">
      <c r="B1" s="28" t="s">
        <v>206</v>
      </c>
      <c r="C1" s="28"/>
      <c r="D1" s="28"/>
      <c r="E1" s="28"/>
    </row>
    <row r="2" spans="1:20">
      <c r="A2" s="4" t="s">
        <v>3</v>
      </c>
      <c r="B2" s="3" t="s" vm="2">
        <v>0</v>
      </c>
    </row>
    <row r="3" spans="1:20">
      <c r="A3" s="4" t="s">
        <v>114</v>
      </c>
      <c r="B3" s="3" t="s" vm="1">
        <v>4</v>
      </c>
    </row>
    <row r="4" spans="1:20">
      <c r="A4" s="4" t="s">
        <v>115</v>
      </c>
      <c r="B4" s="3" t="s" vm="3">
        <v>0</v>
      </c>
    </row>
    <row r="5" spans="1:20">
      <c r="A5" s="4" t="s">
        <v>5</v>
      </c>
      <c r="B5" s="3" t="s" vm="8">
        <v>23</v>
      </c>
    </row>
    <row r="7" spans="1:20">
      <c r="A7" s="4" t="s">
        <v>1</v>
      </c>
      <c r="B7"/>
      <c r="C7" s="4" t="s">
        <v>117</v>
      </c>
      <c r="D7"/>
      <c r="E7"/>
      <c r="F7"/>
      <c r="G7"/>
      <c r="H7"/>
      <c r="I7"/>
      <c r="J7" s="7"/>
    </row>
    <row r="8" spans="1:20">
      <c r="A8" s="4" t="s">
        <v>66</v>
      </c>
      <c r="B8" s="4" t="s">
        <v>124</v>
      </c>
      <c r="C8" s="3" t="s">
        <v>118</v>
      </c>
      <c r="D8" s="3" t="s">
        <v>119</v>
      </c>
      <c r="E8" s="3" t="s">
        <v>120</v>
      </c>
      <c r="F8" s="3" t="s">
        <v>121</v>
      </c>
      <c r="G8" s="3" t="s">
        <v>122</v>
      </c>
      <c r="H8" s="3" t="s">
        <v>123</v>
      </c>
      <c r="I8" s="3" t="s">
        <v>177</v>
      </c>
      <c r="J8" s="8" t="s">
        <v>183</v>
      </c>
    </row>
    <row r="9" spans="1:20">
      <c r="A9" s="3" t="s">
        <v>101</v>
      </c>
      <c r="B9" s="3" t="s">
        <v>169</v>
      </c>
      <c r="C9" s="15">
        <v>17058.919915999999</v>
      </c>
      <c r="D9" s="15">
        <v>17457.429974999999</v>
      </c>
      <c r="E9" s="15">
        <v>12935.039943</v>
      </c>
      <c r="F9" s="15">
        <v>1442.549976</v>
      </c>
      <c r="G9" s="15">
        <v>1636.409995</v>
      </c>
      <c r="H9" s="15">
        <v>1690.9299860000001</v>
      </c>
      <c r="I9" s="15">
        <v>52221.279791000008</v>
      </c>
      <c r="J9" s="24">
        <v>0.62199645972291284</v>
      </c>
    </row>
    <row r="10" spans="1:20">
      <c r="A10"/>
      <c r="B10" s="3" t="s">
        <v>126</v>
      </c>
      <c r="C10" s="15"/>
      <c r="D10" s="15"/>
      <c r="E10" s="15">
        <v>19156.869672000001</v>
      </c>
      <c r="F10" s="15"/>
      <c r="G10" s="15"/>
      <c r="H10" s="15"/>
      <c r="I10" s="15">
        <v>19156.869672000001</v>
      </c>
      <c r="J10" s="24">
        <v>0.22817336463306662</v>
      </c>
      <c r="K10" s="3"/>
    </row>
    <row r="11" spans="1:20">
      <c r="A11"/>
      <c r="B11" s="3" t="s">
        <v>137</v>
      </c>
      <c r="C11" s="15">
        <v>4721.0199780000003</v>
      </c>
      <c r="D11" s="15">
        <v>1976.7799689999999</v>
      </c>
      <c r="E11" s="15"/>
      <c r="F11" s="15"/>
      <c r="G11" s="15"/>
      <c r="H11" s="15"/>
      <c r="I11" s="15">
        <v>6697.7999470000004</v>
      </c>
      <c r="J11" s="1">
        <v>7.9776058182402063E-2</v>
      </c>
      <c r="K11" s="3"/>
    </row>
    <row r="12" spans="1:20">
      <c r="A12"/>
      <c r="B12" s="3" t="s">
        <v>147</v>
      </c>
      <c r="C12" s="15">
        <v>348.47998799999999</v>
      </c>
      <c r="D12" s="15">
        <v>336.909988</v>
      </c>
      <c r="E12" s="15">
        <v>348.47998799999999</v>
      </c>
      <c r="F12" s="15">
        <v>348.47998799999999</v>
      </c>
      <c r="G12" s="15">
        <v>337.23999400000002</v>
      </c>
      <c r="H12" s="15">
        <v>348.47998799999999</v>
      </c>
      <c r="I12" s="15">
        <v>2068.0699340000001</v>
      </c>
      <c r="J12" s="1">
        <v>2.4632337287702567E-2</v>
      </c>
      <c r="K12" s="3"/>
      <c r="O12" s="3" t="s">
        <v>124</v>
      </c>
      <c r="P12" s="3" t="s">
        <v>169</v>
      </c>
      <c r="Q12" s="3" t="s">
        <v>126</v>
      </c>
      <c r="R12" s="3" t="s">
        <v>137</v>
      </c>
      <c r="S12" s="3" t="s">
        <v>147</v>
      </c>
      <c r="T12" s="3" t="s">
        <v>207</v>
      </c>
    </row>
    <row r="13" spans="1:20">
      <c r="A13"/>
      <c r="B13" s="3" t="s">
        <v>207</v>
      </c>
      <c r="C13" s="15">
        <v>1316.2599990000001</v>
      </c>
      <c r="D13" s="15"/>
      <c r="E13" s="15"/>
      <c r="F13" s="15"/>
      <c r="G13" s="15"/>
      <c r="H13" s="15"/>
      <c r="I13" s="15">
        <v>1316.2599990000001</v>
      </c>
      <c r="J13" s="1">
        <v>1.5677690449746196E-2</v>
      </c>
      <c r="K13" s="3"/>
      <c r="O13" s="3" t="s">
        <v>118</v>
      </c>
      <c r="P13" s="15">
        <v>17058.919915999999</v>
      </c>
      <c r="Q13" s="15"/>
      <c r="R13" s="15">
        <v>4721.0199780000003</v>
      </c>
      <c r="S13" s="15">
        <v>348.47998799999999</v>
      </c>
      <c r="T13" s="15">
        <v>1316.2599990000001</v>
      </c>
    </row>
    <row r="14" spans="1:20">
      <c r="A14"/>
      <c r="B14" s="3" t="s">
        <v>135</v>
      </c>
      <c r="C14" s="15">
        <v>296.65999900000003</v>
      </c>
      <c r="D14" s="15">
        <v>318.86999899999995</v>
      </c>
      <c r="E14" s="15">
        <v>233.32999799999999</v>
      </c>
      <c r="F14" s="15">
        <v>33.82</v>
      </c>
      <c r="G14" s="15">
        <v>32.950000000000003</v>
      </c>
      <c r="H14" s="15">
        <v>25.11</v>
      </c>
      <c r="I14" s="15">
        <v>940.73999600000002</v>
      </c>
      <c r="J14" s="1">
        <v>1.1204952260334907E-2</v>
      </c>
      <c r="K14" s="3"/>
      <c r="O14" s="3" t="s">
        <v>119</v>
      </c>
      <c r="P14" s="15">
        <v>17457.429974999999</v>
      </c>
      <c r="Q14" s="15"/>
      <c r="R14" s="15">
        <v>1976.7799689999999</v>
      </c>
      <c r="S14" s="15">
        <v>336.909988</v>
      </c>
      <c r="T14" s="15"/>
    </row>
    <row r="15" spans="1:20">
      <c r="A15"/>
      <c r="B15" s="3" t="s">
        <v>139</v>
      </c>
      <c r="C15" s="15"/>
      <c r="D15" s="15"/>
      <c r="E15" s="15">
        <v>80.069999999999993</v>
      </c>
      <c r="F15" s="15">
        <v>233.63999899999999</v>
      </c>
      <c r="G15" s="15">
        <v>226.099997</v>
      </c>
      <c r="H15" s="15">
        <v>233.63999899999999</v>
      </c>
      <c r="I15" s="15">
        <v>773.44999499999994</v>
      </c>
      <c r="J15" s="1">
        <v>9.2123969498276465E-3</v>
      </c>
      <c r="K15" s="3"/>
      <c r="O15" s="3" t="s">
        <v>120</v>
      </c>
      <c r="P15" s="15">
        <v>12935.039943</v>
      </c>
      <c r="Q15" s="15">
        <v>19156.869672000001</v>
      </c>
      <c r="R15" s="15"/>
      <c r="S15" s="15">
        <v>348.47998799999999</v>
      </c>
      <c r="T15" s="15"/>
    </row>
    <row r="16" spans="1:20">
      <c r="A16"/>
      <c r="B16" s="3" t="s">
        <v>141</v>
      </c>
      <c r="C16" s="15"/>
      <c r="D16" s="15"/>
      <c r="E16" s="15">
        <v>42.44</v>
      </c>
      <c r="F16" s="15">
        <v>123.849999</v>
      </c>
      <c r="G16" s="15">
        <v>119.859999</v>
      </c>
      <c r="H16" s="15">
        <v>123.849999</v>
      </c>
      <c r="I16" s="15">
        <v>409.99999700000001</v>
      </c>
      <c r="J16" s="1">
        <v>4.8834220003998374E-3</v>
      </c>
      <c r="K16" s="3"/>
      <c r="O16" s="3" t="s">
        <v>121</v>
      </c>
      <c r="P16" s="15">
        <v>1442.549976</v>
      </c>
      <c r="Q16" s="15"/>
      <c r="R16" s="15"/>
      <c r="S16" s="15">
        <v>348.47998799999999</v>
      </c>
      <c r="T16" s="15"/>
    </row>
    <row r="17" spans="1:20">
      <c r="A17"/>
      <c r="B17" s="3" t="s">
        <v>134</v>
      </c>
      <c r="C17" s="15">
        <v>3.1</v>
      </c>
      <c r="D17" s="15">
        <v>58.86</v>
      </c>
      <c r="E17" s="15">
        <v>89.09</v>
      </c>
      <c r="F17" s="15"/>
      <c r="G17" s="15"/>
      <c r="H17" s="15"/>
      <c r="I17" s="15">
        <v>151.05000000000001</v>
      </c>
      <c r="J17" s="1">
        <v>1.7991241428238242E-3</v>
      </c>
      <c r="K17" s="3"/>
      <c r="O17" s="3" t="s">
        <v>122</v>
      </c>
      <c r="P17" s="15">
        <v>1636.409995</v>
      </c>
      <c r="Q17" s="15"/>
      <c r="R17" s="15"/>
      <c r="S17" s="15">
        <v>337.23999400000002</v>
      </c>
      <c r="T17" s="15"/>
    </row>
    <row r="18" spans="1:20">
      <c r="A18"/>
      <c r="B18" s="3" t="s">
        <v>136</v>
      </c>
      <c r="C18" s="15">
        <v>9.9499999999999993</v>
      </c>
      <c r="D18" s="15">
        <v>45.53</v>
      </c>
      <c r="E18" s="15">
        <v>89.14</v>
      </c>
      <c r="F18" s="15"/>
      <c r="G18" s="15"/>
      <c r="H18" s="15"/>
      <c r="I18" s="15">
        <v>144.62</v>
      </c>
      <c r="J18" s="1">
        <v>1.7225377923547266E-3</v>
      </c>
      <c r="K18" s="3"/>
      <c r="O18" s="3" t="s">
        <v>123</v>
      </c>
      <c r="P18" s="15">
        <v>1690.9299860000001</v>
      </c>
      <c r="Q18" s="15"/>
      <c r="R18" s="15"/>
      <c r="S18" s="15">
        <v>348.47998799999999</v>
      </c>
      <c r="T18" s="15"/>
    </row>
    <row r="19" spans="1:20">
      <c r="A19"/>
      <c r="B19" s="3" t="s">
        <v>208</v>
      </c>
      <c r="C19" s="15"/>
      <c r="D19" s="15">
        <v>70.010000000000005</v>
      </c>
      <c r="E19" s="15"/>
      <c r="F19" s="15"/>
      <c r="G19" s="15"/>
      <c r="H19" s="15"/>
      <c r="I19" s="15">
        <v>70.010000000000005</v>
      </c>
      <c r="J19" s="1">
        <v>8.3387408963320718E-4</v>
      </c>
      <c r="K19" s="3"/>
    </row>
    <row r="20" spans="1:20">
      <c r="A20"/>
      <c r="B20" s="3" t="s">
        <v>138</v>
      </c>
      <c r="C20" s="15"/>
      <c r="D20" s="15">
        <v>2.34</v>
      </c>
      <c r="E20" s="15">
        <v>5.0299999999999994</v>
      </c>
      <c r="F20" s="15"/>
      <c r="G20" s="15"/>
      <c r="H20" s="15"/>
      <c r="I20" s="15">
        <v>7.3699999999999992</v>
      </c>
      <c r="J20" s="1">
        <v>8.7782488795839667E-5</v>
      </c>
      <c r="K20" s="3"/>
    </row>
    <row r="21" spans="1:20">
      <c r="A21"/>
      <c r="B21" s="3" t="s">
        <v>168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">
        <v>0</v>
      </c>
      <c r="K21" s="3"/>
    </row>
    <row r="22" spans="1:20">
      <c r="A22"/>
      <c r="B22" s="3" t="s">
        <v>132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">
        <v>0</v>
      </c>
      <c r="K22" s="3"/>
    </row>
    <row r="23" spans="1:20">
      <c r="A23"/>
      <c r="B23" s="3" t="s">
        <v>131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">
        <v>0</v>
      </c>
      <c r="K23" s="3"/>
    </row>
    <row r="24" spans="1:20">
      <c r="A24"/>
      <c r="B24"/>
      <c r="C24"/>
      <c r="D24"/>
      <c r="E24"/>
      <c r="F24"/>
      <c r="G24"/>
      <c r="H24"/>
      <c r="I24"/>
      <c r="J24" s="9"/>
    </row>
    <row r="25" spans="1:20">
      <c r="A25"/>
      <c r="B25"/>
      <c r="C25"/>
      <c r="D25"/>
      <c r="E25"/>
      <c r="F25"/>
      <c r="G25"/>
      <c r="H25"/>
      <c r="I25"/>
      <c r="J25" s="9"/>
    </row>
    <row r="26" spans="1:20">
      <c r="A26"/>
      <c r="B26"/>
      <c r="C26"/>
      <c r="D26"/>
      <c r="E26"/>
      <c r="F26"/>
      <c r="G26"/>
      <c r="H26"/>
      <c r="I26"/>
      <c r="J26" s="9"/>
    </row>
    <row r="27" spans="1:20">
      <c r="A27"/>
      <c r="B27"/>
      <c r="C27"/>
      <c r="D27"/>
      <c r="E27"/>
      <c r="F27"/>
      <c r="G27"/>
      <c r="H27"/>
      <c r="I27"/>
      <c r="J27" s="9"/>
    </row>
    <row r="28" spans="1:20">
      <c r="A28"/>
      <c r="B28"/>
      <c r="C28"/>
      <c r="D28"/>
      <c r="E28"/>
      <c r="F28"/>
      <c r="G28"/>
      <c r="H28"/>
      <c r="I28"/>
      <c r="J28" s="9"/>
    </row>
    <row r="29" spans="1:20">
      <c r="A29"/>
      <c r="B29"/>
      <c r="C29"/>
      <c r="D29"/>
      <c r="E29"/>
      <c r="F29"/>
      <c r="G29"/>
      <c r="H29"/>
      <c r="I29"/>
      <c r="J29" s="9"/>
    </row>
    <row r="30" spans="1:20">
      <c r="A30"/>
      <c r="B30"/>
      <c r="C30"/>
      <c r="D30"/>
      <c r="E30"/>
      <c r="F30"/>
      <c r="G30"/>
      <c r="H30"/>
      <c r="I30"/>
      <c r="J30" s="9"/>
    </row>
    <row r="31" spans="1:20">
      <c r="A31"/>
      <c r="B31"/>
      <c r="C31"/>
      <c r="D31"/>
      <c r="E31"/>
      <c r="F31"/>
      <c r="G31"/>
      <c r="H31"/>
      <c r="I31"/>
      <c r="J31" s="9"/>
    </row>
    <row r="32" spans="1:20">
      <c r="A32"/>
      <c r="B32"/>
      <c r="C32"/>
      <c r="D32"/>
      <c r="E32"/>
      <c r="F32"/>
      <c r="G32"/>
      <c r="H32"/>
      <c r="I32"/>
      <c r="J32" s="9"/>
    </row>
    <row r="33" spans="1:10">
      <c r="A33"/>
      <c r="B33"/>
      <c r="C33"/>
      <c r="D33"/>
      <c r="E33"/>
      <c r="F33"/>
      <c r="G33"/>
      <c r="H33"/>
      <c r="I33"/>
      <c r="J33" s="9"/>
    </row>
    <row r="34" spans="1:10">
      <c r="A34"/>
      <c r="B34"/>
      <c r="C34"/>
      <c r="D34"/>
      <c r="E34"/>
      <c r="F34"/>
      <c r="G34"/>
      <c r="H34"/>
      <c r="I34"/>
      <c r="J34" s="9"/>
    </row>
    <row r="35" spans="1:10">
      <c r="A35"/>
      <c r="B35"/>
      <c r="C35"/>
      <c r="D35"/>
      <c r="E35"/>
      <c r="F35"/>
      <c r="G35"/>
      <c r="H35"/>
      <c r="I35"/>
      <c r="J35" s="9"/>
    </row>
    <row r="36" spans="1:10">
      <c r="A36"/>
      <c r="B36"/>
      <c r="C36"/>
      <c r="D36"/>
      <c r="E36"/>
      <c r="F36"/>
      <c r="G36"/>
      <c r="H36"/>
      <c r="I36"/>
      <c r="J36" s="9"/>
    </row>
    <row r="37" spans="1:10">
      <c r="A37"/>
      <c r="B37"/>
      <c r="C37"/>
      <c r="D37"/>
      <c r="E37"/>
      <c r="F37"/>
      <c r="G37"/>
      <c r="H37"/>
      <c r="I37"/>
      <c r="J37" s="9"/>
    </row>
    <row r="38" spans="1:10">
      <c r="A38"/>
      <c r="B38"/>
      <c r="C38"/>
      <c r="D38"/>
      <c r="E38"/>
      <c r="F38"/>
      <c r="G38"/>
      <c r="H38"/>
      <c r="I38"/>
      <c r="J38" s="9"/>
    </row>
    <row r="39" spans="1:10">
      <c r="A39"/>
      <c r="B39"/>
      <c r="C39"/>
      <c r="D39"/>
      <c r="E39"/>
      <c r="F39"/>
      <c r="G39"/>
      <c r="H39"/>
      <c r="I39"/>
      <c r="J39" s="9"/>
    </row>
  </sheetData>
  <mergeCells count="1">
    <mergeCell ref="B1:E1"/>
  </mergeCells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D00000"/>
          <x14:sparklines>
            <x14:sparkline>
              <xm:f>晶赞广告（上海）有限公司!C9:H9</xm:f>
              <xm:sqref>K9</xm:sqref>
            </x14:sparkline>
            <x14:sparkline>
              <xm:f>晶赞广告（上海）有限公司!C10:H10</xm:f>
              <xm:sqref>K10</xm:sqref>
            </x14:sparkline>
            <x14:sparkline>
              <xm:f>晶赞广告（上海）有限公司!C11:H11</xm:f>
              <xm:sqref>K11</xm:sqref>
            </x14:sparkline>
            <x14:sparkline>
              <xm:f>晶赞广告（上海）有限公司!C12:H12</xm:f>
              <xm:sqref>K12</xm:sqref>
            </x14:sparkline>
            <x14:sparkline>
              <xm:f>晶赞广告（上海）有限公司!C13:H13</xm:f>
              <xm:sqref>K13</xm:sqref>
            </x14:sparkline>
            <x14:sparkline>
              <xm:f>晶赞广告（上海）有限公司!C14:H14</xm:f>
              <xm:sqref>K14</xm:sqref>
            </x14:sparkline>
            <x14:sparkline>
              <xm:f>晶赞广告（上海）有限公司!C15:H15</xm:f>
              <xm:sqref>K15</xm:sqref>
            </x14:sparkline>
            <x14:sparkline>
              <xm:f>晶赞广告（上海）有限公司!C16:H16</xm:f>
              <xm:sqref>K16</xm:sqref>
            </x14:sparkline>
            <x14:sparkline>
              <xm:f>晶赞广告（上海）有限公司!C17:H17</xm:f>
              <xm:sqref>K17</xm:sqref>
            </x14:sparkline>
            <x14:sparkline>
              <xm:f>晶赞广告（上海）有限公司!C18:H18</xm:f>
              <xm:sqref>K18</xm:sqref>
            </x14:sparkline>
            <x14:sparkline>
              <xm:f>晶赞广告（上海）有限公司!C19:H19</xm:f>
              <xm:sqref>K19</xm:sqref>
            </x14:sparkline>
            <x14:sparkline>
              <xm:f>晶赞广告（上海）有限公司!C20:H20</xm:f>
              <xm:sqref>K20</xm:sqref>
            </x14:sparkline>
            <x14:sparkline>
              <xm:f>晶赞广告（上海）有限公司!C21:H21</xm:f>
              <xm:sqref>K21</xm:sqref>
            </x14:sparkline>
            <x14:sparkline>
              <xm:f>晶赞广告（上海）有限公司!C22:H22</xm:f>
              <xm:sqref>K22</xm:sqref>
            </x14:sparkline>
            <x14:sparkline>
              <xm:f>晶赞广告（上海）有限公司!C23:H23</xm:f>
              <xm:sqref>K23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51"/>
  <sheetViews>
    <sheetView topLeftCell="A10" workbookViewId="0">
      <selection activeCell="P44" sqref="P44"/>
    </sheetView>
  </sheetViews>
  <sheetFormatPr defaultRowHeight="15"/>
  <cols>
    <col min="1" max="1" width="29.5703125" style="3" customWidth="1"/>
    <col min="2" max="2" width="45.5703125" style="3" customWidth="1"/>
    <col min="3" max="8" width="24" style="3" customWidth="1"/>
    <col min="9" max="9" width="11.28515625" style="3" customWidth="1"/>
    <col min="10" max="11" width="12" style="3" customWidth="1"/>
    <col min="12" max="12" width="11.28515625" style="3" customWidth="1"/>
    <col min="13" max="13" width="9.140625" style="3" customWidth="1"/>
    <col min="14" max="14" width="2.7109375" style="3" customWidth="1"/>
    <col min="15" max="16" width="24.85546875" style="3" bestFit="1" customWidth="1"/>
    <col min="17" max="17" width="24.85546875" style="3" customWidth="1"/>
    <col min="18" max="19" width="24.85546875" style="3" bestFit="1" customWidth="1"/>
    <col min="20" max="20" width="24.85546875" style="3" customWidth="1"/>
    <col min="21" max="21" width="15.42578125" style="3" customWidth="1"/>
    <col min="22" max="22" width="15.42578125" style="3" bestFit="1" customWidth="1"/>
    <col min="23" max="26" width="15.42578125" style="3" customWidth="1"/>
    <col min="27" max="27" width="9.42578125" style="3" bestFit="1" customWidth="1"/>
    <col min="28" max="29" width="29.5703125" style="3" bestFit="1" customWidth="1"/>
    <col min="30" max="30" width="16.42578125" style="3" bestFit="1" customWidth="1"/>
    <col min="31" max="31" width="35.85546875" style="3" bestFit="1" customWidth="1"/>
    <col min="32" max="33" width="27.42578125" style="3" bestFit="1" customWidth="1"/>
    <col min="34" max="34" width="11.7109375" style="3" bestFit="1" customWidth="1"/>
    <col min="35" max="35" width="30.28515625" style="3" bestFit="1" customWidth="1"/>
    <col min="36" max="36" width="21.85546875" style="3" bestFit="1" customWidth="1"/>
    <col min="37" max="37" width="49.42578125" style="3" bestFit="1" customWidth="1"/>
    <col min="38" max="38" width="21.85546875" style="3" bestFit="1" customWidth="1"/>
    <col min="39" max="39" width="49.42578125" style="3" bestFit="1" customWidth="1"/>
    <col min="40" max="40" width="42.85546875" style="3" bestFit="1" customWidth="1"/>
    <col min="41" max="41" width="21.85546875" style="3" bestFit="1" customWidth="1"/>
    <col min="42" max="42" width="49.42578125" style="3" bestFit="1" customWidth="1"/>
    <col min="43" max="43" width="41.7109375" style="3" bestFit="1" customWidth="1"/>
    <col min="44" max="44" width="46" style="3" bestFit="1" customWidth="1"/>
    <col min="45" max="45" width="45" style="3" bestFit="1" customWidth="1"/>
    <col min="46" max="46" width="27.85546875" style="3" bestFit="1" customWidth="1"/>
    <col min="47" max="47" width="21.28515625" style="3" bestFit="1" customWidth="1"/>
    <col min="48" max="48" width="10.5703125" style="3" bestFit="1" customWidth="1"/>
    <col min="49" max="49" width="12.5703125" style="3" bestFit="1" customWidth="1"/>
    <col min="50" max="50" width="20.7109375" style="3" bestFit="1" customWidth="1"/>
    <col min="51" max="51" width="16" style="3" bestFit="1" customWidth="1"/>
    <col min="52" max="52" width="25.7109375" style="3" bestFit="1" customWidth="1"/>
    <col min="53" max="53" width="14.5703125" style="3" bestFit="1" customWidth="1"/>
    <col min="54" max="54" width="23.140625" style="3" bestFit="1" customWidth="1"/>
    <col min="55" max="55" width="21.5703125" style="3" bestFit="1" customWidth="1"/>
    <col min="56" max="56" width="17.140625" style="3" bestFit="1" customWidth="1"/>
    <col min="57" max="57" width="36.85546875" style="3" bestFit="1" customWidth="1"/>
    <col min="58" max="58" width="39.42578125" style="3" bestFit="1" customWidth="1"/>
    <col min="59" max="59" width="30.7109375" style="3" bestFit="1" customWidth="1"/>
    <col min="60" max="60" width="33.7109375" style="3" bestFit="1" customWidth="1"/>
    <col min="61" max="61" width="32.140625" style="3" bestFit="1" customWidth="1"/>
    <col min="62" max="62" width="27.42578125" style="3" bestFit="1" customWidth="1"/>
    <col min="63" max="63" width="38.42578125" style="3" bestFit="1" customWidth="1"/>
    <col min="64" max="65" width="22.28515625" style="3" bestFit="1" customWidth="1"/>
    <col min="66" max="66" width="27.42578125" style="3" bestFit="1" customWidth="1"/>
    <col min="67" max="67" width="38.42578125" style="3" bestFit="1" customWidth="1"/>
    <col min="68" max="68" width="36.28515625" style="3" bestFit="1" customWidth="1"/>
    <col min="69" max="69" width="31.42578125" style="3" bestFit="1" customWidth="1"/>
    <col min="70" max="70" width="37.28515625" style="3" bestFit="1" customWidth="1"/>
    <col min="71" max="71" width="32.5703125" style="3" bestFit="1" customWidth="1"/>
    <col min="72" max="72" width="37.28515625" style="3" bestFit="1" customWidth="1"/>
    <col min="73" max="73" width="32.5703125" style="3" bestFit="1" customWidth="1"/>
    <col min="74" max="74" width="37.28515625" style="3" bestFit="1" customWidth="1"/>
    <col min="75" max="75" width="32.5703125" style="3" bestFit="1" customWidth="1"/>
    <col min="76" max="76" width="37.28515625" style="3" bestFit="1" customWidth="1"/>
    <col min="77" max="77" width="32.5703125" style="3" bestFit="1" customWidth="1"/>
    <col min="78" max="78" width="36.28515625" style="3" bestFit="1" customWidth="1"/>
    <col min="79" max="79" width="31.42578125" style="3" bestFit="1" customWidth="1"/>
    <col min="80" max="80" width="36.28515625" style="3" bestFit="1" customWidth="1"/>
    <col min="81" max="81" width="31.42578125" style="3" bestFit="1" customWidth="1"/>
    <col min="82" max="82" width="36.28515625" style="3" bestFit="1" customWidth="1"/>
    <col min="83" max="83" width="31.42578125" style="3" bestFit="1" customWidth="1"/>
    <col min="84" max="84" width="32.5703125" style="3" bestFit="1" customWidth="1"/>
    <col min="85" max="85" width="9.42578125" style="3" bestFit="1" customWidth="1"/>
    <col min="86" max="86" width="24.42578125" style="3" bestFit="1" customWidth="1"/>
    <col min="87" max="87" width="25.42578125" style="3" bestFit="1" customWidth="1"/>
    <col min="88" max="88" width="29.42578125" style="3" bestFit="1" customWidth="1"/>
    <col min="89" max="89" width="26.5703125" style="3" bestFit="1" customWidth="1"/>
    <col min="90" max="90" width="35.42578125" style="3" bestFit="1" customWidth="1"/>
    <col min="91" max="91" width="21.5703125" style="3" bestFit="1" customWidth="1"/>
    <col min="92" max="92" width="16.7109375" style="3" bestFit="1" customWidth="1"/>
    <col min="93" max="93" width="10.42578125" style="3" bestFit="1" customWidth="1"/>
    <col min="94" max="94" width="22.5703125" style="3" bestFit="1" customWidth="1"/>
    <col min="95" max="95" width="24.7109375" style="3" bestFit="1" customWidth="1"/>
    <col min="96" max="96" width="22.28515625" style="3" bestFit="1" customWidth="1"/>
    <col min="97" max="97" width="9.5703125" style="3" bestFit="1" customWidth="1"/>
    <col min="98" max="16384" width="9.140625" style="3"/>
  </cols>
  <sheetData>
    <row r="1" spans="1:20" ht="15.75">
      <c r="B1" s="28" t="s">
        <v>206</v>
      </c>
      <c r="C1" s="28"/>
      <c r="D1" s="28"/>
      <c r="E1" s="28"/>
    </row>
    <row r="2" spans="1:20">
      <c r="A2" s="4" t="s">
        <v>3</v>
      </c>
      <c r="B2" s="3" t="s" vm="2">
        <v>0</v>
      </c>
    </row>
    <row r="3" spans="1:20">
      <c r="A3" s="4" t="s">
        <v>114</v>
      </c>
      <c r="B3" s="3" t="s" vm="1">
        <v>4</v>
      </c>
    </row>
    <row r="4" spans="1:20">
      <c r="A4" s="4" t="s">
        <v>115</v>
      </c>
      <c r="B4" s="3" t="s" vm="3">
        <v>0</v>
      </c>
    </row>
    <row r="5" spans="1:20">
      <c r="A5" s="4" t="s">
        <v>5</v>
      </c>
      <c r="B5" s="3" t="s" vm="9">
        <v>6</v>
      </c>
    </row>
    <row r="7" spans="1:20">
      <c r="A7" s="4" t="s">
        <v>1</v>
      </c>
      <c r="B7"/>
      <c r="C7" s="4" t="s">
        <v>117</v>
      </c>
      <c r="D7"/>
      <c r="E7"/>
      <c r="F7"/>
      <c r="G7"/>
      <c r="H7"/>
      <c r="I7"/>
      <c r="J7" s="7"/>
    </row>
    <row r="8" spans="1:20">
      <c r="A8" s="4" t="s">
        <v>66</v>
      </c>
      <c r="B8" s="4" t="s">
        <v>124</v>
      </c>
      <c r="C8" s="3" t="s">
        <v>118</v>
      </c>
      <c r="D8" s="3" t="s">
        <v>119</v>
      </c>
      <c r="E8" s="3" t="s">
        <v>120</v>
      </c>
      <c r="F8" s="3" t="s">
        <v>121</v>
      </c>
      <c r="G8" s="3" t="s">
        <v>122</v>
      </c>
      <c r="H8" s="3" t="s">
        <v>123</v>
      </c>
      <c r="I8" s="3" t="s">
        <v>177</v>
      </c>
      <c r="J8" s="8" t="s">
        <v>183</v>
      </c>
    </row>
    <row r="9" spans="1:20">
      <c r="A9" s="3" t="s">
        <v>67</v>
      </c>
      <c r="B9" s="3" t="s">
        <v>169</v>
      </c>
      <c r="C9" s="15">
        <v>76946.149021999998</v>
      </c>
      <c r="D9" s="15">
        <v>52431.029199000004</v>
      </c>
      <c r="E9" s="15">
        <v>49427.329562000006</v>
      </c>
      <c r="F9" s="15">
        <v>45773.029274000008</v>
      </c>
      <c r="G9" s="15">
        <v>44191.649314000002</v>
      </c>
      <c r="H9" s="15">
        <v>46888.139633000006</v>
      </c>
      <c r="I9" s="15">
        <v>315657.32600400003</v>
      </c>
      <c r="J9" s="24">
        <v>0.34916523775544506</v>
      </c>
    </row>
    <row r="10" spans="1:20">
      <c r="A10"/>
      <c r="B10" s="3" t="s">
        <v>184</v>
      </c>
      <c r="C10" s="15">
        <v>35501.759988999998</v>
      </c>
      <c r="D10" s="15">
        <v>20178.689976000001</v>
      </c>
      <c r="E10" s="15">
        <v>18730.419986000001</v>
      </c>
      <c r="F10" s="15">
        <v>18596.159989</v>
      </c>
      <c r="G10" s="15">
        <v>17750.879987</v>
      </c>
      <c r="H10" s="15">
        <v>18624.049981</v>
      </c>
      <c r="I10" s="15">
        <v>129381.959908</v>
      </c>
      <c r="J10" s="24">
        <v>0.14311621835119331</v>
      </c>
    </row>
    <row r="11" spans="1:20">
      <c r="A11"/>
      <c r="B11" s="3" t="s">
        <v>129</v>
      </c>
      <c r="C11" s="15">
        <v>20557.229784000003</v>
      </c>
      <c r="D11" s="15">
        <v>26132.459910999998</v>
      </c>
      <c r="E11" s="15">
        <v>18066.399962</v>
      </c>
      <c r="F11" s="15">
        <v>17943.219981000002</v>
      </c>
      <c r="G11" s="15">
        <v>13426.619863</v>
      </c>
      <c r="H11" s="15">
        <v>14867.389786</v>
      </c>
      <c r="I11" s="15">
        <v>110993.31928700001</v>
      </c>
      <c r="J11" s="24">
        <v>0.12277557187955231</v>
      </c>
    </row>
    <row r="12" spans="1:20">
      <c r="A12"/>
      <c r="B12" s="3" t="s">
        <v>156</v>
      </c>
      <c r="C12" s="15">
        <v>15069.529941000001</v>
      </c>
      <c r="D12" s="15">
        <v>15966.119949</v>
      </c>
      <c r="E12" s="15">
        <v>15365.599935</v>
      </c>
      <c r="F12" s="15">
        <v>16754.999933999999</v>
      </c>
      <c r="G12" s="15">
        <v>17648.599994999997</v>
      </c>
      <c r="H12" s="15">
        <v>18282.379985</v>
      </c>
      <c r="I12" s="15">
        <v>99087.229739000002</v>
      </c>
      <c r="J12" s="25">
        <v>0.10960561748504426</v>
      </c>
      <c r="O12" s="3" t="s">
        <v>124</v>
      </c>
      <c r="P12" s="3" t="s">
        <v>169</v>
      </c>
      <c r="Q12" s="3" t="s">
        <v>184</v>
      </c>
      <c r="R12" s="3" t="s">
        <v>129</v>
      </c>
      <c r="S12" s="3" t="s">
        <v>156</v>
      </c>
      <c r="T12" s="3" t="s">
        <v>135</v>
      </c>
    </row>
    <row r="13" spans="1:20">
      <c r="A13"/>
      <c r="B13" s="3" t="s">
        <v>135</v>
      </c>
      <c r="C13" s="15">
        <v>9214.5799139999999</v>
      </c>
      <c r="D13" s="15">
        <v>8634.4999929999994</v>
      </c>
      <c r="E13" s="15">
        <v>9317.6399509999974</v>
      </c>
      <c r="F13" s="15">
        <v>9107.4899089999999</v>
      </c>
      <c r="G13" s="15">
        <v>8423.5199279999997</v>
      </c>
      <c r="H13" s="15">
        <v>8771.6399579999998</v>
      </c>
      <c r="I13" s="15">
        <v>53469.369652999994</v>
      </c>
      <c r="J13" s="1">
        <v>5.9145293422674876E-2</v>
      </c>
      <c r="O13" s="3" t="s">
        <v>118</v>
      </c>
      <c r="P13" s="15">
        <v>76946.149021999998</v>
      </c>
      <c r="Q13" s="15">
        <v>35501.759988999998</v>
      </c>
      <c r="R13" s="15">
        <v>20557.229784000003</v>
      </c>
      <c r="S13" s="15">
        <v>15069.529941000001</v>
      </c>
      <c r="T13" s="15">
        <v>9214.5799139999999</v>
      </c>
    </row>
    <row r="14" spans="1:20">
      <c r="A14"/>
      <c r="B14" s="3" t="s">
        <v>136</v>
      </c>
      <c r="C14" s="15">
        <v>6902.1999580000011</v>
      </c>
      <c r="D14" s="15">
        <v>6869.9199960000005</v>
      </c>
      <c r="E14" s="15">
        <v>7291.5199740000007</v>
      </c>
      <c r="F14" s="15">
        <v>7496.1599370000004</v>
      </c>
      <c r="G14" s="15">
        <v>7341.5999540000003</v>
      </c>
      <c r="H14" s="15">
        <v>7837.8999930000009</v>
      </c>
      <c r="I14" s="15">
        <v>43739.299812000005</v>
      </c>
      <c r="J14" s="1">
        <v>4.8382349338916164E-2</v>
      </c>
      <c r="O14" s="3" t="s">
        <v>119</v>
      </c>
      <c r="P14" s="15">
        <v>52431.029199000004</v>
      </c>
      <c r="Q14" s="15">
        <v>20178.689976000001</v>
      </c>
      <c r="R14" s="15">
        <v>26132.459910999998</v>
      </c>
      <c r="S14" s="15">
        <v>15966.119949</v>
      </c>
      <c r="T14" s="15">
        <v>8634.4999929999994</v>
      </c>
    </row>
    <row r="15" spans="1:20">
      <c r="A15"/>
      <c r="B15" s="3" t="s">
        <v>209</v>
      </c>
      <c r="C15" s="15">
        <v>22971.399882999998</v>
      </c>
      <c r="D15" s="15">
        <v>7064.1</v>
      </c>
      <c r="E15" s="15"/>
      <c r="F15" s="15"/>
      <c r="G15" s="15"/>
      <c r="H15" s="15"/>
      <c r="I15" s="15">
        <v>30035.499882999997</v>
      </c>
      <c r="J15" s="1">
        <v>3.322385255718234E-2</v>
      </c>
      <c r="O15" s="3" t="s">
        <v>120</v>
      </c>
      <c r="P15" s="15">
        <v>49427.329562000006</v>
      </c>
      <c r="Q15" s="15">
        <v>18730.419986000001</v>
      </c>
      <c r="R15" s="15">
        <v>18066.399962</v>
      </c>
      <c r="S15" s="15">
        <v>15365.599935</v>
      </c>
      <c r="T15" s="15">
        <v>9317.6399509999974</v>
      </c>
    </row>
    <row r="16" spans="1:20">
      <c r="A16"/>
      <c r="B16" s="3" t="s">
        <v>128</v>
      </c>
      <c r="C16" s="15">
        <v>468.41999199999998</v>
      </c>
      <c r="D16" s="15">
        <v>4688.099107</v>
      </c>
      <c r="E16" s="15">
        <v>8085.5185030000002</v>
      </c>
      <c r="F16" s="15">
        <v>6414.3996969999998</v>
      </c>
      <c r="G16" s="15">
        <v>2480.6394660000001</v>
      </c>
      <c r="H16" s="15">
        <v>2442.749307</v>
      </c>
      <c r="I16" s="15">
        <v>24579.826072000003</v>
      </c>
      <c r="J16" s="1">
        <v>2.7189043647631393E-2</v>
      </c>
      <c r="O16" s="3" t="s">
        <v>121</v>
      </c>
      <c r="P16" s="15">
        <v>45773.029274000008</v>
      </c>
      <c r="Q16" s="15">
        <v>18596.159989</v>
      </c>
      <c r="R16" s="15">
        <v>17943.219981000002</v>
      </c>
      <c r="S16" s="15">
        <v>16754.999933999999</v>
      </c>
      <c r="T16" s="15">
        <v>9107.4899089999999</v>
      </c>
    </row>
    <row r="17" spans="1:20">
      <c r="A17"/>
      <c r="B17" s="3" t="s">
        <v>148</v>
      </c>
      <c r="C17" s="15">
        <v>18297.839790000002</v>
      </c>
      <c r="D17" s="15">
        <v>5544.7999220000002</v>
      </c>
      <c r="E17" s="15"/>
      <c r="F17" s="15"/>
      <c r="G17" s="15"/>
      <c r="H17" s="15"/>
      <c r="I17" s="15">
        <v>23842.639712000004</v>
      </c>
      <c r="J17" s="1">
        <v>2.6373602884960136E-2</v>
      </c>
      <c r="O17" s="3" t="s">
        <v>122</v>
      </c>
      <c r="P17" s="15">
        <v>44191.649314000002</v>
      </c>
      <c r="Q17" s="15">
        <v>17750.879987</v>
      </c>
      <c r="R17" s="15">
        <v>13426.619863</v>
      </c>
      <c r="S17" s="15">
        <v>17648.599994999997</v>
      </c>
      <c r="T17" s="15">
        <v>8423.5199279999997</v>
      </c>
    </row>
    <row r="18" spans="1:20">
      <c r="A18"/>
      <c r="B18" s="3" t="s">
        <v>130</v>
      </c>
      <c r="C18" s="15">
        <v>1.79</v>
      </c>
      <c r="D18" s="15">
        <v>96.919983999999999</v>
      </c>
      <c r="E18" s="15">
        <v>5108.1998439999998</v>
      </c>
      <c r="F18" s="15">
        <v>10268.299870999999</v>
      </c>
      <c r="G18" s="15">
        <v>557.81999499999995</v>
      </c>
      <c r="H18" s="15">
        <v>1947.5699789999996</v>
      </c>
      <c r="I18" s="15">
        <v>17980.599672999997</v>
      </c>
      <c r="J18" s="1">
        <v>1.9889290830934062E-2</v>
      </c>
      <c r="O18" s="3" t="s">
        <v>123</v>
      </c>
      <c r="P18" s="15">
        <v>46888.139633000006</v>
      </c>
      <c r="Q18" s="15">
        <v>18624.049981</v>
      </c>
      <c r="R18" s="15">
        <v>14867.389786</v>
      </c>
      <c r="S18" s="15">
        <v>18282.379985</v>
      </c>
      <c r="T18" s="15">
        <v>8771.6399579999998</v>
      </c>
    </row>
    <row r="19" spans="1:20">
      <c r="A19"/>
      <c r="B19" s="3" t="s">
        <v>210</v>
      </c>
      <c r="C19" s="15">
        <v>10883.919993</v>
      </c>
      <c r="D19" s="15"/>
      <c r="E19" s="15"/>
      <c r="F19" s="15"/>
      <c r="G19" s="15"/>
      <c r="H19" s="15"/>
      <c r="I19" s="15">
        <v>10883.919993</v>
      </c>
      <c r="J19" s="1">
        <v>1.2039278670246765E-2</v>
      </c>
    </row>
    <row r="20" spans="1:20">
      <c r="A20"/>
      <c r="B20" s="3" t="s">
        <v>134</v>
      </c>
      <c r="C20" s="15">
        <v>1217.4799950000001</v>
      </c>
      <c r="D20" s="15">
        <v>1224.9699820000001</v>
      </c>
      <c r="E20" s="15">
        <v>1299.6899819999999</v>
      </c>
      <c r="F20" s="15">
        <v>1423.4699959999998</v>
      </c>
      <c r="G20" s="15">
        <v>1361.5799809999996</v>
      </c>
      <c r="H20" s="15">
        <v>1421.6299859999999</v>
      </c>
      <c r="I20" s="15">
        <v>7948.8199219999997</v>
      </c>
      <c r="J20" s="1">
        <v>8.7926094828072437E-3</v>
      </c>
    </row>
    <row r="21" spans="1:20">
      <c r="A21"/>
      <c r="B21" s="3" t="s">
        <v>147</v>
      </c>
      <c r="C21" s="15">
        <v>1229.8999590000001</v>
      </c>
      <c r="D21" s="15">
        <v>1055.1199810000001</v>
      </c>
      <c r="E21" s="15">
        <v>1160.659987</v>
      </c>
      <c r="F21" s="15">
        <v>1354.9799950000001</v>
      </c>
      <c r="G21" s="15">
        <v>1478.1599700000002</v>
      </c>
      <c r="H21" s="15">
        <v>1527.4299939999996</v>
      </c>
      <c r="I21" s="15">
        <v>7806.2498860000014</v>
      </c>
      <c r="J21" s="1">
        <v>8.6349052370451439E-3</v>
      </c>
    </row>
    <row r="22" spans="1:20">
      <c r="A22"/>
      <c r="B22" s="3" t="s">
        <v>149</v>
      </c>
      <c r="C22" s="15">
        <v>7800.7899889999999</v>
      </c>
      <c r="D22" s="15"/>
      <c r="E22" s="15"/>
      <c r="F22" s="15"/>
      <c r="G22" s="15"/>
      <c r="H22" s="15"/>
      <c r="I22" s="15">
        <v>7800.7899889999999</v>
      </c>
      <c r="J22" s="1">
        <v>8.628865756643218E-3</v>
      </c>
    </row>
    <row r="23" spans="1:20">
      <c r="A23"/>
      <c r="B23" s="3" t="s">
        <v>131</v>
      </c>
      <c r="C23" s="15">
        <v>1266.639999</v>
      </c>
      <c r="D23" s="15">
        <v>4310.3684340000009</v>
      </c>
      <c r="E23" s="15">
        <v>0</v>
      </c>
      <c r="F23" s="15">
        <v>0</v>
      </c>
      <c r="G23" s="15">
        <v>0</v>
      </c>
      <c r="H23" s="15">
        <v>0</v>
      </c>
      <c r="I23" s="15">
        <v>5577.0084330000009</v>
      </c>
      <c r="J23" s="1">
        <v>6.1690235424724186E-3</v>
      </c>
    </row>
    <row r="24" spans="1:20">
      <c r="A24"/>
      <c r="B24" s="3" t="s">
        <v>155</v>
      </c>
      <c r="C24" s="15">
        <v>631.31995199999994</v>
      </c>
      <c r="D24" s="15">
        <v>642.33999799999992</v>
      </c>
      <c r="E24" s="15">
        <v>655.99995999999999</v>
      </c>
      <c r="F24" s="15">
        <v>659.099965</v>
      </c>
      <c r="G24" s="15">
        <v>642.19999599999994</v>
      </c>
      <c r="H24" s="15">
        <v>701.79999899999996</v>
      </c>
      <c r="I24" s="15">
        <v>3932.7598699999994</v>
      </c>
      <c r="J24" s="1">
        <v>4.3502333762601222E-3</v>
      </c>
    </row>
    <row r="25" spans="1:20">
      <c r="A25"/>
      <c r="B25" s="3" t="s">
        <v>160</v>
      </c>
      <c r="C25" s="15">
        <v>976.24998699999992</v>
      </c>
      <c r="D25" s="15">
        <v>475.809999</v>
      </c>
      <c r="E25" s="15">
        <v>304.73999800000001</v>
      </c>
      <c r="F25" s="15">
        <v>405.75998799999996</v>
      </c>
      <c r="G25" s="15">
        <v>633.99999000000003</v>
      </c>
      <c r="H25" s="15">
        <v>608.52997600000003</v>
      </c>
      <c r="I25" s="15">
        <v>3405.0899380000001</v>
      </c>
      <c r="J25" s="1">
        <v>3.7665497988960896E-3</v>
      </c>
    </row>
    <row r="26" spans="1:20">
      <c r="A26"/>
      <c r="B26" s="3" t="s">
        <v>186</v>
      </c>
      <c r="C26" s="15">
        <v>265.75998800000002</v>
      </c>
      <c r="D26" s="15">
        <v>1134.01</v>
      </c>
      <c r="E26" s="15"/>
      <c r="F26" s="15"/>
      <c r="G26" s="15"/>
      <c r="H26" s="15"/>
      <c r="I26" s="15">
        <v>1399.769988</v>
      </c>
      <c r="J26" s="1">
        <v>1.5483595038018E-3</v>
      </c>
    </row>
    <row r="27" spans="1:20">
      <c r="A27"/>
      <c r="B27" s="3" t="s">
        <v>172</v>
      </c>
      <c r="C27" s="15"/>
      <c r="D27" s="15"/>
      <c r="E27" s="15">
        <v>202.209982</v>
      </c>
      <c r="F27" s="15">
        <v>244.61998700000001</v>
      </c>
      <c r="G27" s="15">
        <v>271.79999500000002</v>
      </c>
      <c r="H27" s="15">
        <v>465.76997299999999</v>
      </c>
      <c r="I27" s="15">
        <v>1184.3999369999999</v>
      </c>
      <c r="J27" s="1">
        <v>1.3101273169718816E-3</v>
      </c>
    </row>
    <row r="28" spans="1:20">
      <c r="A28"/>
      <c r="B28" s="3" t="s">
        <v>211</v>
      </c>
      <c r="C28" s="15">
        <v>226.23999800000001</v>
      </c>
      <c r="D28" s="15">
        <v>190.98</v>
      </c>
      <c r="E28" s="15">
        <v>197.349998</v>
      </c>
      <c r="F28" s="15">
        <v>196.819999</v>
      </c>
      <c r="G28" s="15">
        <v>98.409998999999999</v>
      </c>
      <c r="H28" s="15">
        <v>197.349998</v>
      </c>
      <c r="I28" s="15">
        <v>1107.1499919999999</v>
      </c>
      <c r="J28" s="1">
        <v>1.2246770733359133E-3</v>
      </c>
    </row>
    <row r="29" spans="1:20">
      <c r="A29"/>
      <c r="B29" s="3" t="s">
        <v>170</v>
      </c>
      <c r="C29" s="15">
        <v>718.69999700000005</v>
      </c>
      <c r="D29" s="15">
        <v>384.78999699999997</v>
      </c>
      <c r="E29" s="15">
        <v>0</v>
      </c>
      <c r="F29" s="15">
        <v>0</v>
      </c>
      <c r="G29" s="15">
        <v>0</v>
      </c>
      <c r="H29" s="15">
        <v>0</v>
      </c>
      <c r="I29" s="15">
        <v>1103.489994</v>
      </c>
      <c r="J29" s="1">
        <v>1.2206285562682683E-3</v>
      </c>
    </row>
    <row r="30" spans="1:20">
      <c r="A30"/>
      <c r="B30" s="3" t="s">
        <v>143</v>
      </c>
      <c r="C30" s="15"/>
      <c r="D30" s="15"/>
      <c r="E30" s="15"/>
      <c r="F30" s="15">
        <v>208.589991</v>
      </c>
      <c r="G30" s="15">
        <v>355.82997799999998</v>
      </c>
      <c r="H30" s="15">
        <v>380.35996999999998</v>
      </c>
      <c r="I30" s="15">
        <v>944.77993900000001</v>
      </c>
      <c r="J30" s="1">
        <v>1.0450709831563662E-3</v>
      </c>
    </row>
    <row r="31" spans="1:20">
      <c r="A31"/>
      <c r="B31" s="3" t="s">
        <v>212</v>
      </c>
      <c r="C31" s="15"/>
      <c r="D31" s="15"/>
      <c r="E31" s="15"/>
      <c r="F31" s="15"/>
      <c r="G31" s="15">
        <v>0</v>
      </c>
      <c r="H31" s="15">
        <v>545.39</v>
      </c>
      <c r="I31" s="15">
        <v>545.39</v>
      </c>
      <c r="J31" s="1">
        <v>6.0328468035311504E-4</v>
      </c>
    </row>
    <row r="32" spans="1:20">
      <c r="A32"/>
      <c r="B32" s="3" t="s">
        <v>213</v>
      </c>
      <c r="C32" s="15">
        <v>43.439996999999998</v>
      </c>
      <c r="D32" s="15">
        <v>52.439995000000003</v>
      </c>
      <c r="E32" s="15">
        <v>57.919998000000007</v>
      </c>
      <c r="F32" s="15">
        <v>123.07998400000001</v>
      </c>
      <c r="G32" s="15">
        <v>115.83999500000002</v>
      </c>
      <c r="H32" s="15">
        <v>107.57998800000001</v>
      </c>
      <c r="I32" s="15">
        <v>500.29995700000001</v>
      </c>
      <c r="J32" s="1">
        <v>5.5340820264292016E-4</v>
      </c>
    </row>
    <row r="33" spans="1:10">
      <c r="A33"/>
      <c r="B33" s="3" t="s">
        <v>153</v>
      </c>
      <c r="C33" s="15">
        <v>258.89</v>
      </c>
      <c r="D33" s="15">
        <v>41.74</v>
      </c>
      <c r="E33" s="15"/>
      <c r="F33" s="15"/>
      <c r="G33" s="15"/>
      <c r="H33" s="15"/>
      <c r="I33" s="15">
        <v>300.63</v>
      </c>
      <c r="J33" s="1">
        <v>3.3254271888842293E-4</v>
      </c>
    </row>
    <row r="34" spans="1:10">
      <c r="A34"/>
      <c r="B34" s="3" t="s">
        <v>154</v>
      </c>
      <c r="C34" s="15">
        <v>220.509996</v>
      </c>
      <c r="D34" s="15">
        <v>28.05</v>
      </c>
      <c r="E34" s="15"/>
      <c r="F34" s="15"/>
      <c r="G34" s="15"/>
      <c r="H34" s="15"/>
      <c r="I34" s="15">
        <v>248.55999600000001</v>
      </c>
      <c r="J34" s="1">
        <v>2.7494533771325392E-4</v>
      </c>
    </row>
    <row r="35" spans="1:10">
      <c r="A35"/>
      <c r="B35" s="3" t="s">
        <v>214</v>
      </c>
      <c r="C35" s="15">
        <v>66.08</v>
      </c>
      <c r="D35" s="15">
        <v>64.180000000000007</v>
      </c>
      <c r="E35" s="15">
        <v>0</v>
      </c>
      <c r="F35" s="15">
        <v>0</v>
      </c>
      <c r="G35" s="15">
        <v>0</v>
      </c>
      <c r="H35" s="15">
        <v>56.41</v>
      </c>
      <c r="I35" s="15">
        <v>186.67</v>
      </c>
      <c r="J35" s="1">
        <v>2.0648554480558128E-4</v>
      </c>
    </row>
    <row r="36" spans="1:10">
      <c r="A36"/>
      <c r="B36" s="3" t="s">
        <v>126</v>
      </c>
      <c r="C36" s="15"/>
      <c r="D36" s="15"/>
      <c r="E36" s="15"/>
      <c r="F36" s="15"/>
      <c r="G36" s="15">
        <v>123.18</v>
      </c>
      <c r="H36" s="15">
        <v>45.739998999999997</v>
      </c>
      <c r="I36" s="15">
        <v>168.91999900000002</v>
      </c>
      <c r="J36" s="1">
        <v>1.8685133134447554E-4</v>
      </c>
    </row>
    <row r="37" spans="1:10">
      <c r="A37"/>
      <c r="B37" s="3" t="s">
        <v>142</v>
      </c>
      <c r="C37" s="15"/>
      <c r="D37" s="15">
        <v>40.829998000000003</v>
      </c>
      <c r="E37" s="15">
        <v>39.639999000000003</v>
      </c>
      <c r="F37" s="15">
        <v>22.829996999999999</v>
      </c>
      <c r="G37" s="15">
        <v>0</v>
      </c>
      <c r="H37" s="15">
        <v>0.82</v>
      </c>
      <c r="I37" s="15">
        <v>104.11999399999999</v>
      </c>
      <c r="J37" s="1">
        <v>1.1517262380802408E-4</v>
      </c>
    </row>
    <row r="38" spans="1:10">
      <c r="A38"/>
      <c r="B38" s="3" t="s">
        <v>161</v>
      </c>
      <c r="C38" s="15">
        <v>29.619992</v>
      </c>
      <c r="D38" s="15">
        <v>10.839995999999999</v>
      </c>
      <c r="E38" s="15"/>
      <c r="F38" s="15"/>
      <c r="G38" s="15"/>
      <c r="H38" s="15"/>
      <c r="I38" s="15">
        <v>40.459987999999996</v>
      </c>
      <c r="J38" s="1">
        <v>4.4754929367371728E-5</v>
      </c>
    </row>
    <row r="39" spans="1:10">
      <c r="A39"/>
      <c r="B39" s="3" t="s">
        <v>188</v>
      </c>
      <c r="C39" s="15">
        <v>21.52</v>
      </c>
      <c r="D39" s="15">
        <v>9.93</v>
      </c>
      <c r="E39" s="15"/>
      <c r="F39" s="15"/>
      <c r="G39" s="15"/>
      <c r="H39" s="15"/>
      <c r="I39" s="15">
        <v>31.45</v>
      </c>
      <c r="J39" s="1">
        <v>3.4788505834550447E-5</v>
      </c>
    </row>
    <row r="40" spans="1:10">
      <c r="A40"/>
      <c r="B40" s="3" t="s">
        <v>215</v>
      </c>
      <c r="C40" s="15">
        <v>28.859998999999998</v>
      </c>
      <c r="D40" s="15"/>
      <c r="E40" s="15"/>
      <c r="F40" s="15"/>
      <c r="G40" s="15"/>
      <c r="H40" s="15"/>
      <c r="I40" s="15">
        <v>28.859998999999998</v>
      </c>
      <c r="J40" s="1">
        <v>3.1923568953787599E-5</v>
      </c>
    </row>
    <row r="41" spans="1:10">
      <c r="A41"/>
      <c r="B41" s="3" t="s">
        <v>216</v>
      </c>
      <c r="C41" s="15">
        <v>1.59</v>
      </c>
      <c r="D41" s="15">
        <v>1.55</v>
      </c>
      <c r="E41" s="15">
        <v>1.6</v>
      </c>
      <c r="F41" s="15">
        <v>1.59</v>
      </c>
      <c r="G41" s="15">
        <v>0</v>
      </c>
      <c r="H41" s="15">
        <v>1.59</v>
      </c>
      <c r="I41" s="15">
        <v>7.92</v>
      </c>
      <c r="J41" s="1">
        <v>8.7607302451395709E-6</v>
      </c>
    </row>
    <row r="42" spans="1:10">
      <c r="A42"/>
      <c r="B42" s="3" t="s">
        <v>166</v>
      </c>
      <c r="C42" s="15">
        <v>7.23</v>
      </c>
      <c r="D42" s="15"/>
      <c r="E42" s="15"/>
      <c r="F42" s="15"/>
      <c r="G42" s="15">
        <v>0</v>
      </c>
      <c r="H42" s="15"/>
      <c r="I42" s="15">
        <v>7.23</v>
      </c>
      <c r="J42" s="1">
        <v>7.9974848071160492E-6</v>
      </c>
    </row>
    <row r="43" spans="1:10">
      <c r="A43"/>
      <c r="B43" s="3" t="s">
        <v>167</v>
      </c>
      <c r="C43" s="15">
        <v>2.42</v>
      </c>
      <c r="D43" s="15"/>
      <c r="E43" s="15"/>
      <c r="F43" s="15"/>
      <c r="G43" s="15"/>
      <c r="H43" s="15"/>
      <c r="I43" s="15">
        <v>2.42</v>
      </c>
      <c r="J43" s="1">
        <v>2.6768897971259804E-6</v>
      </c>
    </row>
    <row r="44" spans="1:10">
      <c r="A44"/>
      <c r="B44" s="3" t="s">
        <v>189</v>
      </c>
      <c r="C44" s="15"/>
      <c r="D44" s="15"/>
      <c r="E44" s="15"/>
      <c r="F44" s="15"/>
      <c r="G44" s="15">
        <v>0</v>
      </c>
      <c r="H44" s="15"/>
      <c r="I44" s="15">
        <v>0</v>
      </c>
      <c r="J44" s="1">
        <v>0</v>
      </c>
    </row>
    <row r="45" spans="1:10">
      <c r="A45"/>
      <c r="B45" s="3" t="s">
        <v>190</v>
      </c>
      <c r="C45" s="15"/>
      <c r="D45" s="15"/>
      <c r="E45" s="15"/>
      <c r="F45" s="15"/>
      <c r="G45" s="15">
        <v>0</v>
      </c>
      <c r="H45" s="15">
        <v>0</v>
      </c>
      <c r="I45" s="15">
        <v>0</v>
      </c>
      <c r="J45" s="1">
        <v>0</v>
      </c>
    </row>
    <row r="46" spans="1:10">
      <c r="A46"/>
      <c r="B46" s="3" t="s">
        <v>132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">
        <v>0</v>
      </c>
    </row>
    <row r="47" spans="1:10">
      <c r="A47"/>
      <c r="B47" s="3" t="s">
        <v>217</v>
      </c>
      <c r="C47" s="15">
        <v>0</v>
      </c>
      <c r="D47" s="15"/>
      <c r="E47" s="15"/>
      <c r="F47" s="15"/>
      <c r="G47" s="15"/>
      <c r="H47" s="15"/>
      <c r="I47" s="15">
        <v>0</v>
      </c>
      <c r="J47" s="1">
        <v>0</v>
      </c>
    </row>
    <row r="48" spans="1:10">
      <c r="A48"/>
      <c r="B48" s="3" t="s">
        <v>171</v>
      </c>
      <c r="C48" s="15"/>
      <c r="D48" s="15"/>
      <c r="E48" s="15"/>
      <c r="F48" s="15"/>
      <c r="G48" s="15">
        <v>0</v>
      </c>
      <c r="H48" s="15"/>
      <c r="I48" s="15">
        <v>0</v>
      </c>
      <c r="J48" s="1">
        <v>0</v>
      </c>
    </row>
    <row r="49" spans="1:10">
      <c r="A49"/>
      <c r="B49" s="3" t="s">
        <v>163</v>
      </c>
      <c r="C49" s="15"/>
      <c r="D49" s="15"/>
      <c r="E49" s="15"/>
      <c r="F49" s="15"/>
      <c r="G49" s="15">
        <v>0</v>
      </c>
      <c r="H49" s="15"/>
      <c r="I49" s="15">
        <v>0</v>
      </c>
      <c r="J49" s="1">
        <v>0</v>
      </c>
    </row>
    <row r="50" spans="1:10">
      <c r="A50"/>
      <c r="B50" s="3" t="s">
        <v>159</v>
      </c>
      <c r="C50" s="15"/>
      <c r="D50" s="15">
        <v>0</v>
      </c>
      <c r="E50" s="15"/>
      <c r="F50" s="15"/>
      <c r="G50" s="15"/>
      <c r="H50" s="15"/>
      <c r="I50" s="15">
        <v>0</v>
      </c>
      <c r="J50" s="1">
        <v>0</v>
      </c>
    </row>
    <row r="51" spans="1:10">
      <c r="A51"/>
      <c r="B51" s="3" t="s">
        <v>168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">
        <v>0</v>
      </c>
    </row>
  </sheetData>
  <mergeCells count="1">
    <mergeCell ref="B1:E1"/>
  </mergeCells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D00000"/>
          <x14:sparklines>
            <x14:sparkline>
              <xm:f>可口可乐饮料（上海）有限公司!C9:H9</xm:f>
              <xm:sqref>K9</xm:sqref>
            </x14:sparkline>
            <x14:sparkline>
              <xm:f>可口可乐饮料（上海）有限公司!C10:H10</xm:f>
              <xm:sqref>K10</xm:sqref>
            </x14:sparkline>
            <x14:sparkline>
              <xm:f>可口可乐饮料（上海）有限公司!C11:H11</xm:f>
              <xm:sqref>K11</xm:sqref>
            </x14:sparkline>
            <x14:sparkline>
              <xm:f>可口可乐饮料（上海）有限公司!C12:H12</xm:f>
              <xm:sqref>K12</xm:sqref>
            </x14:sparkline>
            <x14:sparkline>
              <xm:f>可口可乐饮料（上海）有限公司!C13:H13</xm:f>
              <xm:sqref>K13</xm:sqref>
            </x14:sparkline>
            <x14:sparkline>
              <xm:f>可口可乐饮料（上海）有限公司!C14:H14</xm:f>
              <xm:sqref>K14</xm:sqref>
            </x14:sparkline>
            <x14:sparkline>
              <xm:f>可口可乐饮料（上海）有限公司!C15:H15</xm:f>
              <xm:sqref>K15</xm:sqref>
            </x14:sparkline>
            <x14:sparkline>
              <xm:f>可口可乐饮料（上海）有限公司!C16:H16</xm:f>
              <xm:sqref>K16</xm:sqref>
            </x14:sparkline>
            <x14:sparkline>
              <xm:f>可口可乐饮料（上海）有限公司!C17:H17</xm:f>
              <xm:sqref>K17</xm:sqref>
            </x14:sparkline>
            <x14:sparkline>
              <xm:f>可口可乐饮料（上海）有限公司!C18:H18</xm:f>
              <xm:sqref>K18</xm:sqref>
            </x14:sparkline>
            <x14:sparkline>
              <xm:f>可口可乐饮料（上海）有限公司!C19:H19</xm:f>
              <xm:sqref>K19</xm:sqref>
            </x14:sparkline>
            <x14:sparkline>
              <xm:f>可口可乐饮料（上海）有限公司!C20:H20</xm:f>
              <xm:sqref>K20</xm:sqref>
            </x14:sparkline>
            <x14:sparkline>
              <xm:f>可口可乐饮料（上海）有限公司!C21:H21</xm:f>
              <xm:sqref>K21</xm:sqref>
            </x14:sparkline>
            <x14:sparkline>
              <xm:f>可口可乐饮料（上海）有限公司!C22:H22</xm:f>
              <xm:sqref>K22</xm:sqref>
            </x14:sparkline>
            <x14:sparkline>
              <xm:f>可口可乐饮料（上海）有限公司!C23:H23</xm:f>
              <xm:sqref>K23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1"/>
  <sheetViews>
    <sheetView topLeftCell="A7" workbookViewId="0">
      <selection activeCell="D43" sqref="D43"/>
    </sheetView>
  </sheetViews>
  <sheetFormatPr defaultRowHeight="15"/>
  <cols>
    <col min="1" max="1" width="29.5703125" style="3" customWidth="1"/>
    <col min="2" max="2" width="35.7109375" style="3" customWidth="1"/>
    <col min="3" max="7" width="24" style="3" customWidth="1"/>
    <col min="8" max="8" width="11.28515625" style="3" customWidth="1"/>
    <col min="9" max="10" width="12" style="3" customWidth="1"/>
    <col min="11" max="11" width="11.28515625" style="3" customWidth="1"/>
    <col min="12" max="12" width="9.140625" style="3" customWidth="1"/>
    <col min="13" max="13" width="2.7109375" style="3" customWidth="1"/>
    <col min="14" max="15" width="24.85546875" style="3" bestFit="1" customWidth="1"/>
    <col min="16" max="16" width="24.85546875" style="3" customWidth="1"/>
    <col min="17" max="18" width="24.85546875" style="3" bestFit="1" customWidth="1"/>
    <col min="19" max="19" width="24.85546875" style="3" customWidth="1"/>
    <col min="20" max="20" width="15.42578125" style="3" customWidth="1"/>
    <col min="21" max="21" width="15.42578125" style="3" bestFit="1" customWidth="1"/>
    <col min="22" max="25" width="15.42578125" style="3" customWidth="1"/>
    <col min="26" max="26" width="9.42578125" style="3" bestFit="1" customWidth="1"/>
    <col min="27" max="28" width="29.5703125" style="3" bestFit="1" customWidth="1"/>
    <col min="29" max="29" width="16.42578125" style="3" bestFit="1" customWidth="1"/>
    <col min="30" max="30" width="35.85546875" style="3" bestFit="1" customWidth="1"/>
    <col min="31" max="32" width="27.42578125" style="3" bestFit="1" customWidth="1"/>
    <col min="33" max="33" width="11.7109375" style="3" bestFit="1" customWidth="1"/>
    <col min="34" max="34" width="30.28515625" style="3" bestFit="1" customWidth="1"/>
    <col min="35" max="35" width="21.85546875" style="3" bestFit="1" customWidth="1"/>
    <col min="36" max="36" width="49.42578125" style="3" bestFit="1" customWidth="1"/>
    <col min="37" max="37" width="21.85546875" style="3" bestFit="1" customWidth="1"/>
    <col min="38" max="38" width="49.42578125" style="3" bestFit="1" customWidth="1"/>
    <col min="39" max="39" width="42.85546875" style="3" bestFit="1" customWidth="1"/>
    <col min="40" max="40" width="21.85546875" style="3" bestFit="1" customWidth="1"/>
    <col min="41" max="41" width="49.42578125" style="3" bestFit="1" customWidth="1"/>
    <col min="42" max="42" width="41.7109375" style="3" bestFit="1" customWidth="1"/>
    <col min="43" max="43" width="46" style="3" bestFit="1" customWidth="1"/>
    <col min="44" max="44" width="45" style="3" bestFit="1" customWidth="1"/>
    <col min="45" max="45" width="27.85546875" style="3" bestFit="1" customWidth="1"/>
    <col min="46" max="46" width="21.28515625" style="3" bestFit="1" customWidth="1"/>
    <col min="47" max="47" width="10.5703125" style="3" bestFit="1" customWidth="1"/>
    <col min="48" max="48" width="12.5703125" style="3" bestFit="1" customWidth="1"/>
    <col min="49" max="49" width="20.7109375" style="3" bestFit="1" customWidth="1"/>
    <col min="50" max="50" width="16" style="3" bestFit="1" customWidth="1"/>
    <col min="51" max="51" width="25.7109375" style="3" bestFit="1" customWidth="1"/>
    <col min="52" max="52" width="14.5703125" style="3" bestFit="1" customWidth="1"/>
    <col min="53" max="53" width="23.140625" style="3" bestFit="1" customWidth="1"/>
    <col min="54" max="54" width="21.5703125" style="3" bestFit="1" customWidth="1"/>
    <col min="55" max="55" width="17.140625" style="3" bestFit="1" customWidth="1"/>
    <col min="56" max="56" width="36.85546875" style="3" bestFit="1" customWidth="1"/>
    <col min="57" max="57" width="39.42578125" style="3" bestFit="1" customWidth="1"/>
    <col min="58" max="58" width="30.7109375" style="3" bestFit="1" customWidth="1"/>
    <col min="59" max="59" width="33.7109375" style="3" bestFit="1" customWidth="1"/>
    <col min="60" max="60" width="32.140625" style="3" bestFit="1" customWidth="1"/>
    <col min="61" max="61" width="27.42578125" style="3" bestFit="1" customWidth="1"/>
    <col min="62" max="62" width="38.42578125" style="3" bestFit="1" customWidth="1"/>
    <col min="63" max="64" width="22.28515625" style="3" bestFit="1" customWidth="1"/>
    <col min="65" max="65" width="27.42578125" style="3" bestFit="1" customWidth="1"/>
    <col min="66" max="66" width="38.42578125" style="3" bestFit="1" customWidth="1"/>
    <col min="67" max="67" width="36.28515625" style="3" bestFit="1" customWidth="1"/>
    <col min="68" max="68" width="31.42578125" style="3" bestFit="1" customWidth="1"/>
    <col min="69" max="69" width="37.28515625" style="3" bestFit="1" customWidth="1"/>
    <col min="70" max="70" width="32.5703125" style="3" bestFit="1" customWidth="1"/>
    <col min="71" max="71" width="37.28515625" style="3" bestFit="1" customWidth="1"/>
    <col min="72" max="72" width="32.5703125" style="3" bestFit="1" customWidth="1"/>
    <col min="73" max="73" width="37.28515625" style="3" bestFit="1" customWidth="1"/>
    <col min="74" max="74" width="32.5703125" style="3" bestFit="1" customWidth="1"/>
    <col min="75" max="75" width="37.28515625" style="3" bestFit="1" customWidth="1"/>
    <col min="76" max="76" width="32.5703125" style="3" bestFit="1" customWidth="1"/>
    <col min="77" max="77" width="36.28515625" style="3" bestFit="1" customWidth="1"/>
    <col min="78" max="78" width="31.42578125" style="3" bestFit="1" customWidth="1"/>
    <col min="79" max="79" width="36.28515625" style="3" bestFit="1" customWidth="1"/>
    <col min="80" max="80" width="31.42578125" style="3" bestFit="1" customWidth="1"/>
    <col min="81" max="81" width="36.28515625" style="3" bestFit="1" customWidth="1"/>
    <col min="82" max="82" width="31.42578125" style="3" bestFit="1" customWidth="1"/>
    <col min="83" max="83" width="32.5703125" style="3" bestFit="1" customWidth="1"/>
    <col min="84" max="84" width="9.42578125" style="3" bestFit="1" customWidth="1"/>
    <col min="85" max="85" width="24.42578125" style="3" bestFit="1" customWidth="1"/>
    <col min="86" max="86" width="25.42578125" style="3" bestFit="1" customWidth="1"/>
    <col min="87" max="87" width="29.42578125" style="3" bestFit="1" customWidth="1"/>
    <col min="88" max="88" width="26.5703125" style="3" bestFit="1" customWidth="1"/>
    <col min="89" max="89" width="35.42578125" style="3" bestFit="1" customWidth="1"/>
    <col min="90" max="90" width="21.5703125" style="3" bestFit="1" customWidth="1"/>
    <col min="91" max="91" width="16.7109375" style="3" bestFit="1" customWidth="1"/>
    <col min="92" max="92" width="10.42578125" style="3" bestFit="1" customWidth="1"/>
    <col min="93" max="93" width="22.5703125" style="3" bestFit="1" customWidth="1"/>
    <col min="94" max="94" width="24.7109375" style="3" bestFit="1" customWidth="1"/>
    <col min="95" max="95" width="22.28515625" style="3" bestFit="1" customWidth="1"/>
    <col min="96" max="96" width="9.5703125" style="3" bestFit="1" customWidth="1"/>
    <col min="97" max="16384" width="9.140625" style="3"/>
  </cols>
  <sheetData>
    <row r="1" spans="1:19" ht="15.75">
      <c r="B1" s="28" t="s">
        <v>206</v>
      </c>
      <c r="C1" s="28"/>
      <c r="D1" s="28"/>
      <c r="E1" s="28"/>
    </row>
    <row r="2" spans="1:19">
      <c r="A2" s="4" t="s">
        <v>3</v>
      </c>
      <c r="B2" s="3" t="s" vm="2">
        <v>0</v>
      </c>
    </row>
    <row r="3" spans="1:19">
      <c r="A3" s="4" t="s">
        <v>114</v>
      </c>
      <c r="B3" s="3" t="s" vm="1">
        <v>4</v>
      </c>
    </row>
    <row r="4" spans="1:19">
      <c r="A4" s="4" t="s">
        <v>115</v>
      </c>
      <c r="B4" s="3" t="s" vm="3">
        <v>0</v>
      </c>
    </row>
    <row r="5" spans="1:19">
      <c r="A5" s="4" t="s">
        <v>5</v>
      </c>
      <c r="B5" s="3" t="s" vm="10">
        <v>27</v>
      </c>
    </row>
    <row r="7" spans="1:19">
      <c r="A7" s="4" t="s">
        <v>1</v>
      </c>
      <c r="B7"/>
      <c r="C7" s="4" t="s">
        <v>117</v>
      </c>
      <c r="D7"/>
      <c r="E7"/>
      <c r="F7"/>
      <c r="G7"/>
      <c r="H7"/>
      <c r="I7" s="7"/>
    </row>
    <row r="8" spans="1:19">
      <c r="A8" s="4" t="s">
        <v>66</v>
      </c>
      <c r="B8" s="4" t="s">
        <v>124</v>
      </c>
      <c r="C8" s="3" t="s">
        <v>119</v>
      </c>
      <c r="D8" s="3" t="s">
        <v>120</v>
      </c>
      <c r="E8" s="3" t="s">
        <v>121</v>
      </c>
      <c r="F8" s="3" t="s">
        <v>122</v>
      </c>
      <c r="G8" s="3" t="s">
        <v>123</v>
      </c>
      <c r="H8" s="3" t="s">
        <v>177</v>
      </c>
      <c r="I8" s="8" t="s">
        <v>183</v>
      </c>
    </row>
    <row r="9" spans="1:19">
      <c r="A9" s="3" t="s">
        <v>106</v>
      </c>
      <c r="B9" s="3" t="s">
        <v>169</v>
      </c>
      <c r="C9" s="15">
        <v>16353.579899</v>
      </c>
      <c r="D9" s="15">
        <v>15317.439636000001</v>
      </c>
      <c r="E9" s="15">
        <v>18045.319865000001</v>
      </c>
      <c r="F9" s="15">
        <v>14711.369929</v>
      </c>
      <c r="G9" s="15">
        <v>16298.719788999999</v>
      </c>
      <c r="H9" s="15">
        <v>80726.429118</v>
      </c>
      <c r="I9" s="26">
        <v>0.2573240180720166</v>
      </c>
      <c r="J9"/>
    </row>
    <row r="10" spans="1:19">
      <c r="A10"/>
      <c r="B10" s="3" t="s">
        <v>218</v>
      </c>
      <c r="C10" s="15">
        <v>42283.979435000001</v>
      </c>
      <c r="D10" s="15">
        <v>10776.949982</v>
      </c>
      <c r="E10" s="15"/>
      <c r="F10" s="15"/>
      <c r="G10" s="15">
        <v>304.74999800000001</v>
      </c>
      <c r="H10" s="15">
        <v>53365.679414999999</v>
      </c>
      <c r="I10" s="24">
        <v>0.17010873891297823</v>
      </c>
    </row>
    <row r="11" spans="1:19">
      <c r="A11"/>
      <c r="B11" s="3" t="s">
        <v>219</v>
      </c>
      <c r="C11" s="15">
        <v>9518.2599840000003</v>
      </c>
      <c r="D11" s="15">
        <v>10171.289955</v>
      </c>
      <c r="E11" s="15">
        <v>10174.489936</v>
      </c>
      <c r="F11" s="15">
        <v>9846.2599910000008</v>
      </c>
      <c r="G11" s="15">
        <v>10174.489936</v>
      </c>
      <c r="H11" s="15">
        <v>49884.789801999999</v>
      </c>
      <c r="I11" s="25">
        <v>0.15901303566599062</v>
      </c>
    </row>
    <row r="12" spans="1:19">
      <c r="A12"/>
      <c r="B12" s="3" t="s">
        <v>165</v>
      </c>
      <c r="C12" s="15">
        <v>19483.469997</v>
      </c>
      <c r="D12" s="15">
        <v>17379.38925</v>
      </c>
      <c r="E12" s="15">
        <v>1365.82999</v>
      </c>
      <c r="F12" s="15">
        <v>1322.189932</v>
      </c>
      <c r="G12" s="15">
        <v>2471.1599770000003</v>
      </c>
      <c r="H12" s="15">
        <v>42022.039146000003</v>
      </c>
      <c r="I12" s="24">
        <v>0.13394968759019715</v>
      </c>
      <c r="N12" s="3" t="s">
        <v>124</v>
      </c>
      <c r="O12" s="3" t="s">
        <v>169</v>
      </c>
      <c r="P12" s="3" t="s">
        <v>218</v>
      </c>
      <c r="Q12" s="3" t="s">
        <v>219</v>
      </c>
      <c r="R12" s="3" t="s">
        <v>165</v>
      </c>
      <c r="S12" s="3" t="s">
        <v>139</v>
      </c>
    </row>
    <row r="13" spans="1:19">
      <c r="A13"/>
      <c r="B13" s="3" t="s">
        <v>139</v>
      </c>
      <c r="C13" s="15">
        <v>12698.059921</v>
      </c>
      <c r="D13" s="15">
        <v>13609.109858999998</v>
      </c>
      <c r="E13" s="15">
        <v>6158.1099369999993</v>
      </c>
      <c r="F13" s="15">
        <v>429.949995</v>
      </c>
      <c r="G13" s="15">
        <v>496.079992</v>
      </c>
      <c r="H13" s="15">
        <v>33391.309703999999</v>
      </c>
      <c r="I13" s="24">
        <v>0.10643832603026052</v>
      </c>
      <c r="N13" s="3" t="s">
        <v>119</v>
      </c>
      <c r="O13" s="15">
        <v>16353.579899</v>
      </c>
      <c r="P13" s="15">
        <v>42283.979435000001</v>
      </c>
      <c r="Q13" s="15">
        <v>9518.2599840000003</v>
      </c>
      <c r="R13" s="15">
        <v>19483.469997</v>
      </c>
      <c r="S13" s="15">
        <v>12698.059921</v>
      </c>
    </row>
    <row r="14" spans="1:19">
      <c r="A14"/>
      <c r="B14" s="3" t="s">
        <v>220</v>
      </c>
      <c r="C14" s="15">
        <v>4411.7599819999996</v>
      </c>
      <c r="D14" s="15">
        <v>4714.8397910000003</v>
      </c>
      <c r="E14" s="15">
        <v>4715.9299119999996</v>
      </c>
      <c r="F14" s="15">
        <v>4563.9699389999996</v>
      </c>
      <c r="G14" s="15">
        <v>4650.1398719999997</v>
      </c>
      <c r="H14" s="15">
        <v>23056.639496</v>
      </c>
      <c r="I14" s="1">
        <v>7.3495473330998082E-2</v>
      </c>
      <c r="N14" s="3" t="s">
        <v>120</v>
      </c>
      <c r="O14" s="15">
        <v>15317.439636000001</v>
      </c>
      <c r="P14" s="15">
        <v>10776.949982</v>
      </c>
      <c r="Q14" s="15">
        <v>10171.289955</v>
      </c>
      <c r="R14" s="15">
        <v>17379.38925</v>
      </c>
      <c r="S14" s="15">
        <v>13609.109858999998</v>
      </c>
    </row>
    <row r="15" spans="1:19">
      <c r="A15"/>
      <c r="B15" s="3" t="s">
        <v>221</v>
      </c>
      <c r="C15" s="15">
        <v>5109.8999640000002</v>
      </c>
      <c r="D15" s="15">
        <v>2710.2899739999998</v>
      </c>
      <c r="E15" s="15"/>
      <c r="F15" s="15"/>
      <c r="G15" s="15"/>
      <c r="H15" s="15">
        <v>7820.1899379999995</v>
      </c>
      <c r="I15" s="1">
        <v>2.4927681292468022E-2</v>
      </c>
      <c r="N15" s="3" t="s">
        <v>121</v>
      </c>
      <c r="O15" s="15">
        <v>18045.319865000001</v>
      </c>
      <c r="P15" s="15"/>
      <c r="Q15" s="15">
        <v>10174.489936</v>
      </c>
      <c r="R15" s="15">
        <v>1365.82999</v>
      </c>
      <c r="S15" s="15">
        <v>6158.1099369999993</v>
      </c>
    </row>
    <row r="16" spans="1:19">
      <c r="A16"/>
      <c r="B16" s="3" t="s">
        <v>207</v>
      </c>
      <c r="C16" s="15">
        <v>2377.3599920000001</v>
      </c>
      <c r="D16" s="15">
        <v>4108.2599870000004</v>
      </c>
      <c r="E16" s="15"/>
      <c r="F16" s="15"/>
      <c r="G16" s="15"/>
      <c r="H16" s="15">
        <v>6485.619979000001</v>
      </c>
      <c r="I16" s="1">
        <v>2.0673598608516967E-2</v>
      </c>
      <c r="N16" s="3" t="s">
        <v>122</v>
      </c>
      <c r="O16" s="15">
        <v>14711.369929</v>
      </c>
      <c r="P16" s="15"/>
      <c r="Q16" s="15">
        <v>9846.2599910000008</v>
      </c>
      <c r="R16" s="15">
        <v>1322.189932</v>
      </c>
      <c r="S16" s="15">
        <v>429.949995</v>
      </c>
    </row>
    <row r="17" spans="1:19">
      <c r="A17"/>
      <c r="B17" s="3" t="s">
        <v>222</v>
      </c>
      <c r="C17" s="15">
        <v>1705.58</v>
      </c>
      <c r="D17" s="15">
        <v>2947.4299460000002</v>
      </c>
      <c r="E17" s="15"/>
      <c r="F17" s="15"/>
      <c r="G17" s="15"/>
      <c r="H17" s="15">
        <v>4653.0099460000001</v>
      </c>
      <c r="I17" s="1">
        <v>1.4831960592281443E-2</v>
      </c>
      <c r="N17" s="3" t="s">
        <v>123</v>
      </c>
      <c r="O17" s="15">
        <v>16298.719788999999</v>
      </c>
      <c r="P17" s="15">
        <v>304.74999800000001</v>
      </c>
      <c r="Q17" s="15">
        <v>10174.489936</v>
      </c>
      <c r="R17" s="15">
        <v>2471.1599770000003</v>
      </c>
      <c r="S17" s="15">
        <v>496.079992</v>
      </c>
    </row>
    <row r="18" spans="1:19">
      <c r="A18"/>
      <c r="B18" s="3" t="s">
        <v>137</v>
      </c>
      <c r="C18" s="15">
        <v>4216.8299349999998</v>
      </c>
      <c r="D18" s="15"/>
      <c r="E18" s="15"/>
      <c r="F18" s="15"/>
      <c r="G18" s="15"/>
      <c r="H18" s="15">
        <v>4216.8299349999998</v>
      </c>
      <c r="I18" s="1">
        <v>1.3441590743651659E-2</v>
      </c>
    </row>
    <row r="19" spans="1:19">
      <c r="A19"/>
      <c r="B19" s="3" t="s">
        <v>135</v>
      </c>
      <c r="C19" s="15">
        <v>886.65999299999999</v>
      </c>
      <c r="D19" s="15">
        <v>916.65999399999998</v>
      </c>
      <c r="E19" s="15">
        <v>551.83999700000004</v>
      </c>
      <c r="F19" s="15">
        <v>327.85999600000002</v>
      </c>
      <c r="G19" s="15">
        <v>291.19999900000005</v>
      </c>
      <c r="H19" s="15">
        <v>2974.219979</v>
      </c>
      <c r="I19" s="1">
        <v>9.4806402808630778E-3</v>
      </c>
    </row>
    <row r="20" spans="1:19">
      <c r="A20"/>
      <c r="B20" s="3" t="s">
        <v>126</v>
      </c>
      <c r="C20" s="15"/>
      <c r="D20" s="15">
        <v>1820.429987</v>
      </c>
      <c r="E20" s="15"/>
      <c r="F20" s="15"/>
      <c r="G20" s="15"/>
      <c r="H20" s="15">
        <v>1820.429987</v>
      </c>
      <c r="I20" s="1">
        <v>5.8028128333150603E-3</v>
      </c>
    </row>
    <row r="21" spans="1:19">
      <c r="A21"/>
      <c r="B21" s="3" t="s">
        <v>147</v>
      </c>
      <c r="C21" s="15">
        <v>300.419984</v>
      </c>
      <c r="D21" s="15">
        <v>305.64998700000001</v>
      </c>
      <c r="E21" s="15">
        <v>305.47998699999999</v>
      </c>
      <c r="F21" s="15">
        <v>295.629998</v>
      </c>
      <c r="G21" s="15">
        <v>141.669995</v>
      </c>
      <c r="H21" s="15">
        <v>1348.8499509999999</v>
      </c>
      <c r="I21" s="1">
        <v>4.2996016665150603E-3</v>
      </c>
    </row>
    <row r="22" spans="1:19">
      <c r="A22"/>
      <c r="B22" s="3" t="s">
        <v>141</v>
      </c>
      <c r="C22" s="15">
        <v>126.819999</v>
      </c>
      <c r="D22" s="15">
        <v>155.43</v>
      </c>
      <c r="E22" s="15">
        <v>155.16999999999999</v>
      </c>
      <c r="F22" s="15">
        <v>148.129998</v>
      </c>
      <c r="G22" s="15">
        <v>153.32999799999999</v>
      </c>
      <c r="H22" s="15">
        <v>738.87999500000001</v>
      </c>
      <c r="I22" s="1">
        <v>2.3552580148009658E-3</v>
      </c>
    </row>
    <row r="23" spans="1:19">
      <c r="A23"/>
      <c r="B23" s="3" t="s">
        <v>150</v>
      </c>
      <c r="C23" s="15">
        <v>50.419989999999999</v>
      </c>
      <c r="D23" s="15">
        <v>63.649988999999998</v>
      </c>
      <c r="E23" s="15">
        <v>94.419989999999999</v>
      </c>
      <c r="F23" s="15">
        <v>100.889989</v>
      </c>
      <c r="G23" s="15">
        <v>51.719993000000002</v>
      </c>
      <c r="H23" s="15">
        <v>361.09995099999998</v>
      </c>
      <c r="I23" s="1">
        <v>1.1510442284162611E-3</v>
      </c>
    </row>
    <row r="24" spans="1:19">
      <c r="A24"/>
      <c r="B24" s="3" t="s">
        <v>136</v>
      </c>
      <c r="C24" s="15">
        <v>194.35999799999999</v>
      </c>
      <c r="D24" s="15">
        <v>67.589999000000006</v>
      </c>
      <c r="E24" s="15">
        <v>22.8</v>
      </c>
      <c r="F24" s="15">
        <v>0.52</v>
      </c>
      <c r="G24" s="15">
        <v>0.19</v>
      </c>
      <c r="H24" s="15">
        <v>285.45999699999999</v>
      </c>
      <c r="I24" s="1">
        <v>9.0993388694913786E-4</v>
      </c>
    </row>
    <row r="25" spans="1:19">
      <c r="A25"/>
      <c r="B25" s="3" t="s">
        <v>134</v>
      </c>
      <c r="C25" s="15">
        <v>72.029999000000004</v>
      </c>
      <c r="D25" s="15">
        <v>83.529999000000004</v>
      </c>
      <c r="E25" s="15">
        <v>47.179998999999995</v>
      </c>
      <c r="F25" s="15">
        <v>29.38</v>
      </c>
      <c r="G25" s="15">
        <v>34.24</v>
      </c>
      <c r="H25" s="15">
        <v>266.35999700000002</v>
      </c>
      <c r="I25" s="1">
        <v>8.4905061985960414E-4</v>
      </c>
    </row>
    <row r="26" spans="1:19">
      <c r="A26"/>
      <c r="B26" s="3" t="s">
        <v>138</v>
      </c>
      <c r="C26" s="15">
        <v>25.909998999999999</v>
      </c>
      <c r="D26" s="15">
        <v>27.33</v>
      </c>
      <c r="E26" s="15">
        <v>29.949998999999998</v>
      </c>
      <c r="F26" s="15">
        <v>31.15</v>
      </c>
      <c r="G26" s="15">
        <v>35.469999000000001</v>
      </c>
      <c r="H26" s="15">
        <v>149.80999700000001</v>
      </c>
      <c r="I26" s="1">
        <v>4.775351863891763E-4</v>
      </c>
    </row>
    <row r="27" spans="1:19">
      <c r="A27"/>
      <c r="B27" s="3" t="s">
        <v>158</v>
      </c>
      <c r="C27" s="15">
        <v>80.219999000000001</v>
      </c>
      <c r="D27" s="15"/>
      <c r="E27" s="15"/>
      <c r="F27" s="15"/>
      <c r="G27" s="15"/>
      <c r="H27" s="15">
        <v>80.219999000000001</v>
      </c>
      <c r="I27" s="1">
        <v>2.557097185884366E-4</v>
      </c>
    </row>
    <row r="28" spans="1:19">
      <c r="A28"/>
      <c r="B28" s="3" t="s">
        <v>170</v>
      </c>
      <c r="C28" s="15">
        <v>45.3</v>
      </c>
      <c r="D28" s="15">
        <v>0</v>
      </c>
      <c r="E28" s="15">
        <v>0</v>
      </c>
      <c r="F28" s="15">
        <v>0</v>
      </c>
      <c r="G28" s="15">
        <v>0</v>
      </c>
      <c r="H28" s="15">
        <v>45.3</v>
      </c>
      <c r="I28" s="1">
        <v>1.4439853398721903E-4</v>
      </c>
    </row>
    <row r="29" spans="1:19">
      <c r="A29"/>
      <c r="B29" s="3" t="s">
        <v>155</v>
      </c>
      <c r="C29" s="15">
        <v>18.02</v>
      </c>
      <c r="D29" s="15"/>
      <c r="E29" s="15"/>
      <c r="F29" s="15"/>
      <c r="G29" s="15"/>
      <c r="H29" s="15">
        <v>18.02</v>
      </c>
      <c r="I29" s="1">
        <v>5.744065303420943E-5</v>
      </c>
    </row>
    <row r="30" spans="1:19">
      <c r="A30"/>
      <c r="B30" s="3" t="s">
        <v>167</v>
      </c>
      <c r="C30" s="15">
        <v>1.8</v>
      </c>
      <c r="D30" s="15">
        <v>0.88</v>
      </c>
      <c r="E30" s="15"/>
      <c r="F30" s="15"/>
      <c r="G30" s="15"/>
      <c r="H30" s="15">
        <v>2.68</v>
      </c>
      <c r="I30" s="1">
        <v>8.542783026175433E-6</v>
      </c>
    </row>
    <row r="31" spans="1:19">
      <c r="A31"/>
      <c r="B31" s="3" t="s">
        <v>172</v>
      </c>
      <c r="C31" s="15"/>
      <c r="D31" s="15">
        <v>1.23</v>
      </c>
      <c r="E31" s="15"/>
      <c r="F31" s="15"/>
      <c r="G31" s="15"/>
      <c r="H31" s="15">
        <v>1.23</v>
      </c>
      <c r="I31" s="1">
        <v>3.9207548963417097E-6</v>
      </c>
    </row>
    <row r="32" spans="1:19">
      <c r="A32"/>
      <c r="B32" s="3" t="s">
        <v>125</v>
      </c>
      <c r="C32" s="15"/>
      <c r="D32" s="15"/>
      <c r="E32" s="15">
        <v>0</v>
      </c>
      <c r="F32" s="15"/>
      <c r="G32" s="15"/>
      <c r="H32" s="15">
        <v>0</v>
      </c>
      <c r="I32" s="1">
        <v>0</v>
      </c>
    </row>
    <row r="33" spans="1:9">
      <c r="A33"/>
      <c r="B33" s="3" t="s">
        <v>189</v>
      </c>
      <c r="C33" s="15"/>
      <c r="D33" s="15"/>
      <c r="E33" s="15">
        <v>0</v>
      </c>
      <c r="F33" s="15">
        <v>0</v>
      </c>
      <c r="G33" s="15">
        <v>0</v>
      </c>
      <c r="H33" s="15">
        <v>0</v>
      </c>
      <c r="I33" s="1">
        <v>0</v>
      </c>
    </row>
    <row r="34" spans="1:9">
      <c r="A34"/>
      <c r="B34" s="3" t="s">
        <v>168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">
        <v>0</v>
      </c>
    </row>
    <row r="35" spans="1:9">
      <c r="A35"/>
      <c r="B35" s="3" t="s">
        <v>132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">
        <v>0</v>
      </c>
    </row>
    <row r="36" spans="1:9">
      <c r="A36"/>
      <c r="B36" s="3" t="s">
        <v>131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">
        <v>0</v>
      </c>
    </row>
    <row r="37" spans="1:9">
      <c r="A37"/>
      <c r="B37"/>
      <c r="C37"/>
      <c r="D37"/>
      <c r="E37"/>
      <c r="F37"/>
      <c r="G37"/>
      <c r="H37"/>
      <c r="I37" s="1"/>
    </row>
    <row r="38" spans="1:9">
      <c r="A38"/>
      <c r="B38"/>
      <c r="C38"/>
      <c r="D38"/>
      <c r="E38"/>
      <c r="F38"/>
      <c r="G38"/>
      <c r="H38"/>
      <c r="I38" s="1"/>
    </row>
    <row r="39" spans="1:9">
      <c r="A39"/>
      <c r="B39"/>
      <c r="C39"/>
      <c r="D39"/>
      <c r="E39"/>
      <c r="F39"/>
      <c r="G39"/>
      <c r="H39"/>
      <c r="I39" s="1"/>
    </row>
    <row r="40" spans="1:9">
      <c r="A40"/>
      <c r="B40"/>
      <c r="C40"/>
      <c r="D40"/>
      <c r="E40"/>
      <c r="F40"/>
      <c r="G40"/>
      <c r="H40"/>
      <c r="I40" s="1"/>
    </row>
    <row r="41" spans="1:9">
      <c r="A41"/>
      <c r="B41"/>
      <c r="C41"/>
      <c r="D41"/>
      <c r="E41"/>
      <c r="F41"/>
      <c r="G41"/>
      <c r="H41"/>
      <c r="I41" s="1"/>
    </row>
    <row r="42" spans="1:9">
      <c r="A42"/>
      <c r="B42"/>
      <c r="C42"/>
      <c r="D42"/>
      <c r="E42"/>
      <c r="F42"/>
      <c r="G42"/>
      <c r="H42"/>
      <c r="I42" s="1"/>
    </row>
    <row r="43" spans="1:9">
      <c r="A43"/>
      <c r="B43"/>
      <c r="C43"/>
      <c r="D43"/>
      <c r="E43"/>
      <c r="F43"/>
      <c r="G43"/>
      <c r="H43"/>
      <c r="I43" s="1"/>
    </row>
    <row r="44" spans="1:9">
      <c r="A44"/>
      <c r="B44"/>
      <c r="C44"/>
      <c r="D44"/>
      <c r="E44"/>
      <c r="F44"/>
      <c r="G44"/>
      <c r="H44"/>
      <c r="I44" s="1"/>
    </row>
    <row r="45" spans="1:9">
      <c r="A45"/>
      <c r="B45"/>
      <c r="C45"/>
      <c r="D45"/>
      <c r="E45"/>
      <c r="F45"/>
      <c r="G45"/>
      <c r="H45"/>
      <c r="I45" s="1"/>
    </row>
    <row r="46" spans="1:9">
      <c r="A46"/>
      <c r="B46"/>
      <c r="C46"/>
      <c r="D46"/>
      <c r="E46"/>
      <c r="F46"/>
      <c r="G46"/>
      <c r="H46"/>
      <c r="I46" s="1"/>
    </row>
    <row r="47" spans="1:9">
      <c r="A47"/>
      <c r="B47"/>
      <c r="C47"/>
      <c r="D47"/>
      <c r="E47"/>
      <c r="F47"/>
      <c r="G47"/>
      <c r="H47"/>
      <c r="I47" s="1"/>
    </row>
    <row r="48" spans="1:9">
      <c r="A48"/>
      <c r="B48"/>
      <c r="C48"/>
      <c r="D48"/>
      <c r="E48"/>
      <c r="F48"/>
      <c r="G48"/>
      <c r="H48"/>
      <c r="I48" s="1"/>
    </row>
    <row r="49" spans="1:9">
      <c r="A49"/>
      <c r="B49"/>
      <c r="C49"/>
      <c r="D49"/>
      <c r="E49"/>
      <c r="F49"/>
      <c r="G49"/>
      <c r="H49"/>
      <c r="I49" s="1"/>
    </row>
    <row r="50" spans="1:9">
      <c r="A50"/>
      <c r="B50"/>
      <c r="C50"/>
      <c r="D50"/>
      <c r="E50"/>
      <c r="F50"/>
      <c r="G50"/>
      <c r="H50"/>
      <c r="I50" s="1"/>
    </row>
    <row r="51" spans="1:9">
      <c r="A51"/>
      <c r="B51"/>
      <c r="C51"/>
      <c r="D51"/>
      <c r="E51"/>
      <c r="F51"/>
      <c r="G51"/>
      <c r="H51"/>
      <c r="I51" s="1"/>
    </row>
  </sheetData>
  <mergeCells count="1">
    <mergeCell ref="B1:E1"/>
  </mergeCells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D00000"/>
          <x14:sparklines>
            <x14:sparkline>
              <xm:f>宏达通讯有限公司!C9:G9</xm:f>
              <xm:sqref>J9</xm:sqref>
            </x14:sparkline>
            <x14:sparkline>
              <xm:f>宏达通讯有限公司!C10:G10</xm:f>
              <xm:sqref>J10</xm:sqref>
            </x14:sparkline>
            <x14:sparkline>
              <xm:f>宏达通讯有限公司!C11:G11</xm:f>
              <xm:sqref>J11</xm:sqref>
            </x14:sparkline>
            <x14:sparkline>
              <xm:f>宏达通讯有限公司!C12:G12</xm:f>
              <xm:sqref>J12</xm:sqref>
            </x14:sparkline>
            <x14:sparkline>
              <xm:f>宏达通讯有限公司!C13:G13</xm:f>
              <xm:sqref>J13</xm:sqref>
            </x14:sparkline>
            <x14:sparkline>
              <xm:f>宏达通讯有限公司!C14:G14</xm:f>
              <xm:sqref>J14</xm:sqref>
            </x14:sparkline>
            <x14:sparkline>
              <xm:f>宏达通讯有限公司!C15:G15</xm:f>
              <xm:sqref>J15</xm:sqref>
            </x14:sparkline>
            <x14:sparkline>
              <xm:f>宏达通讯有限公司!C16:G16</xm:f>
              <xm:sqref>J16</xm:sqref>
            </x14:sparkline>
            <x14:sparkline>
              <xm:f>宏达通讯有限公司!C17:G17</xm:f>
              <xm:sqref>J17</xm:sqref>
            </x14:sparkline>
            <x14:sparkline>
              <xm:f>宏达通讯有限公司!C18:G18</xm:f>
              <xm:sqref>J18</xm:sqref>
            </x14:sparkline>
            <x14:sparkline>
              <xm:f>宏达通讯有限公司!C19:G19</xm:f>
              <xm:sqref>J19</xm:sqref>
            </x14:sparkline>
            <x14:sparkline>
              <xm:f>宏达通讯有限公司!C20:G20</xm:f>
              <xm:sqref>J20</xm:sqref>
            </x14:sparkline>
            <x14:sparkline>
              <xm:f>宏达通讯有限公司!C21:G21</xm:f>
              <xm:sqref>J21</xm:sqref>
            </x14:sparkline>
            <x14:sparkline>
              <xm:f>宏达通讯有限公司!C22:G22</xm:f>
              <xm:sqref>J22</xm:sqref>
            </x14:sparkline>
            <x14:sparkline>
              <xm:f>宏达通讯有限公司!C23:G23</xm:f>
              <xm:sqref>J23</xm:sqref>
            </x14:sparkline>
            <x14:sparkline>
              <xm:f>宏达通讯有限公司!C24:G24</xm:f>
              <xm:sqref>J24</xm:sqref>
            </x14:sparkline>
            <x14:sparkline>
              <xm:f>宏达通讯有限公司!C25:G25</xm:f>
              <xm:sqref>J25</xm:sqref>
            </x14:sparkline>
            <x14:sparkline>
              <xm:f>宏达通讯有限公司!C26:G26</xm:f>
              <xm:sqref>J26</xm:sqref>
            </x14:sparkline>
            <x14:sparkline>
              <xm:f>宏达通讯有限公司!C27:G27</xm:f>
              <xm:sqref>J27</xm:sqref>
            </x14:sparkline>
            <x14:sparkline>
              <xm:f>宏达通讯有限公司!C28:G28</xm:f>
              <xm:sqref>J28</xm:sqref>
            </x14:sparkline>
            <x14:sparkline>
              <xm:f>宏达通讯有限公司!C29:G29</xm:f>
              <xm:sqref>J29</xm:sqref>
            </x14:sparkline>
            <x14:sparkline>
              <xm:f>宏达通讯有限公司!C30:G30</xm:f>
              <xm:sqref>J30</xm:sqref>
            </x14:sparkline>
            <x14:sparkline>
              <xm:f>宏达通讯有限公司!C31:G31</xm:f>
              <xm:sqref>J31</xm:sqref>
            </x14:sparkline>
            <x14:sparkline>
              <xm:f>宏达通讯有限公司!C32:G32</xm:f>
              <xm:sqref>J32</xm:sqref>
            </x14:sparkline>
            <x14:sparkline>
              <xm:f>宏达通讯有限公司!C33:G33</xm:f>
              <xm:sqref>J33</xm:sqref>
            </x14:sparkline>
            <x14:sparkline>
              <xm:f>宏达通讯有限公司!C34:G34</xm:f>
              <xm:sqref>J34</xm:sqref>
            </x14:sparkline>
            <x14:sparkline>
              <xm:f>宏达通讯有限公司!C35:G35</xm:f>
              <xm:sqref>J35</xm:sqref>
            </x14:sparkline>
            <x14:sparkline>
              <xm:f>宏达通讯有限公司!C36:G36</xm:f>
              <xm:sqref>J36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</vt:lpstr>
      <vt:lpstr>AllCommitment</vt:lpstr>
      <vt:lpstr>CurrentCommitment</vt:lpstr>
      <vt:lpstr>QoQ</vt:lpstr>
      <vt:lpstr>MoM</vt:lpstr>
      <vt:lpstr>通用电气（中国）有限公司</vt:lpstr>
      <vt:lpstr>晶赞广告（上海）有限公司</vt:lpstr>
      <vt:lpstr>可口可乐饮料（上海）有限公司</vt:lpstr>
      <vt:lpstr>宏达通讯有限公司</vt:lpstr>
      <vt:lpstr>福特汽车(中国)有限公司</vt:lpstr>
      <vt:lpstr>玫琳凯（中国）化妆品有限公司</vt:lpstr>
      <vt:lpstr>上海东方明珠新媒体股份有限公司</vt:lpstr>
      <vt:lpstr>文思海辉技术有限公司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Junkai Yin (Bo Yan Ke Ji Gu Fen You Xian G)</dc:creator>
  <cp:lastModifiedBy>Yuqing Wei (Person Consulting)</cp:lastModifiedBy>
  <cp:lastPrinted>2015-11-10T08:59:05Z</cp:lastPrinted>
  <dcterms:created xsi:type="dcterms:W3CDTF">2015-11-10T03:25:38Z</dcterms:created>
  <dcterms:modified xsi:type="dcterms:W3CDTF">2015-11-13T13:44:54Z</dcterms:modified>
</cp:coreProperties>
</file>