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쵸콕\Desktop\"/>
    </mc:Choice>
  </mc:AlternateContent>
  <xr:revisionPtr revIDLastSave="0" documentId="13_ncr:1_{9592FBA8-EA8F-477B-A006-8A4F0FCC9985}" xr6:coauthVersionLast="47" xr6:coauthVersionMax="47" xr10:uidLastSave="{00000000-0000-0000-0000-000000000000}"/>
  <bookViews>
    <workbookView xWindow="8145" yWindow="3000" windowWidth="28800" windowHeight="15885" xr2:uid="{3BB2AA4E-6A94-43B0-BA0F-E7260AC3947D}"/>
  </bookViews>
  <sheets>
    <sheet name="플레이어_타워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" i="1" l="1"/>
  <c r="AF1" i="1"/>
  <c r="Q2" i="1"/>
  <c r="R1" i="1" s="1"/>
  <c r="AF2" i="1"/>
  <c r="F3" i="1"/>
  <c r="Q3" i="1"/>
  <c r="R2" i="1" s="1"/>
  <c r="R3" i="1"/>
  <c r="AF3" i="1"/>
  <c r="A4" i="1"/>
  <c r="A5" i="1" s="1"/>
  <c r="B4" i="1"/>
  <c r="B5" i="1" s="1"/>
  <c r="C4" i="1"/>
  <c r="F4" i="1"/>
  <c r="F5" i="1" s="1"/>
  <c r="Q4" i="1"/>
  <c r="AF4" i="1"/>
  <c r="Q5" i="1"/>
  <c r="R4" i="1" s="1"/>
  <c r="R5" i="1"/>
  <c r="AF5" i="1"/>
  <c r="Q6" i="1"/>
  <c r="AF6" i="1"/>
  <c r="Q7" i="1"/>
  <c r="R6" i="1" s="1"/>
  <c r="R7" i="1"/>
  <c r="AF7" i="1"/>
  <c r="Q8" i="1"/>
  <c r="AF8" i="1"/>
  <c r="Q9" i="1"/>
  <c r="R8" i="1" s="1"/>
  <c r="R9" i="1"/>
  <c r="AF9" i="1"/>
  <c r="Q10" i="1"/>
  <c r="AF10" i="1"/>
  <c r="Q11" i="1"/>
  <c r="R10" i="1" s="1"/>
  <c r="R11" i="1"/>
  <c r="AF11" i="1"/>
  <c r="Q12" i="1"/>
  <c r="AF12" i="1"/>
  <c r="Q13" i="1"/>
  <c r="R12" i="1" s="1"/>
  <c r="R13" i="1"/>
  <c r="AF13" i="1"/>
  <c r="Q14" i="1"/>
  <c r="AF14" i="1"/>
  <c r="Q15" i="1"/>
  <c r="R14" i="1" s="1"/>
  <c r="R15" i="1"/>
  <c r="AF15" i="1"/>
  <c r="Q16" i="1"/>
  <c r="AF16" i="1"/>
  <c r="Q17" i="1"/>
  <c r="R16" i="1" s="1"/>
  <c r="R17" i="1"/>
  <c r="AF17" i="1"/>
  <c r="Q18" i="1"/>
  <c r="AF18" i="1"/>
  <c r="Q19" i="1"/>
  <c r="R18" i="1" s="1"/>
  <c r="R19" i="1"/>
  <c r="AF19" i="1"/>
  <c r="Q20" i="1"/>
  <c r="AF20" i="1"/>
  <c r="Q21" i="1"/>
  <c r="R20" i="1" s="1"/>
  <c r="R21" i="1"/>
  <c r="AF21" i="1"/>
  <c r="Q22" i="1"/>
  <c r="AF22" i="1"/>
  <c r="Q23" i="1"/>
  <c r="R22" i="1" s="1"/>
  <c r="R23" i="1"/>
  <c r="AF23" i="1"/>
  <c r="Q24" i="1"/>
  <c r="AF24" i="1"/>
  <c r="Q25" i="1"/>
  <c r="R24" i="1" s="1"/>
  <c r="R25" i="1"/>
  <c r="AF25" i="1"/>
  <c r="Q26" i="1"/>
  <c r="AF26" i="1"/>
  <c r="Q27" i="1"/>
  <c r="R26" i="1" s="1"/>
  <c r="R27" i="1"/>
  <c r="AF27" i="1"/>
  <c r="Q28" i="1"/>
  <c r="AF28" i="1"/>
  <c r="Q29" i="1"/>
  <c r="R28" i="1" s="1"/>
  <c r="R29" i="1"/>
  <c r="AF29" i="1"/>
  <c r="Q30" i="1"/>
  <c r="AF30" i="1"/>
  <c r="Q31" i="1"/>
  <c r="R30" i="1" s="1"/>
  <c r="R31" i="1"/>
  <c r="AF31" i="1"/>
  <c r="Q32" i="1"/>
  <c r="AF32" i="1"/>
  <c r="Q33" i="1"/>
  <c r="R32" i="1" s="1"/>
  <c r="AF33" i="1"/>
  <c r="Q34" i="1"/>
  <c r="AF34" i="1"/>
  <c r="Q35" i="1"/>
  <c r="AF35" i="1"/>
  <c r="Q36" i="1"/>
  <c r="AF36" i="1"/>
  <c r="Q37" i="1"/>
  <c r="AF37" i="1"/>
  <c r="AF38" i="1"/>
  <c r="AF39" i="1"/>
  <c r="S43" i="1"/>
  <c r="P3" i="1" l="1"/>
  <c r="C5" i="1"/>
  <c r="A6" i="1"/>
  <c r="P2" i="1"/>
  <c r="A7" i="1" l="1"/>
  <c r="C6" i="1"/>
  <c r="B6" i="1"/>
  <c r="B7" i="1" l="1"/>
  <c r="F6" i="1"/>
  <c r="C7" i="1"/>
  <c r="A8" i="1"/>
  <c r="A9" i="1" l="1"/>
  <c r="C8" i="1"/>
  <c r="P4" i="1"/>
  <c r="F7" i="1"/>
  <c r="B8" i="1"/>
  <c r="B9" i="1" s="1"/>
  <c r="F8" i="1" l="1"/>
  <c r="P5" i="1"/>
  <c r="A10" i="1"/>
  <c r="C9" i="1"/>
  <c r="A11" i="1" l="1"/>
  <c r="C10" i="1"/>
  <c r="P6" i="1"/>
  <c r="F9" i="1"/>
  <c r="B10" i="1"/>
  <c r="B11" i="1" s="1"/>
  <c r="P7" i="1" l="1"/>
  <c r="F10" i="1"/>
  <c r="C11" i="1"/>
  <c r="A12" i="1"/>
  <c r="A13" i="1" l="1"/>
  <c r="C12" i="1"/>
  <c r="P8" i="1"/>
  <c r="F11" i="1"/>
  <c r="B12" i="1"/>
  <c r="B13" i="1" s="1"/>
  <c r="P9" i="1" l="1"/>
  <c r="F12" i="1"/>
  <c r="C13" i="1"/>
  <c r="A14" i="1"/>
  <c r="A15" i="1" l="1"/>
  <c r="C14" i="1"/>
  <c r="P10" i="1"/>
  <c r="F13" i="1"/>
  <c r="B14" i="1"/>
  <c r="B15" i="1" s="1"/>
  <c r="P11" i="1" l="1"/>
  <c r="F14" i="1"/>
  <c r="A16" i="1"/>
  <c r="C15" i="1"/>
  <c r="A17" i="1" l="1"/>
  <c r="C16" i="1"/>
  <c r="P12" i="1"/>
  <c r="F15" i="1"/>
  <c r="B16" i="1"/>
  <c r="B17" i="1" s="1"/>
  <c r="F16" i="1" l="1"/>
  <c r="P13" i="1"/>
  <c r="C17" i="1"/>
  <c r="A18" i="1"/>
  <c r="A19" i="1" l="1"/>
  <c r="C18" i="1"/>
  <c r="P14" i="1"/>
  <c r="F17" i="1"/>
  <c r="B18" i="1"/>
  <c r="B19" i="1" s="1"/>
  <c r="F18" i="1" l="1"/>
  <c r="P15" i="1"/>
  <c r="C19" i="1"/>
  <c r="A20" i="1"/>
  <c r="C20" i="1" l="1"/>
  <c r="A21" i="1"/>
  <c r="P16" i="1"/>
  <c r="F19" i="1"/>
  <c r="B20" i="1"/>
  <c r="B21" i="1" s="1"/>
  <c r="F20" i="1" l="1"/>
  <c r="P17" i="1"/>
  <c r="A22" i="1"/>
  <c r="D22" i="1"/>
  <c r="C21" i="1"/>
  <c r="A23" i="1" l="1"/>
  <c r="C22" i="1"/>
  <c r="P18" i="1"/>
  <c r="F21" i="1"/>
  <c r="B22" i="1"/>
  <c r="B23" i="1" s="1"/>
  <c r="F22" i="1" l="1"/>
  <c r="P19" i="1"/>
  <c r="C23" i="1"/>
  <c r="A24" i="1"/>
  <c r="A25" i="1" l="1"/>
  <c r="C24" i="1"/>
  <c r="P20" i="1"/>
  <c r="F23" i="1"/>
  <c r="B24" i="1"/>
  <c r="B25" i="1" s="1"/>
  <c r="F24" i="1" l="1"/>
  <c r="P21" i="1"/>
  <c r="A26" i="1"/>
  <c r="C25" i="1"/>
  <c r="C26" i="1" l="1"/>
  <c r="A27" i="1"/>
  <c r="P22" i="1"/>
  <c r="F25" i="1"/>
  <c r="B26" i="1"/>
  <c r="B27" i="1" s="1"/>
  <c r="F26" i="1" l="1"/>
  <c r="P23" i="1"/>
  <c r="C27" i="1"/>
  <c r="A28" i="1"/>
  <c r="A29" i="1" l="1"/>
  <c r="C28" i="1"/>
  <c r="F27" i="1"/>
  <c r="P24" i="1"/>
  <c r="B28" i="1"/>
  <c r="B29" i="1" s="1"/>
  <c r="F28" i="1" l="1"/>
  <c r="P25" i="1"/>
  <c r="C29" i="1"/>
  <c r="A30" i="1"/>
  <c r="C30" i="1" l="1"/>
  <c r="A31" i="1"/>
  <c r="P26" i="1"/>
  <c r="F29" i="1"/>
  <c r="B30" i="1"/>
  <c r="B31" i="1" s="1"/>
  <c r="F30" i="1" l="1"/>
  <c r="P27" i="1"/>
  <c r="C31" i="1"/>
  <c r="A32" i="1"/>
  <c r="A33" i="1" l="1"/>
  <c r="C32" i="1"/>
  <c r="P28" i="1"/>
  <c r="F31" i="1"/>
  <c r="B32" i="1"/>
  <c r="B33" i="1" l="1"/>
  <c r="F32" i="1"/>
  <c r="P29" i="1"/>
  <c r="C33" i="1"/>
  <c r="A34" i="1"/>
  <c r="C34" i="1" l="1"/>
  <c r="A35" i="1"/>
  <c r="P30" i="1"/>
  <c r="F33" i="1"/>
  <c r="B34" i="1"/>
  <c r="B35" i="1" s="1"/>
  <c r="P31" i="1" l="1"/>
  <c r="F34" i="1"/>
  <c r="A36" i="1"/>
  <c r="C35" i="1"/>
  <c r="A37" i="1" l="1"/>
  <c r="C36" i="1"/>
  <c r="F35" i="1"/>
  <c r="P32" i="1"/>
  <c r="B36" i="1"/>
  <c r="B37" i="1" s="1"/>
  <c r="P33" i="1" l="1"/>
  <c r="F36" i="1"/>
  <c r="C37" i="1"/>
  <c r="A38" i="1"/>
  <c r="A39" i="1" l="1"/>
  <c r="C38" i="1"/>
  <c r="P34" i="1"/>
  <c r="F37" i="1"/>
  <c r="B38" i="1"/>
  <c r="B39" i="1" s="1"/>
  <c r="B40" i="1" l="1"/>
  <c r="P35" i="1"/>
  <c r="F38" i="1"/>
  <c r="F39" i="1" s="1"/>
  <c r="A40" i="1"/>
  <c r="C39" i="1"/>
  <c r="A41" i="1" l="1"/>
  <c r="C40" i="1"/>
  <c r="F40" i="1"/>
  <c r="A42" i="1" l="1"/>
  <c r="C41" i="1"/>
  <c r="B41" i="1"/>
  <c r="B42" i="1" s="1"/>
  <c r="C42" i="1" l="1"/>
  <c r="A43" i="1"/>
  <c r="F41" i="1"/>
  <c r="F42" i="1" s="1"/>
  <c r="A44" i="1" l="1"/>
  <c r="C43" i="1"/>
  <c r="B43" i="1"/>
  <c r="B44" i="1" s="1"/>
  <c r="A45" i="1" l="1"/>
  <c r="C44" i="1"/>
  <c r="F43" i="1"/>
  <c r="F44" i="1" s="1"/>
  <c r="C45" i="1" l="1"/>
  <c r="A46" i="1"/>
  <c r="B45" i="1"/>
  <c r="B46" i="1" s="1"/>
  <c r="C46" i="1" l="1"/>
  <c r="A47" i="1"/>
  <c r="F45" i="1"/>
  <c r="F46" i="1" s="1"/>
  <c r="A48" i="1" l="1"/>
  <c r="C47" i="1"/>
  <c r="B47" i="1"/>
  <c r="B48" i="1" s="1"/>
  <c r="C48" i="1" l="1"/>
  <c r="A49" i="1"/>
  <c r="F47" i="1"/>
  <c r="F48" i="1" s="1"/>
  <c r="C49" i="1" l="1"/>
  <c r="A50" i="1"/>
  <c r="B49" i="1"/>
  <c r="B50" i="1" s="1"/>
  <c r="C50" i="1" l="1"/>
  <c r="A51" i="1"/>
  <c r="F49" i="1"/>
  <c r="F50" i="1" s="1"/>
  <c r="A52" i="1" l="1"/>
  <c r="C51" i="1"/>
  <c r="B51" i="1"/>
  <c r="B52" i="1" s="1"/>
  <c r="C52" i="1" l="1"/>
  <c r="F51" i="1"/>
  <c r="F52" i="1" s="1"/>
  <c r="G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1"/>
            <color theme="1"/>
            <rFont val="맑은 고딕"/>
            <family val="2"/>
            <scheme val="minor"/>
          </rPr>
          <t>======
ID#AAAAYJQifUs
한종서    (2022-04-19 10:11:26)
(전 경험치 +( 현 래벨 + 전 래벨 )) * (현 래벨 / 전래벨) + 전경험치
*20랩 마다 경험치 량 1.2배 뻥튀기</t>
        </r>
      </text>
    </comment>
  </commentList>
</comments>
</file>

<file path=xl/sharedStrings.xml><?xml version="1.0" encoding="utf-8"?>
<sst xmlns="http://schemas.openxmlformats.org/spreadsheetml/2006/main" count="83" uniqueCount="83">
  <si>
    <t>경치 획득량</t>
  </si>
  <si>
    <t>조건4</t>
  </si>
  <si>
    <t xml:space="preserve">숫자 재밌게 </t>
  </si>
  <si>
    <t>조건3</t>
  </si>
  <si>
    <t>만햅 요소</t>
  </si>
  <si>
    <t>조건2</t>
  </si>
  <si>
    <t>플레이시간 정책</t>
  </si>
  <si>
    <t>조건1</t>
  </si>
  <si>
    <t>37→38</t>
  </si>
  <si>
    <t>36→37</t>
  </si>
  <si>
    <t>35→36</t>
  </si>
  <si>
    <t>Z</t>
  </si>
  <si>
    <t>34→35</t>
  </si>
  <si>
    <t>33→34</t>
  </si>
  <si>
    <t>32→33</t>
  </si>
  <si>
    <t>31→32</t>
  </si>
  <si>
    <t>30→31</t>
  </si>
  <si>
    <t>29 → 30</t>
  </si>
  <si>
    <t>29→30</t>
  </si>
  <si>
    <t>28 → 29</t>
  </si>
  <si>
    <t>28→29</t>
  </si>
  <si>
    <t>27 → 28</t>
  </si>
  <si>
    <t>27→28</t>
  </si>
  <si>
    <t>26 → 27</t>
  </si>
  <si>
    <t>26→27</t>
  </si>
  <si>
    <t>25 → 26</t>
  </si>
  <si>
    <t>25→26</t>
  </si>
  <si>
    <t>24 → 25</t>
  </si>
  <si>
    <t>24→25</t>
  </si>
  <si>
    <t>23 → 24</t>
  </si>
  <si>
    <t>23→24</t>
  </si>
  <si>
    <t>22 → 23</t>
  </si>
  <si>
    <t>22→23</t>
  </si>
  <si>
    <t>21 → 22</t>
  </si>
  <si>
    <t>21→22</t>
  </si>
  <si>
    <t>20 → 21</t>
  </si>
  <si>
    <t>20→21</t>
  </si>
  <si>
    <t>19 → 20</t>
  </si>
  <si>
    <t>19→20</t>
  </si>
  <si>
    <t>18 → 19</t>
  </si>
  <si>
    <t>18→19</t>
  </si>
  <si>
    <t>17 → 18</t>
  </si>
  <si>
    <t>17→18</t>
  </si>
  <si>
    <t>16 → 17</t>
  </si>
  <si>
    <t>16→17</t>
  </si>
  <si>
    <t>15 → 16</t>
  </si>
  <si>
    <t>15→16</t>
  </si>
  <si>
    <t>14 → 15</t>
  </si>
  <si>
    <t>14→15</t>
  </si>
  <si>
    <t>13 → 14</t>
  </si>
  <si>
    <t>13→14</t>
  </si>
  <si>
    <t>12 → 13</t>
  </si>
  <si>
    <t>12→13</t>
  </si>
  <si>
    <t>11 → 12</t>
  </si>
  <si>
    <t>11→12</t>
  </si>
  <si>
    <t>10 → 11</t>
  </si>
  <si>
    <t>10→11</t>
  </si>
  <si>
    <t xml:space="preserve">30웨이브 </t>
  </si>
  <si>
    <t>9 → 10</t>
  </si>
  <si>
    <t>9→10</t>
  </si>
  <si>
    <t>8 → 9</t>
  </si>
  <si>
    <t>8→9</t>
  </si>
  <si>
    <t>7 → 8</t>
  </si>
  <si>
    <t>7→8</t>
  </si>
  <si>
    <t>6 → 7</t>
  </si>
  <si>
    <t>6→7</t>
  </si>
  <si>
    <t>5 → 6</t>
  </si>
  <si>
    <t>5→6</t>
  </si>
  <si>
    <t>4 → 5</t>
  </si>
  <si>
    <t>4→5</t>
  </si>
  <si>
    <t>3 → 4</t>
  </si>
  <si>
    <t>3→4</t>
  </si>
  <si>
    <t>2 → 3</t>
  </si>
  <si>
    <t xml:space="preserve"> </t>
    <phoneticPr fontId="2" type="noConversion"/>
  </si>
  <si>
    <t>2→3</t>
  </si>
  <si>
    <t>1 → 2</t>
  </si>
  <si>
    <t>-</t>
  </si>
  <si>
    <t>1→2</t>
  </si>
  <si>
    <t>총합</t>
  </si>
  <si>
    <t xml:space="preserve">비고 </t>
  </si>
  <si>
    <t xml:space="preserve">TP </t>
  </si>
  <si>
    <t xml:space="preserve">필요 경험치 </t>
  </si>
  <si>
    <t xml:space="preserve">경험치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</si>
</sst>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1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rgb="FF006100"/>
      <name val="Malgun Gothic"/>
      <family val="3"/>
      <charset val="129"/>
    </font>
    <font>
      <sz val="11"/>
      <color rgb="FF373A3C"/>
      <name val="Open Sans"/>
      <family val="2"/>
    </font>
    <font>
      <sz val="11"/>
      <color rgb="FFFFFFFF"/>
      <name val="Open Sans"/>
      <family val="2"/>
    </font>
    <font>
      <b/>
      <sz val="11"/>
      <color theme="0"/>
      <name val="Malgun Gothic"/>
      <family val="3"/>
      <charset val="129"/>
    </font>
    <font>
      <sz val="11"/>
      <color rgb="FF000000"/>
      <name val="Arial"/>
      <family val="2"/>
    </font>
    <font>
      <b/>
      <sz val="11"/>
      <color rgb="FF373A3C"/>
      <name val="Open Sans"/>
      <family val="2"/>
    </font>
    <font>
      <sz val="11"/>
      <color theme="1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2F1EE"/>
        <bgColor rgb="FFF2F1EE"/>
      </patternFill>
    </fill>
    <fill>
      <patternFill patternType="solid">
        <fgColor rgb="FFB5A79A"/>
        <bgColor rgb="FFB5A79A"/>
      </patternFill>
    </fill>
    <fill>
      <patternFill patternType="solid">
        <fgColor rgb="FFF5F5F5"/>
        <bgColor rgb="FFF5F5F5"/>
      </patternFill>
    </fill>
    <fill>
      <patternFill patternType="solid">
        <fgColor rgb="FFA5A5A5"/>
        <bgColor rgb="FFA5A5A5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thick">
        <color rgb="FFD494EA"/>
      </right>
      <top style="medium">
        <color rgb="FFDDDDDD"/>
      </top>
      <bottom style="thick">
        <color rgb="FFD494EA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494EA"/>
      </bottom>
      <diagonal/>
    </border>
    <border>
      <left style="thick">
        <color rgb="FFD494EA"/>
      </left>
      <right style="medium">
        <color rgb="FFDDDDDD"/>
      </right>
      <top style="medium">
        <color rgb="FFDDDDDD"/>
      </top>
      <bottom style="thick">
        <color rgb="FFD494EA"/>
      </bottom>
      <diagonal/>
    </border>
    <border>
      <left style="medium">
        <color rgb="FFDDDDDD"/>
      </left>
      <right style="thick">
        <color rgb="FFD494EA"/>
      </right>
      <top style="medium">
        <color rgb="FFDDDDDD"/>
      </top>
      <bottom style="medium">
        <color rgb="FFDDDDDD"/>
      </bottom>
      <diagonal/>
    </border>
    <border>
      <left style="thick">
        <color rgb="FFD494EA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rgb="FFDDDDDD"/>
      </left>
      <right style="thick">
        <color rgb="FFD494EA"/>
      </right>
      <top style="thick">
        <color rgb="FFD494EA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thick">
        <color rgb="FFD494EA"/>
      </top>
      <bottom style="medium">
        <color rgb="FFDDDDDD"/>
      </bottom>
      <diagonal/>
    </border>
    <border>
      <left style="thick">
        <color rgb="FFD494EA"/>
      </left>
      <right style="medium">
        <color rgb="FFDDDDDD"/>
      </right>
      <top style="thick">
        <color rgb="FFD494EA"/>
      </top>
      <bottom style="medium">
        <color rgb="FFDDDDDD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7" fontId="3" fillId="0" borderId="0" xfId="0" applyNumberFormat="1" applyFont="1" applyAlignment="1">
      <alignment vertical="center"/>
    </xf>
    <xf numFmtId="176" fontId="4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3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3" fontId="5" fillId="4" borderId="2" xfId="0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3" fontId="6" fillId="5" borderId="2" xfId="0" applyNumberFormat="1" applyFont="1" applyFill="1" applyBorder="1" applyAlignment="1">
      <alignment horizontal="center" vertical="center" wrapText="1"/>
    </xf>
    <xf numFmtId="3" fontId="5" fillId="6" borderId="3" xfId="0" applyNumberFormat="1" applyFont="1" applyFill="1" applyBorder="1" applyAlignment="1">
      <alignment horizontal="center" vertical="center" wrapText="1"/>
    </xf>
    <xf numFmtId="9" fontId="5" fillId="6" borderId="4" xfId="0" applyNumberFormat="1" applyFont="1" applyFill="1" applyBorder="1" applyAlignment="1">
      <alignment horizontal="center" vertical="center" wrapText="1"/>
    </xf>
    <xf numFmtId="3" fontId="5" fillId="6" borderId="4" xfId="0" applyNumberFormat="1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vertical="center"/>
    </xf>
    <xf numFmtId="3" fontId="5" fillId="6" borderId="6" xfId="0" applyNumberFormat="1" applyFont="1" applyFill="1" applyBorder="1" applyAlignment="1">
      <alignment horizontal="center" vertical="center" wrapText="1"/>
    </xf>
    <xf numFmtId="9" fontId="5" fillId="6" borderId="2" xfId="0" applyNumberFormat="1" applyFont="1" applyFill="1" applyBorder="1" applyAlignment="1">
      <alignment horizontal="center" vertical="center" wrapText="1"/>
    </xf>
    <xf numFmtId="3" fontId="5" fillId="6" borderId="2" xfId="0" applyNumberFormat="1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177" fontId="7" fillId="7" borderId="1" xfId="0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176" fontId="7" fillId="7" borderId="1" xfId="0" applyNumberFormat="1" applyFont="1" applyFill="1" applyBorder="1" applyAlignment="1">
      <alignment vertical="center"/>
    </xf>
    <xf numFmtId="0" fontId="8" fillId="3" borderId="8" xfId="0" applyFont="1" applyFill="1" applyBorder="1" applyAlignment="1">
      <alignment horizontal="center" vertical="top" wrapText="1"/>
    </xf>
    <xf numFmtId="0" fontId="3" fillId="0" borderId="0" xfId="0" quotePrefix="1" applyFont="1" applyAlignment="1">
      <alignment vertical="center"/>
    </xf>
    <xf numFmtId="0" fontId="8" fillId="8" borderId="8" xfId="0" applyFont="1" applyFill="1" applyBorder="1" applyAlignment="1">
      <alignment horizontal="center" vertical="top" wrapText="1"/>
    </xf>
    <xf numFmtId="10" fontId="5" fillId="6" borderId="2" xfId="0" applyNumberFormat="1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10" fontId="9" fillId="6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8" fillId="3" borderId="0" xfId="0" applyFont="1" applyFill="1" applyAlignment="1">
      <alignment horizontal="center" vertical="top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ko-KR" altLang="en-US" sz="1400" b="0" i="0">
                <a:solidFill>
                  <a:srgbClr val="757575"/>
                </a:solidFill>
                <a:latin typeface="+mn-lt"/>
              </a:rPr>
              <a:t>누적 경험치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플레이어_타워!$F$3:$F$52</c:f>
              <c:numCache>
                <c:formatCode>0.0_ </c:formatCode>
                <c:ptCount val="50"/>
                <c:pt idx="0">
                  <c:v>30</c:v>
                </c:pt>
                <c:pt idx="1">
                  <c:v>96</c:v>
                </c:pt>
                <c:pt idx="2">
                  <c:v>202.5</c:v>
                </c:pt>
                <c:pt idx="3">
                  <c:v>353.83333333333331</c:v>
                </c:pt>
                <c:pt idx="4">
                  <c:v>554.25</c:v>
                </c:pt>
                <c:pt idx="5">
                  <c:v>807.94999999999993</c:v>
                </c:pt>
                <c:pt idx="6">
                  <c:v>1119.0999999999999</c:v>
                </c:pt>
                <c:pt idx="7">
                  <c:v>1491.8428571428569</c:v>
                </c:pt>
                <c:pt idx="8">
                  <c:v>1930.3035714285711</c:v>
                </c:pt>
                <c:pt idx="9">
                  <c:v>2438.5932539682535</c:v>
                </c:pt>
                <c:pt idx="10">
                  <c:v>3020.8119047619043</c:v>
                </c:pt>
                <c:pt idx="11">
                  <c:v>3681.0504329004325</c:v>
                </c:pt>
                <c:pt idx="12">
                  <c:v>4423.3921717171706</c:v>
                </c:pt>
                <c:pt idx="13">
                  <c:v>5251.914044289043</c:v>
                </c:pt>
                <c:pt idx="14">
                  <c:v>6170.6874791874779</c:v>
                </c:pt>
                <c:pt idx="15">
                  <c:v>7183.7791430791412</c:v>
                </c:pt>
                <c:pt idx="16">
                  <c:v>8295.2515359640347</c:v>
                </c:pt>
                <c:pt idx="17">
                  <c:v>9509.1634813715682</c:v>
                </c:pt>
                <c:pt idx="18">
                  <c:v>10829.570534857297</c:v>
                </c:pt>
                <c:pt idx="19">
                  <c:v>12260.525328000171</c:v>
                </c:pt>
                <c:pt idx="20">
                  <c:v>13806.077860800187</c:v>
                </c:pt>
                <c:pt idx="21">
                  <c:v>15470.275752304968</c:v>
                </c:pt>
                <c:pt idx="22">
                  <c:v>17257.164457059964</c:v>
                </c:pt>
                <c:pt idx="23">
                  <c:v>19170.787453326047</c:v>
                </c:pt>
                <c:pt idx="24">
                  <c:v>21215.186407769885</c:v>
                </c:pt>
                <c:pt idx="25">
                  <c:v>23394.401320391476</c:v>
                </c:pt>
                <c:pt idx="26">
                  <c:v>25712.470652729284</c:v>
                </c:pt>
                <c:pt idx="27">
                  <c:v>28173.431441820343</c:v>
                </c:pt>
                <c:pt idx="28">
                  <c:v>30781.319401950368</c:v>
                </c:pt>
                <c:pt idx="29">
                  <c:v>33540.169015877982</c:v>
                </c:pt>
                <c:pt idx="30">
                  <c:v>36454.013616936514</c:v>
                </c:pt>
                <c:pt idx="31">
                  <c:v>39526.885463190483</c:v>
                </c:pt>
                <c:pt idx="32">
                  <c:v>42762.815804639889</c:v>
                </c:pt>
                <c:pt idx="33">
                  <c:v>46165.834944315036</c:v>
                </c:pt>
                <c:pt idx="34">
                  <c:v>49739.972293980631</c:v>
                </c:pt>
                <c:pt idx="35">
                  <c:v>53489.256425065236</c:v>
                </c:pt>
                <c:pt idx="36">
                  <c:v>57417.71511534664</c:v>
                </c:pt>
                <c:pt idx="37">
                  <c:v>61529.375391851863</c:v>
                </c:pt>
                <c:pt idx="38">
                  <c:v>65828.263570370385</c:v>
                </c:pt>
                <c:pt idx="39">
                  <c:v>70318.405291927833</c:v>
                </c:pt>
                <c:pt idx="40">
                  <c:v>75003.825556524229</c:v>
                </c:pt>
                <c:pt idx="41">
                  <c:v>79888.548754403455</c:v>
                </c:pt>
                <c:pt idx="42">
                  <c:v>84976.598695089328</c:v>
                </c:pt>
                <c:pt idx="43">
                  <c:v>90271.998634395801</c:v>
                </c:pt>
                <c:pt idx="44">
                  <c:v>95778.77129959561</c:v>
                </c:pt>
                <c:pt idx="45">
                  <c:v>101500.93891291096</c:v>
                </c:pt>
                <c:pt idx="46">
                  <c:v>107442.5232134723</c:v>
                </c:pt>
                <c:pt idx="47">
                  <c:v>113607.54547787538</c:v>
                </c:pt>
                <c:pt idx="48">
                  <c:v>120000.02653945351</c:v>
                </c:pt>
                <c:pt idx="49">
                  <c:v>126623.98680636998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4-4EA5-B755-B527D30D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789723"/>
        <c:axId val="2103304665"/>
      </c:lineChart>
      <c:catAx>
        <c:axId val="763789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103304665"/>
        <c:crosses val="autoZero"/>
        <c:auto val="1"/>
        <c:lblAlgn val="ctr"/>
        <c:lblOffset val="100"/>
        <c:noMultiLvlLbl val="1"/>
      </c:catAx>
      <c:valAx>
        <c:axId val="2103304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76378972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플레이어_타워!$AM$1:$AM$29</c:f>
              <c:numCache>
                <c:formatCode>General</c:formatCode>
                <c:ptCount val="29"/>
                <c:pt idx="0">
                  <c:v>144</c:v>
                </c:pt>
                <c:pt idx="1">
                  <c:v>144</c:v>
                </c:pt>
                <c:pt idx="2">
                  <c:v>192</c:v>
                </c:pt>
                <c:pt idx="3">
                  <c:v>240</c:v>
                </c:pt>
                <c:pt idx="4">
                  <c:v>336</c:v>
                </c:pt>
                <c:pt idx="5">
                  <c:v>432</c:v>
                </c:pt>
                <c:pt idx="6">
                  <c:v>528</c:v>
                </c:pt>
                <c:pt idx="7">
                  <c:v>624</c:v>
                </c:pt>
                <c:pt idx="8">
                  <c:v>720</c:v>
                </c:pt>
                <c:pt idx="9">
                  <c:v>816</c:v>
                </c:pt>
                <c:pt idx="10">
                  <c:v>912</c:v>
                </c:pt>
                <c:pt idx="11">
                  <c:v>984</c:v>
                </c:pt>
                <c:pt idx="12">
                  <c:v>1056</c:v>
                </c:pt>
                <c:pt idx="13">
                  <c:v>1128</c:v>
                </c:pt>
                <c:pt idx="14">
                  <c:v>1344</c:v>
                </c:pt>
                <c:pt idx="15">
                  <c:v>1440</c:v>
                </c:pt>
                <c:pt idx="16">
                  <c:v>1440</c:v>
                </c:pt>
                <c:pt idx="17">
                  <c:v>1680</c:v>
                </c:pt>
                <c:pt idx="18">
                  <c:v>1824</c:v>
                </c:pt>
                <c:pt idx="19">
                  <c:v>1968</c:v>
                </c:pt>
                <c:pt idx="20">
                  <c:v>2112</c:v>
                </c:pt>
                <c:pt idx="21">
                  <c:v>2208</c:v>
                </c:pt>
                <c:pt idx="22">
                  <c:v>2304</c:v>
                </c:pt>
                <c:pt idx="23">
                  <c:v>2304</c:v>
                </c:pt>
                <c:pt idx="24">
                  <c:v>2496</c:v>
                </c:pt>
                <c:pt idx="25">
                  <c:v>2496</c:v>
                </c:pt>
                <c:pt idx="26">
                  <c:v>2592</c:v>
                </c:pt>
                <c:pt idx="27">
                  <c:v>2688</c:v>
                </c:pt>
                <c:pt idx="28">
                  <c:v>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F-4D8A-9D32-678122A01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093134"/>
        <c:axId val="264149613"/>
      </c:lineChart>
      <c:catAx>
        <c:axId val="720093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64149613"/>
        <c:crosses val="autoZero"/>
        <c:auto val="1"/>
        <c:lblAlgn val="ctr"/>
        <c:lblOffset val="100"/>
        <c:noMultiLvlLbl val="1"/>
      </c:catAx>
      <c:valAx>
        <c:axId val="264149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72009313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ko-KR" altLang="en-US" sz="1400" b="0" i="0">
                <a:solidFill>
                  <a:srgbClr val="757575"/>
                </a:solidFill>
                <a:latin typeface="+mn-lt"/>
              </a:rPr>
              <a:t>메이플</a:t>
            </a:r>
            <a:r>
              <a:rPr lang="ko-KR" altLang="en-US" sz="1400" b="0" i="0" baseline="0">
                <a:solidFill>
                  <a:srgbClr val="757575"/>
                </a:solidFill>
                <a:latin typeface="+mn-lt"/>
              </a:rPr>
              <a:t> 필요</a:t>
            </a:r>
            <a:endParaRPr lang="ko-KR" altLang="en-US" sz="1400" b="0" i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플레이어_타워!$T$1:$T$37</c:f>
              <c:numCache>
                <c:formatCode>General</c:formatCode>
                <c:ptCount val="37"/>
                <c:pt idx="0">
                  <c:v>15</c:v>
                </c:pt>
                <c:pt idx="1">
                  <c:v>34</c:v>
                </c:pt>
                <c:pt idx="2">
                  <c:v>57</c:v>
                </c:pt>
                <c:pt idx="3">
                  <c:v>92</c:v>
                </c:pt>
                <c:pt idx="4">
                  <c:v>135</c:v>
                </c:pt>
                <c:pt idx="5">
                  <c:v>372</c:v>
                </c:pt>
                <c:pt idx="6">
                  <c:v>560</c:v>
                </c:pt>
                <c:pt idx="7">
                  <c:v>840</c:v>
                </c:pt>
                <c:pt idx="8" formatCode="#,##0">
                  <c:v>1242</c:v>
                </c:pt>
                <c:pt idx="9" formatCode="#,##0">
                  <c:v>1242</c:v>
                </c:pt>
                <c:pt idx="10" formatCode="#,##0">
                  <c:v>1242</c:v>
                </c:pt>
                <c:pt idx="11" formatCode="#,##0">
                  <c:v>1242</c:v>
                </c:pt>
                <c:pt idx="12" formatCode="#,##0">
                  <c:v>1242</c:v>
                </c:pt>
                <c:pt idx="13" formatCode="#,##0">
                  <c:v>1242</c:v>
                </c:pt>
                <c:pt idx="14" formatCode="#,##0">
                  <c:v>1490</c:v>
                </c:pt>
                <c:pt idx="15" formatCode="#,##0">
                  <c:v>1788</c:v>
                </c:pt>
                <c:pt idx="16" formatCode="#,##0">
                  <c:v>2145</c:v>
                </c:pt>
                <c:pt idx="17" formatCode="#,##0">
                  <c:v>2574</c:v>
                </c:pt>
                <c:pt idx="18" formatCode="#,##0">
                  <c:v>3088</c:v>
                </c:pt>
                <c:pt idx="19" formatCode="#,##0">
                  <c:v>3705</c:v>
                </c:pt>
                <c:pt idx="20" formatCode="#,##0">
                  <c:v>4446</c:v>
                </c:pt>
                <c:pt idx="21" formatCode="#,##0">
                  <c:v>5335</c:v>
                </c:pt>
                <c:pt idx="22" formatCode="#,##0">
                  <c:v>6402</c:v>
                </c:pt>
                <c:pt idx="23" formatCode="#,##0">
                  <c:v>7682</c:v>
                </c:pt>
                <c:pt idx="24" formatCode="#,##0">
                  <c:v>9218</c:v>
                </c:pt>
                <c:pt idx="25" formatCode="#,##0">
                  <c:v>11061</c:v>
                </c:pt>
                <c:pt idx="26" formatCode="#,##0">
                  <c:v>13273</c:v>
                </c:pt>
                <c:pt idx="27" formatCode="#,##0">
                  <c:v>15927</c:v>
                </c:pt>
                <c:pt idx="28" formatCode="#,##0">
                  <c:v>19112</c:v>
                </c:pt>
                <c:pt idx="29" formatCode="#,##0">
                  <c:v>19112</c:v>
                </c:pt>
                <c:pt idx="30" formatCode="#,##0">
                  <c:v>19112</c:v>
                </c:pt>
                <c:pt idx="31" formatCode="#,##0">
                  <c:v>19112</c:v>
                </c:pt>
                <c:pt idx="32" formatCode="#,##0">
                  <c:v>19112</c:v>
                </c:pt>
                <c:pt idx="33" formatCode="#,##0">
                  <c:v>19112</c:v>
                </c:pt>
                <c:pt idx="34" formatCode="#,##0">
                  <c:v>22934</c:v>
                </c:pt>
                <c:pt idx="35" formatCode="#,##0">
                  <c:v>27520</c:v>
                </c:pt>
                <c:pt idx="36" formatCode="#,##0">
                  <c:v>33024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7-4299-922E-58672512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45147"/>
        <c:axId val="123957434"/>
      </c:lineChart>
      <c:catAx>
        <c:axId val="183645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23957434"/>
        <c:crosses val="autoZero"/>
        <c:auto val="1"/>
        <c:lblAlgn val="ctr"/>
        <c:lblOffset val="100"/>
        <c:noMultiLvlLbl val="1"/>
      </c:catAx>
      <c:valAx>
        <c:axId val="123957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8364514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ko-KR" altLang="en-US" sz="1400" b="0" i="0">
                <a:solidFill>
                  <a:srgbClr val="757575"/>
                </a:solidFill>
                <a:latin typeface="+mn-lt"/>
              </a:rPr>
              <a:t>메이플 누적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플레이어_타워!$V$1:$V$37</c:f>
              <c:numCache>
                <c:formatCode>General</c:formatCode>
                <c:ptCount val="37"/>
                <c:pt idx="0">
                  <c:v>15</c:v>
                </c:pt>
                <c:pt idx="1">
                  <c:v>49</c:v>
                </c:pt>
                <c:pt idx="2">
                  <c:v>106</c:v>
                </c:pt>
                <c:pt idx="3">
                  <c:v>198</c:v>
                </c:pt>
                <c:pt idx="4">
                  <c:v>333</c:v>
                </c:pt>
                <c:pt idx="5">
                  <c:v>705</c:v>
                </c:pt>
                <c:pt idx="6" formatCode="#,##0">
                  <c:v>1265</c:v>
                </c:pt>
                <c:pt idx="7" formatCode="#,##0">
                  <c:v>2105</c:v>
                </c:pt>
                <c:pt idx="8" formatCode="#,##0">
                  <c:v>3347</c:v>
                </c:pt>
                <c:pt idx="9" formatCode="#,##0">
                  <c:v>4589</c:v>
                </c:pt>
                <c:pt idx="10" formatCode="#,##0">
                  <c:v>5831</c:v>
                </c:pt>
                <c:pt idx="11" formatCode="#,##0">
                  <c:v>7073</c:v>
                </c:pt>
                <c:pt idx="12" formatCode="#,##0">
                  <c:v>8315</c:v>
                </c:pt>
                <c:pt idx="13" formatCode="#,##0">
                  <c:v>9557</c:v>
                </c:pt>
                <c:pt idx="14" formatCode="#,##0">
                  <c:v>11047</c:v>
                </c:pt>
                <c:pt idx="15" formatCode="#,##0">
                  <c:v>12835</c:v>
                </c:pt>
                <c:pt idx="16" formatCode="#,##0">
                  <c:v>14980</c:v>
                </c:pt>
                <c:pt idx="17" formatCode="#,##0">
                  <c:v>17554</c:v>
                </c:pt>
                <c:pt idx="18" formatCode="#,##0">
                  <c:v>20642</c:v>
                </c:pt>
                <c:pt idx="19" formatCode="#,##0">
                  <c:v>24347</c:v>
                </c:pt>
                <c:pt idx="20" formatCode="#,##0">
                  <c:v>28793</c:v>
                </c:pt>
                <c:pt idx="21" formatCode="#,##0">
                  <c:v>34128</c:v>
                </c:pt>
                <c:pt idx="22" formatCode="#,##0">
                  <c:v>40530</c:v>
                </c:pt>
                <c:pt idx="23" formatCode="#,##0">
                  <c:v>48212</c:v>
                </c:pt>
                <c:pt idx="24" formatCode="#,##0">
                  <c:v>57430</c:v>
                </c:pt>
                <c:pt idx="25" formatCode="#,##0">
                  <c:v>68491</c:v>
                </c:pt>
                <c:pt idx="26" formatCode="#,##0">
                  <c:v>81764</c:v>
                </c:pt>
                <c:pt idx="27" formatCode="#,##0">
                  <c:v>97691</c:v>
                </c:pt>
                <c:pt idx="28" formatCode="#,##0">
                  <c:v>116803</c:v>
                </c:pt>
                <c:pt idx="29" formatCode="#,##0">
                  <c:v>135915</c:v>
                </c:pt>
                <c:pt idx="30" formatCode="#,##0">
                  <c:v>155027</c:v>
                </c:pt>
                <c:pt idx="31" formatCode="#,##0">
                  <c:v>174139</c:v>
                </c:pt>
                <c:pt idx="32" formatCode="#,##0">
                  <c:v>193251</c:v>
                </c:pt>
                <c:pt idx="33" formatCode="#,##0">
                  <c:v>212363</c:v>
                </c:pt>
                <c:pt idx="34" formatCode="#,##0">
                  <c:v>235297</c:v>
                </c:pt>
                <c:pt idx="35" formatCode="#,##0">
                  <c:v>262817</c:v>
                </c:pt>
                <c:pt idx="36" formatCode="#,##0">
                  <c:v>295841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F-4394-96C7-89E3F265F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985284"/>
        <c:axId val="1744150543"/>
      </c:lineChart>
      <c:catAx>
        <c:axId val="2069985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44150543"/>
        <c:crosses val="autoZero"/>
        <c:auto val="1"/>
        <c:lblAlgn val="ctr"/>
        <c:lblOffset val="100"/>
        <c:noMultiLvlLbl val="1"/>
      </c:catAx>
      <c:valAx>
        <c:axId val="1744150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699852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ko-KR" altLang="en-US" sz="1400" b="0" i="0">
                <a:solidFill>
                  <a:srgbClr val="757575"/>
                </a:solidFill>
                <a:latin typeface="+mn-lt"/>
              </a:rPr>
              <a:t>던파 필요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플레이어_타워!$Y$1:$Y$40</c:f>
              <c:numCache>
                <c:formatCode>#,##0</c:formatCode>
                <c:ptCount val="40"/>
                <c:pt idx="0">
                  <c:v>1000</c:v>
                </c:pt>
                <c:pt idx="1">
                  <c:v>1035</c:v>
                </c:pt>
                <c:pt idx="2">
                  <c:v>1280</c:v>
                </c:pt>
                <c:pt idx="3">
                  <c:v>1945</c:v>
                </c:pt>
                <c:pt idx="4">
                  <c:v>3240</c:v>
                </c:pt>
                <c:pt idx="5">
                  <c:v>5375</c:v>
                </c:pt>
                <c:pt idx="6">
                  <c:v>8560</c:v>
                </c:pt>
                <c:pt idx="7">
                  <c:v>13005</c:v>
                </c:pt>
                <c:pt idx="8">
                  <c:v>18920</c:v>
                </c:pt>
                <c:pt idx="9">
                  <c:v>26515</c:v>
                </c:pt>
                <c:pt idx="10">
                  <c:v>36000</c:v>
                </c:pt>
                <c:pt idx="11">
                  <c:v>47585</c:v>
                </c:pt>
                <c:pt idx="12">
                  <c:v>61480</c:v>
                </c:pt>
                <c:pt idx="13">
                  <c:v>77895</c:v>
                </c:pt>
                <c:pt idx="14">
                  <c:v>97040</c:v>
                </c:pt>
                <c:pt idx="15">
                  <c:v>119125</c:v>
                </c:pt>
                <c:pt idx="16">
                  <c:v>200648</c:v>
                </c:pt>
                <c:pt idx="17">
                  <c:v>231694</c:v>
                </c:pt>
                <c:pt idx="18">
                  <c:v>266616</c:v>
                </c:pt>
                <c:pt idx="19">
                  <c:v>305642</c:v>
                </c:pt>
                <c:pt idx="20">
                  <c:v>349000</c:v>
                </c:pt>
                <c:pt idx="21">
                  <c:v>396918</c:v>
                </c:pt>
                <c:pt idx="22">
                  <c:v>449624</c:v>
                </c:pt>
                <c:pt idx="23">
                  <c:v>507346</c:v>
                </c:pt>
                <c:pt idx="24">
                  <c:v>570312</c:v>
                </c:pt>
                <c:pt idx="25">
                  <c:v>638750</c:v>
                </c:pt>
                <c:pt idx="26">
                  <c:v>704040</c:v>
                </c:pt>
                <c:pt idx="27">
                  <c:v>788320</c:v>
                </c:pt>
                <c:pt idx="28">
                  <c:v>879080</c:v>
                </c:pt>
                <c:pt idx="29">
                  <c:v>976560</c:v>
                </c:pt>
                <c:pt idx="30">
                  <c:v>1081000</c:v>
                </c:pt>
                <c:pt idx="31">
                  <c:v>1192640</c:v>
                </c:pt>
                <c:pt idx="32">
                  <c:v>1311720</c:v>
                </c:pt>
                <c:pt idx="33">
                  <c:v>1438480</c:v>
                </c:pt>
                <c:pt idx="34">
                  <c:v>1573160</c:v>
                </c:pt>
                <c:pt idx="35">
                  <c:v>1716000</c:v>
                </c:pt>
                <c:pt idx="36">
                  <c:v>2007208</c:v>
                </c:pt>
                <c:pt idx="37">
                  <c:v>2179079</c:v>
                </c:pt>
                <c:pt idx="38">
                  <c:v>2360496</c:v>
                </c:pt>
                <c:pt idx="39">
                  <c:v>2551717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0-4B71-BA57-00B936200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196669"/>
        <c:axId val="2142774817"/>
      </c:lineChart>
      <c:catAx>
        <c:axId val="1529196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142774817"/>
        <c:crosses val="autoZero"/>
        <c:auto val="1"/>
        <c:lblAlgn val="ctr"/>
        <c:lblOffset val="100"/>
        <c:noMultiLvlLbl val="1"/>
      </c:catAx>
      <c:valAx>
        <c:axId val="2142774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52919666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ko-KR" altLang="en-US" sz="1400" b="0" i="0">
                <a:solidFill>
                  <a:srgbClr val="757575"/>
                </a:solidFill>
                <a:latin typeface="+mn-lt"/>
              </a:rPr>
              <a:t>던파 누적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플레이어_타워!$Z$1:$Z$40</c:f>
              <c:numCache>
                <c:formatCode>#,##0</c:formatCode>
                <c:ptCount val="40"/>
                <c:pt idx="0">
                  <c:v>1000</c:v>
                </c:pt>
                <c:pt idx="1">
                  <c:v>2035</c:v>
                </c:pt>
                <c:pt idx="2">
                  <c:v>3315</c:v>
                </c:pt>
                <c:pt idx="3">
                  <c:v>5260</c:v>
                </c:pt>
                <c:pt idx="4">
                  <c:v>8500</c:v>
                </c:pt>
                <c:pt idx="5">
                  <c:v>13875</c:v>
                </c:pt>
                <c:pt idx="6">
                  <c:v>22435</c:v>
                </c:pt>
                <c:pt idx="7">
                  <c:v>35440</c:v>
                </c:pt>
                <c:pt idx="8">
                  <c:v>54360</c:v>
                </c:pt>
                <c:pt idx="9">
                  <c:v>80875</c:v>
                </c:pt>
                <c:pt idx="10">
                  <c:v>116875</c:v>
                </c:pt>
                <c:pt idx="11">
                  <c:v>164460</c:v>
                </c:pt>
                <c:pt idx="12">
                  <c:v>225940</c:v>
                </c:pt>
                <c:pt idx="13">
                  <c:v>314820</c:v>
                </c:pt>
                <c:pt idx="14">
                  <c:v>425580</c:v>
                </c:pt>
                <c:pt idx="15">
                  <c:v>520000</c:v>
                </c:pt>
                <c:pt idx="16">
                  <c:v>720648</c:v>
                </c:pt>
                <c:pt idx="17">
                  <c:v>952342</c:v>
                </c:pt>
                <c:pt idx="18">
                  <c:v>1218958</c:v>
                </c:pt>
                <c:pt idx="19">
                  <c:v>1524600</c:v>
                </c:pt>
                <c:pt idx="20">
                  <c:v>1873600</c:v>
                </c:pt>
                <c:pt idx="21">
                  <c:v>2270518</c:v>
                </c:pt>
                <c:pt idx="22">
                  <c:v>2720142</c:v>
                </c:pt>
                <c:pt idx="23">
                  <c:v>3227488</c:v>
                </c:pt>
                <c:pt idx="24">
                  <c:v>3797800</c:v>
                </c:pt>
                <c:pt idx="25">
                  <c:v>4436550</c:v>
                </c:pt>
                <c:pt idx="26">
                  <c:v>5140590</c:v>
                </c:pt>
                <c:pt idx="27">
                  <c:v>5928910</c:v>
                </c:pt>
                <c:pt idx="28">
                  <c:v>6807990</c:v>
                </c:pt>
                <c:pt idx="29">
                  <c:v>7784550</c:v>
                </c:pt>
                <c:pt idx="30">
                  <c:v>8865550</c:v>
                </c:pt>
                <c:pt idx="31">
                  <c:v>10058190</c:v>
                </c:pt>
                <c:pt idx="32">
                  <c:v>11369910</c:v>
                </c:pt>
                <c:pt idx="33">
                  <c:v>12808390</c:v>
                </c:pt>
                <c:pt idx="34">
                  <c:v>14381550</c:v>
                </c:pt>
                <c:pt idx="35">
                  <c:v>16097550</c:v>
                </c:pt>
                <c:pt idx="36">
                  <c:v>18104758</c:v>
                </c:pt>
                <c:pt idx="37">
                  <c:v>20283837</c:v>
                </c:pt>
                <c:pt idx="38">
                  <c:v>22644333</c:v>
                </c:pt>
                <c:pt idx="39">
                  <c:v>25196050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B-471D-BA5E-797A5020C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692171"/>
        <c:axId val="849118434"/>
      </c:lineChart>
      <c:catAx>
        <c:axId val="1061692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849118434"/>
        <c:crosses val="autoZero"/>
        <c:auto val="1"/>
        <c:lblAlgn val="ctr"/>
        <c:lblOffset val="100"/>
        <c:noMultiLvlLbl val="1"/>
      </c:catAx>
      <c:valAx>
        <c:axId val="849118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06169217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ko-KR" altLang="en-US" sz="1400" b="0" i="0">
                <a:solidFill>
                  <a:srgbClr val="757575"/>
                </a:solidFill>
                <a:latin typeface="+mn-lt"/>
              </a:rPr>
              <a:t>필요 경험치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플레이어_타워!$C$3:$C$52</c:f>
              <c:numCache>
                <c:formatCode>0.0</c:formatCode>
                <c:ptCount val="50"/>
                <c:pt idx="0">
                  <c:v>30</c:v>
                </c:pt>
                <c:pt idx="1">
                  <c:v>66</c:v>
                </c:pt>
                <c:pt idx="2">
                  <c:v>106.5</c:v>
                </c:pt>
                <c:pt idx="3">
                  <c:v>151.33333333333331</c:v>
                </c:pt>
                <c:pt idx="4">
                  <c:v>200.41666666666663</c:v>
                </c:pt>
                <c:pt idx="5">
                  <c:v>253.69999999999993</c:v>
                </c:pt>
                <c:pt idx="6">
                  <c:v>311.14999999999992</c:v>
                </c:pt>
                <c:pt idx="7">
                  <c:v>372.74285714285702</c:v>
                </c:pt>
                <c:pt idx="8">
                  <c:v>438.46071428571418</c:v>
                </c:pt>
                <c:pt idx="9">
                  <c:v>508.28968253968242</c:v>
                </c:pt>
                <c:pt idx="10">
                  <c:v>582.21865079365068</c:v>
                </c:pt>
                <c:pt idx="11">
                  <c:v>660.23852813852795</c:v>
                </c:pt>
                <c:pt idx="12">
                  <c:v>742.3417388167386</c:v>
                </c:pt>
                <c:pt idx="13">
                  <c:v>828.52187257187234</c:v>
                </c:pt>
                <c:pt idx="14">
                  <c:v>918.77343489843463</c:v>
                </c:pt>
                <c:pt idx="15">
                  <c:v>1013.0916638916636</c:v>
                </c:pt>
                <c:pt idx="16">
                  <c:v>1111.4723928848928</c:v>
                </c:pt>
                <c:pt idx="17">
                  <c:v>1213.9119454075335</c:v>
                </c:pt>
                <c:pt idx="18">
                  <c:v>1320.4070534857299</c:v>
                </c:pt>
                <c:pt idx="19">
                  <c:v>1717.1457517714482</c:v>
                </c:pt>
                <c:pt idx="20">
                  <c:v>1545.5525328000174</c:v>
                </c:pt>
                <c:pt idx="21">
                  <c:v>1664.1978915047803</c:v>
                </c:pt>
                <c:pt idx="22">
                  <c:v>1786.8887047549974</c:v>
                </c:pt>
                <c:pt idx="23">
                  <c:v>1913.6229962660843</c:v>
                </c:pt>
                <c:pt idx="24">
                  <c:v>2044.398954443838</c:v>
                </c:pt>
                <c:pt idx="25">
                  <c:v>2179.2149126215918</c:v>
                </c:pt>
                <c:pt idx="26">
                  <c:v>2318.0693323378068</c:v>
                </c:pt>
                <c:pt idx="27">
                  <c:v>2460.9607890910588</c:v>
                </c:pt>
                <c:pt idx="28">
                  <c:v>2607.8879601300255</c:v>
                </c:pt>
                <c:pt idx="29">
                  <c:v>2758.8496139276126</c:v>
                </c:pt>
                <c:pt idx="30">
                  <c:v>2913.8446010585335</c:v>
                </c:pt>
                <c:pt idx="31">
                  <c:v>3072.87184625397</c:v>
                </c:pt>
                <c:pt idx="32">
                  <c:v>3235.9303414494066</c:v>
                </c:pt>
                <c:pt idx="33">
                  <c:v>3403.0191396751461</c:v>
                </c:pt>
                <c:pt idx="34">
                  <c:v>3574.137349665591</c:v>
                </c:pt>
                <c:pt idx="35">
                  <c:v>3749.2841310846075</c:v>
                </c:pt>
                <c:pt idx="36">
                  <c:v>3928.4586902814017</c:v>
                </c:pt>
                <c:pt idx="37">
                  <c:v>4111.660276505223</c:v>
                </c:pt>
                <c:pt idx="38">
                  <c:v>4298.8881785185185</c:v>
                </c:pt>
                <c:pt idx="39">
                  <c:v>5388.1700658689451</c:v>
                </c:pt>
                <c:pt idx="40">
                  <c:v>4685.4202645963906</c:v>
                </c:pt>
                <c:pt idx="41">
                  <c:v>4884.7231978792297</c:v>
                </c:pt>
                <c:pt idx="42">
                  <c:v>5088.049940685878</c:v>
                </c:pt>
                <c:pt idx="43">
                  <c:v>5295.3999393064796</c:v>
                </c:pt>
                <c:pt idx="44">
                  <c:v>5506.7726651998082</c:v>
                </c:pt>
                <c:pt idx="45">
                  <c:v>5722.1676133153587</c:v>
                </c:pt>
                <c:pt idx="46">
                  <c:v>5941.5843005613451</c:v>
                </c:pt>
                <c:pt idx="47">
                  <c:v>6165.0222644030755</c:v>
                </c:pt>
                <c:pt idx="48">
                  <c:v>6392.4810615781389</c:v>
                </c:pt>
                <c:pt idx="49">
                  <c:v>6623.9602669164688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9-415A-BA20-F0D0C7FF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953090"/>
        <c:axId val="933510074"/>
      </c:lineChart>
      <c:catAx>
        <c:axId val="1024953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933510074"/>
        <c:crosses val="autoZero"/>
        <c:auto val="1"/>
        <c:lblAlgn val="ctr"/>
        <c:lblOffset val="100"/>
        <c:noMultiLvlLbl val="1"/>
      </c:catAx>
      <c:valAx>
        <c:axId val="933510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02495309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ko-KR" altLang="en-US" sz="1400" b="0" i="0">
                <a:solidFill>
                  <a:srgbClr val="757575"/>
                </a:solidFill>
                <a:latin typeface="+mn-lt"/>
              </a:rPr>
              <a:t>던파 증가폭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플레이어_타워!$Q$1:$Q$37</c:f>
              <c:numCache>
                <c:formatCode>#,##0</c:formatCode>
                <c:ptCount val="37"/>
                <c:pt idx="0">
                  <c:v>35</c:v>
                </c:pt>
                <c:pt idx="1">
                  <c:v>245</c:v>
                </c:pt>
                <c:pt idx="2">
                  <c:v>665</c:v>
                </c:pt>
                <c:pt idx="3">
                  <c:v>1295</c:v>
                </c:pt>
                <c:pt idx="4">
                  <c:v>2135</c:v>
                </c:pt>
                <c:pt idx="5">
                  <c:v>3185</c:v>
                </c:pt>
                <c:pt idx="6">
                  <c:v>4445</c:v>
                </c:pt>
                <c:pt idx="7">
                  <c:v>5915</c:v>
                </c:pt>
                <c:pt idx="8">
                  <c:v>7595</c:v>
                </c:pt>
                <c:pt idx="9">
                  <c:v>9485</c:v>
                </c:pt>
                <c:pt idx="10">
                  <c:v>11585</c:v>
                </c:pt>
                <c:pt idx="11">
                  <c:v>13895</c:v>
                </c:pt>
                <c:pt idx="12">
                  <c:v>16415</c:v>
                </c:pt>
                <c:pt idx="13">
                  <c:v>19145</c:v>
                </c:pt>
                <c:pt idx="14">
                  <c:v>22085</c:v>
                </c:pt>
                <c:pt idx="15">
                  <c:v>81523</c:v>
                </c:pt>
                <c:pt idx="16">
                  <c:v>31046</c:v>
                </c:pt>
                <c:pt idx="17">
                  <c:v>34922</c:v>
                </c:pt>
                <c:pt idx="18">
                  <c:v>39026</c:v>
                </c:pt>
                <c:pt idx="19">
                  <c:v>43358</c:v>
                </c:pt>
                <c:pt idx="20">
                  <c:v>47918</c:v>
                </c:pt>
                <c:pt idx="21">
                  <c:v>52706</c:v>
                </c:pt>
                <c:pt idx="22">
                  <c:v>57722</c:v>
                </c:pt>
                <c:pt idx="23">
                  <c:v>62966</c:v>
                </c:pt>
                <c:pt idx="24">
                  <c:v>68438</c:v>
                </c:pt>
                <c:pt idx="25">
                  <c:v>65290</c:v>
                </c:pt>
                <c:pt idx="26">
                  <c:v>84280</c:v>
                </c:pt>
                <c:pt idx="27">
                  <c:v>90760</c:v>
                </c:pt>
                <c:pt idx="28">
                  <c:v>97480</c:v>
                </c:pt>
                <c:pt idx="29">
                  <c:v>104440</c:v>
                </c:pt>
                <c:pt idx="30">
                  <c:v>111640</c:v>
                </c:pt>
                <c:pt idx="31">
                  <c:v>119080</c:v>
                </c:pt>
                <c:pt idx="32">
                  <c:v>126760</c:v>
                </c:pt>
                <c:pt idx="33">
                  <c:v>134680</c:v>
                </c:pt>
                <c:pt idx="34">
                  <c:v>142840</c:v>
                </c:pt>
                <c:pt idx="35">
                  <c:v>291208</c:v>
                </c:pt>
                <c:pt idx="36">
                  <c:v>171871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6-42CB-AC6F-8CA3FB56E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748257"/>
        <c:axId val="1387371807"/>
      </c:lineChart>
      <c:catAx>
        <c:axId val="343748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387371807"/>
        <c:crosses val="autoZero"/>
        <c:auto val="1"/>
        <c:lblAlgn val="ctr"/>
        <c:lblOffset val="100"/>
        <c:noMultiLvlLbl val="1"/>
      </c:catAx>
      <c:valAx>
        <c:axId val="1387371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34374825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ko-KR" altLang="en-US" sz="1400" b="0" i="0">
                <a:solidFill>
                  <a:srgbClr val="757575"/>
                </a:solidFill>
                <a:latin typeface="+mn-lt"/>
              </a:rPr>
              <a:t>경치 증가폭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플레이어_타워!$P$2:$P$35</c:f>
              <c:numCache>
                <c:formatCode>0.0_ </c:formatCode>
                <c:ptCount val="34"/>
                <c:pt idx="0">
                  <c:v>66</c:v>
                </c:pt>
                <c:pt idx="1">
                  <c:v>106.5</c:v>
                </c:pt>
                <c:pt idx="2">
                  <c:v>151.33333333333331</c:v>
                </c:pt>
                <c:pt idx="3">
                  <c:v>200.41666666666669</c:v>
                </c:pt>
                <c:pt idx="4">
                  <c:v>253.69999999999993</c:v>
                </c:pt>
                <c:pt idx="5">
                  <c:v>311.14999999999998</c:v>
                </c:pt>
                <c:pt idx="6">
                  <c:v>372.74285714285702</c:v>
                </c:pt>
                <c:pt idx="7">
                  <c:v>438.46071428571418</c:v>
                </c:pt>
                <c:pt idx="8">
                  <c:v>508.28968253968242</c:v>
                </c:pt>
                <c:pt idx="9">
                  <c:v>582.2186507936508</c:v>
                </c:pt>
                <c:pt idx="10">
                  <c:v>660.23852813852818</c:v>
                </c:pt>
                <c:pt idx="11">
                  <c:v>742.34173881673814</c:v>
                </c:pt>
                <c:pt idx="12">
                  <c:v>828.52187257187234</c:v>
                </c:pt>
                <c:pt idx="13">
                  <c:v>918.77343489843497</c:v>
                </c:pt>
                <c:pt idx="14">
                  <c:v>1013.0916638916633</c:v>
                </c:pt>
                <c:pt idx="15">
                  <c:v>1111.4723928848935</c:v>
                </c:pt>
                <c:pt idx="16">
                  <c:v>1213.9119454075335</c:v>
                </c:pt>
                <c:pt idx="17">
                  <c:v>1320.4070534857292</c:v>
                </c:pt>
                <c:pt idx="18">
                  <c:v>1430.9547931428733</c:v>
                </c:pt>
                <c:pt idx="19">
                  <c:v>1545.5525328000167</c:v>
                </c:pt>
                <c:pt idx="20">
                  <c:v>1664.1978915047803</c:v>
                </c:pt>
                <c:pt idx="21">
                  <c:v>1786.8887047549961</c:v>
                </c:pt>
                <c:pt idx="22">
                  <c:v>1913.6229962660836</c:v>
                </c:pt>
                <c:pt idx="23">
                  <c:v>2044.3989544438373</c:v>
                </c:pt>
                <c:pt idx="24">
                  <c:v>2179.2149126215918</c:v>
                </c:pt>
                <c:pt idx="25">
                  <c:v>2318.0693323378073</c:v>
                </c:pt>
                <c:pt idx="26">
                  <c:v>2460.9607890910593</c:v>
                </c:pt>
                <c:pt idx="27">
                  <c:v>2607.887960130025</c:v>
                </c:pt>
                <c:pt idx="28">
                  <c:v>2758.849613927614</c:v>
                </c:pt>
                <c:pt idx="29">
                  <c:v>2913.8446010585321</c:v>
                </c:pt>
                <c:pt idx="30">
                  <c:v>3072.8718462539691</c:v>
                </c:pt>
                <c:pt idx="31">
                  <c:v>3235.9303414494061</c:v>
                </c:pt>
                <c:pt idx="32">
                  <c:v>3403.019139675147</c:v>
                </c:pt>
                <c:pt idx="33">
                  <c:v>3574.1373496655942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F-4F62-A343-9AAFE82A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224832"/>
        <c:axId val="1264376489"/>
      </c:lineChart>
      <c:catAx>
        <c:axId val="178922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264376489"/>
        <c:crosses val="autoZero"/>
        <c:auto val="1"/>
        <c:lblAlgn val="ctr"/>
        <c:lblOffset val="100"/>
        <c:noMultiLvlLbl val="1"/>
      </c:catAx>
      <c:valAx>
        <c:axId val="1264376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0.0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8922483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9.0249653328794491E-2"/>
          <c:y val="0.2211142339986216"/>
          <c:w val="0.86552269703341733"/>
          <c:h val="0.69711588129819657"/>
        </c:manualLayout>
      </c:layout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플레이어_타워!$AF$1:$AF$38</c:f>
              <c:numCache>
                <c:formatCode>General</c:formatCode>
                <c:ptCount val="38"/>
                <c:pt idx="0">
                  <c:v>8</c:v>
                </c:pt>
                <c:pt idx="1">
                  <c:v>272</c:v>
                </c:pt>
                <c:pt idx="2">
                  <c:v>462</c:v>
                </c:pt>
                <c:pt idx="3" formatCode="#,##0">
                  <c:v>702</c:v>
                </c:pt>
                <c:pt idx="4" formatCode="#,##0">
                  <c:v>990</c:v>
                </c:pt>
                <c:pt idx="5" formatCode="#,##0">
                  <c:v>1326</c:v>
                </c:pt>
                <c:pt idx="6" formatCode="#,##0">
                  <c:v>1691</c:v>
                </c:pt>
                <c:pt idx="7" formatCode="#,##0">
                  <c:v>2200</c:v>
                </c:pt>
                <c:pt idx="8" formatCode="#,##0">
                  <c:v>2640</c:v>
                </c:pt>
                <c:pt idx="9" formatCode="#,##0">
                  <c:v>3120</c:v>
                </c:pt>
                <c:pt idx="10" formatCode="#,##0">
                  <c:v>3640</c:v>
                </c:pt>
                <c:pt idx="11" formatCode="#,##0">
                  <c:v>4200</c:v>
                </c:pt>
                <c:pt idx="12" formatCode="#,##0">
                  <c:v>4800</c:v>
                </c:pt>
                <c:pt idx="13" formatCode="#,##0">
                  <c:v>5406</c:v>
                </c:pt>
                <c:pt idx="14" formatCode="#,##0">
                  <c:v>6084</c:v>
                </c:pt>
                <c:pt idx="15" formatCode="#,##0">
                  <c:v>1755</c:v>
                </c:pt>
                <c:pt idx="16" formatCode="#,##0">
                  <c:v>4510</c:v>
                </c:pt>
                <c:pt idx="17" formatCode="#,##0">
                  <c:v>7138</c:v>
                </c:pt>
                <c:pt idx="18" formatCode="#,##0">
                  <c:v>9765</c:v>
                </c:pt>
                <c:pt idx="19" formatCode="#,##0">
                  <c:v>12502</c:v>
                </c:pt>
                <c:pt idx="20" formatCode="#,##0">
                  <c:v>15288</c:v>
                </c:pt>
                <c:pt idx="21" formatCode="#,##0">
                  <c:v>18156</c:v>
                </c:pt>
                <c:pt idx="22" formatCode="#,##0">
                  <c:v>21147</c:v>
                </c:pt>
                <c:pt idx="23" formatCode="#,##0">
                  <c:v>24696</c:v>
                </c:pt>
                <c:pt idx="24" formatCode="#,##0">
                  <c:v>28014</c:v>
                </c:pt>
                <c:pt idx="25" formatCode="#,##0">
                  <c:v>31380</c:v>
                </c:pt>
                <c:pt idx="26" formatCode="#,##0">
                  <c:v>34844</c:v>
                </c:pt>
                <c:pt idx="27" formatCode="#,##0">
                  <c:v>38464</c:v>
                </c:pt>
                <c:pt idx="28" formatCode="#,##0">
                  <c:v>42174</c:v>
                </c:pt>
                <c:pt idx="29" formatCode="#,##0">
                  <c:v>46036</c:v>
                </c:pt>
                <c:pt idx="30" formatCode="#,##0">
                  <c:v>49980</c:v>
                </c:pt>
                <c:pt idx="31" formatCode="#,##0">
                  <c:v>54750</c:v>
                </c:pt>
                <c:pt idx="32" formatCode="#,##0">
                  <c:v>58950</c:v>
                </c:pt>
                <c:pt idx="33" formatCode="#,##0">
                  <c:v>63294</c:v>
                </c:pt>
                <c:pt idx="34" formatCode="#,##0">
                  <c:v>67703</c:v>
                </c:pt>
                <c:pt idx="35" formatCode="#,##0">
                  <c:v>72252</c:v>
                </c:pt>
                <c:pt idx="36" formatCode="#,##0">
                  <c:v>76941</c:v>
                </c:pt>
                <c:pt idx="37" formatCode="#,##0">
                  <c:v>81685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6-4969-8FFA-A675D7EAE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06780"/>
        <c:axId val="797700228"/>
      </c:lineChart>
      <c:catAx>
        <c:axId val="1559906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797700228"/>
        <c:crosses val="autoZero"/>
        <c:auto val="1"/>
        <c:lblAlgn val="ctr"/>
        <c:lblOffset val="100"/>
        <c:noMultiLvlLbl val="1"/>
      </c:catAx>
      <c:valAx>
        <c:axId val="797700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55990678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485776</xdr:colOff>
      <xdr:row>1</xdr:row>
      <xdr:rowOff>19050</xdr:rowOff>
    </xdr:from>
    <xdr:ext cx="2724150" cy="2133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722BF-B94E-4F7B-BD41-E075A7F9F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38100</xdr:colOff>
      <xdr:row>11</xdr:row>
      <xdr:rowOff>200026</xdr:rowOff>
    </xdr:from>
    <xdr:ext cx="2447925" cy="18859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36A50-2733-49B9-82B6-9BF16FA57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504825</xdr:colOff>
      <xdr:row>11</xdr:row>
      <xdr:rowOff>180975</xdr:rowOff>
    </xdr:from>
    <xdr:ext cx="2790825" cy="18288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AC7F19-BA03-4C93-9278-66473BA61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57149</xdr:colOff>
      <xdr:row>21</xdr:row>
      <xdr:rowOff>47625</xdr:rowOff>
    </xdr:from>
    <xdr:ext cx="2600326" cy="2038351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41CB06-5700-4C7A-9135-21E21C27E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10</xdr:col>
      <xdr:colOff>114300</xdr:colOff>
      <xdr:row>20</xdr:row>
      <xdr:rowOff>200025</xdr:rowOff>
    </xdr:from>
    <xdr:ext cx="2619935" cy="2108387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E27E6B-86F8-49FC-AB5D-5577A9CCC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6</xdr:col>
      <xdr:colOff>76200</xdr:colOff>
      <xdr:row>0</xdr:row>
      <xdr:rowOff>171449</xdr:rowOff>
    </xdr:from>
    <xdr:ext cx="2286000" cy="2257425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926343-D862-4DB2-92C0-D45E7EF71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10</xdr:col>
      <xdr:colOff>152401</xdr:colOff>
      <xdr:row>31</xdr:row>
      <xdr:rowOff>66675</xdr:rowOff>
    </xdr:from>
    <xdr:ext cx="2628900" cy="1952625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92479D-20F2-4DFA-8524-669262A98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5</xdr:col>
      <xdr:colOff>733425</xdr:colOff>
      <xdr:row>31</xdr:row>
      <xdr:rowOff>66674</xdr:rowOff>
    </xdr:from>
    <xdr:ext cx="2762250" cy="1990725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25D9FB-2487-4C5F-A05B-9AEAB4220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11</xdr:col>
      <xdr:colOff>95250</xdr:colOff>
      <xdr:row>41</xdr:row>
      <xdr:rowOff>161925</xdr:rowOff>
    </xdr:from>
    <xdr:ext cx="3886200" cy="28575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776684-2B3F-4C89-9A69-1FFCBEEB5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19</xdr:col>
      <xdr:colOff>285750</xdr:colOff>
      <xdr:row>42</xdr:row>
      <xdr:rowOff>123825</xdr:rowOff>
    </xdr:from>
    <xdr:ext cx="3971925" cy="2867025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1E753C-CF6B-429B-BA5D-ECA5A93F9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608;&#52600;&#53077;/Downloads/&#50508;&#51060;&#516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포탑"/>
      <sheetName val="적 "/>
      <sheetName val="웨이브"/>
    </sheetNames>
    <sheetDataSet>
      <sheetData sheetId="0"/>
      <sheetData sheetId="1"/>
      <sheetData sheetId="2">
        <row r="55">
          <cell r="N55">
            <v>32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E8FF-3958-4885-AD92-5B4BC5EE3EB4}">
  <dimension ref="A1:AO1000"/>
  <sheetViews>
    <sheetView tabSelected="1" zoomScale="85" zoomScaleNormal="85" workbookViewId="0">
      <selection activeCell="Q39" sqref="Q39"/>
    </sheetView>
  </sheetViews>
  <sheetFormatPr defaultColWidth="12.625" defaultRowHeight="15" customHeight="1"/>
  <cols>
    <col min="1" max="1" width="7.625" style="1" customWidth="1"/>
    <col min="2" max="3" width="10" style="1" customWidth="1"/>
    <col min="4" max="5" width="7.625" style="1" customWidth="1"/>
    <col min="6" max="6" width="10" style="1" customWidth="1"/>
    <col min="7" max="7" width="11.5" style="1" customWidth="1"/>
    <col min="8" max="24" width="7.625" style="1" customWidth="1"/>
    <col min="25" max="25" width="10" style="1" customWidth="1"/>
    <col min="26" max="26" width="11.625" style="1" customWidth="1"/>
    <col min="27" max="41" width="7.625" style="1" customWidth="1"/>
    <col min="42" max="16384" width="12.625" style="1"/>
  </cols>
  <sheetData>
    <row r="1" spans="1:41" ht="16.5" customHeight="1" thickTop="1" thickBot="1">
      <c r="A1" s="2" t="s">
        <v>82</v>
      </c>
      <c r="B1" s="2" t="s">
        <v>81</v>
      </c>
      <c r="D1" s="2" t="s">
        <v>80</v>
      </c>
      <c r="E1" s="2" t="s">
        <v>79</v>
      </c>
      <c r="F1" s="2" t="s">
        <v>78</v>
      </c>
      <c r="Q1" s="16">
        <f>Y2-Y1</f>
        <v>35</v>
      </c>
      <c r="R1" s="16">
        <f>Q2-Q1</f>
        <v>210</v>
      </c>
      <c r="S1" s="36" t="s">
        <v>77</v>
      </c>
      <c r="T1" s="35">
        <v>15</v>
      </c>
      <c r="U1" s="35" t="s">
        <v>76</v>
      </c>
      <c r="V1" s="34">
        <v>15</v>
      </c>
      <c r="X1" s="8">
        <v>1</v>
      </c>
      <c r="Y1" s="7">
        <v>1000</v>
      </c>
      <c r="Z1" s="7">
        <v>1000</v>
      </c>
      <c r="AE1" s="10">
        <v>1</v>
      </c>
      <c r="AF1" s="10">
        <f>AH2-AH1</f>
        <v>8</v>
      </c>
      <c r="AG1" s="10"/>
      <c r="AH1" s="31">
        <v>0</v>
      </c>
      <c r="AL1" s="33" t="s">
        <v>75</v>
      </c>
      <c r="AM1" s="33">
        <v>144</v>
      </c>
      <c r="AN1" s="33">
        <v>144</v>
      </c>
      <c r="AO1" s="33">
        <v>39840</v>
      </c>
    </row>
    <row r="2" spans="1:41" ht="16.5" customHeight="1" thickBot="1">
      <c r="A2" s="2">
        <v>0</v>
      </c>
      <c r="B2" s="3">
        <v>0</v>
      </c>
      <c r="C2" s="3">
        <v>0</v>
      </c>
      <c r="F2" s="2">
        <v>0</v>
      </c>
      <c r="P2" s="4">
        <f>F4-F3</f>
        <v>66</v>
      </c>
      <c r="Q2" s="16">
        <f>Y3-Y2</f>
        <v>245</v>
      </c>
      <c r="R2" s="16">
        <f>Q3-Q2</f>
        <v>420</v>
      </c>
      <c r="S2" s="20" t="s">
        <v>74</v>
      </c>
      <c r="T2" s="28">
        <v>34</v>
      </c>
      <c r="U2" s="30">
        <v>1.2666999999999999</v>
      </c>
      <c r="V2" s="29">
        <v>49</v>
      </c>
      <c r="X2" s="8">
        <v>2</v>
      </c>
      <c r="Y2" s="7">
        <v>1035</v>
      </c>
      <c r="Z2" s="7">
        <v>2035</v>
      </c>
      <c r="AA2" s="32" t="s">
        <v>73</v>
      </c>
      <c r="AE2" s="10">
        <v>2</v>
      </c>
      <c r="AF2" s="10">
        <f>AH3-AH2</f>
        <v>272</v>
      </c>
      <c r="AG2" s="10"/>
      <c r="AH2" s="31">
        <v>8</v>
      </c>
      <c r="AL2" s="24" t="s">
        <v>72</v>
      </c>
      <c r="AM2" s="24">
        <v>144</v>
      </c>
      <c r="AN2" s="24">
        <v>288</v>
      </c>
      <c r="AO2" s="24">
        <v>39696</v>
      </c>
    </row>
    <row r="3" spans="1:41" ht="16.5" customHeight="1" thickBot="1">
      <c r="A3" s="2">
        <v>1</v>
      </c>
      <c r="B3" s="3">
        <v>30</v>
      </c>
      <c r="C3" s="3">
        <v>30</v>
      </c>
      <c r="F3" s="4">
        <f>F2+B3</f>
        <v>30</v>
      </c>
      <c r="G3" s="4"/>
      <c r="P3" s="4">
        <f>F5-F4</f>
        <v>106.5</v>
      </c>
      <c r="Q3" s="16">
        <f>Y4-Y3</f>
        <v>665</v>
      </c>
      <c r="R3" s="16">
        <f>Q4-Q3</f>
        <v>630</v>
      </c>
      <c r="S3" s="20" t="s">
        <v>71</v>
      </c>
      <c r="T3" s="28">
        <v>57</v>
      </c>
      <c r="U3" s="27">
        <v>0.67649999999999999</v>
      </c>
      <c r="V3" s="29">
        <v>106</v>
      </c>
      <c r="X3" s="8">
        <v>3</v>
      </c>
      <c r="Y3" s="7">
        <v>1280</v>
      </c>
      <c r="Z3" s="7">
        <v>3315</v>
      </c>
      <c r="AE3" s="10">
        <v>3</v>
      </c>
      <c r="AF3" s="10">
        <f>AH4-AH3</f>
        <v>462</v>
      </c>
      <c r="AG3" s="10"/>
      <c r="AH3" s="31">
        <v>280</v>
      </c>
      <c r="AL3" s="24" t="s">
        <v>70</v>
      </c>
      <c r="AM3" s="24">
        <v>192</v>
      </c>
      <c r="AN3" s="24">
        <v>480</v>
      </c>
      <c r="AO3" s="24">
        <v>39552</v>
      </c>
    </row>
    <row r="4" spans="1:41" ht="16.5" customHeight="1" thickBot="1">
      <c r="A4" s="2">
        <f>A3+1</f>
        <v>2</v>
      </c>
      <c r="B4" s="3">
        <f>(B3+(A4+A3))*(A4/A3)</f>
        <v>66</v>
      </c>
      <c r="C4" s="3">
        <f>IF(MOD(A4,20)=0,(B3+(A4+A3))*(A4/A3)*1.2,(B3+(A4+A3))*(A4/A3))</f>
        <v>66</v>
      </c>
      <c r="F4" s="4">
        <f>F3+B4</f>
        <v>96</v>
      </c>
      <c r="G4" s="4"/>
      <c r="P4" s="4">
        <f>F6-F5</f>
        <v>151.33333333333331</v>
      </c>
      <c r="Q4" s="16">
        <f>Y5-Y4</f>
        <v>1295</v>
      </c>
      <c r="R4" s="16">
        <f>Q5-Q4</f>
        <v>840</v>
      </c>
      <c r="S4" s="20" t="s">
        <v>69</v>
      </c>
      <c r="T4" s="28">
        <v>92</v>
      </c>
      <c r="U4" s="27">
        <v>0.61399999999999999</v>
      </c>
      <c r="V4" s="29">
        <v>198</v>
      </c>
      <c r="X4" s="8">
        <v>4</v>
      </c>
      <c r="Y4" s="7">
        <v>1945</v>
      </c>
      <c r="Z4" s="7">
        <v>5260</v>
      </c>
      <c r="AE4" s="10">
        <v>4</v>
      </c>
      <c r="AF4" s="11">
        <f>AH5-AH4</f>
        <v>702</v>
      </c>
      <c r="AG4" s="10"/>
      <c r="AH4" s="31">
        <v>742</v>
      </c>
      <c r="AL4" s="24" t="s">
        <v>68</v>
      </c>
      <c r="AM4" s="24">
        <v>240</v>
      </c>
      <c r="AN4" s="24">
        <v>720</v>
      </c>
      <c r="AO4" s="24">
        <v>39360</v>
      </c>
    </row>
    <row r="5" spans="1:41" ht="16.5" customHeight="1" thickBot="1">
      <c r="A5" s="2">
        <f>A4+1</f>
        <v>3</v>
      </c>
      <c r="B5" s="3">
        <f>(B4+(A5+A4))*(A5/A4)</f>
        <v>106.5</v>
      </c>
      <c r="C5" s="3">
        <f>IF(MOD(A5,20)=0,(B4+(A5+A4))*(A5/A4)*1.2,(B4+(A5+A4))*(A5/A4))</f>
        <v>106.5</v>
      </c>
      <c r="F5" s="4">
        <f>F4+B5</f>
        <v>202.5</v>
      </c>
      <c r="G5" s="4"/>
      <c r="P5" s="4">
        <f>F7-F6</f>
        <v>200.41666666666669</v>
      </c>
      <c r="Q5" s="16">
        <f>Y6-Y5</f>
        <v>2135</v>
      </c>
      <c r="R5" s="16">
        <f>Q6-Q5</f>
        <v>1050</v>
      </c>
      <c r="S5" s="20" t="s">
        <v>67</v>
      </c>
      <c r="T5" s="28">
        <v>135</v>
      </c>
      <c r="U5" s="27">
        <v>0.46739999999999998</v>
      </c>
      <c r="V5" s="29">
        <v>333</v>
      </c>
      <c r="X5" s="8">
        <v>5</v>
      </c>
      <c r="Y5" s="7">
        <v>3240</v>
      </c>
      <c r="Z5" s="7">
        <v>8500</v>
      </c>
      <c r="AE5" s="10">
        <v>5</v>
      </c>
      <c r="AF5" s="11">
        <f>AH6-AH5</f>
        <v>990</v>
      </c>
      <c r="AG5" s="10"/>
      <c r="AH5" s="9">
        <v>1444</v>
      </c>
      <c r="AL5" s="24" t="s">
        <v>66</v>
      </c>
      <c r="AM5" s="24">
        <v>336</v>
      </c>
      <c r="AN5" s="24">
        <v>1056</v>
      </c>
      <c r="AO5" s="24">
        <v>39120</v>
      </c>
    </row>
    <row r="6" spans="1:41" ht="16.5" customHeight="1" thickBot="1">
      <c r="A6" s="2">
        <f>A5+1</f>
        <v>4</v>
      </c>
      <c r="B6" s="3">
        <f>(B5+(A6+A5))*(A6/A5)</f>
        <v>151.33333333333331</v>
      </c>
      <c r="C6" s="3">
        <f>IF(MOD(A6,20)=0,(B5+(A6+A5))*(A6/A5)*1.2,(B5+(A6+A5))*(A6/A5))</f>
        <v>151.33333333333331</v>
      </c>
      <c r="E6" s="2">
        <v>50</v>
      </c>
      <c r="F6" s="4">
        <f>F5+B6</f>
        <v>353.83333333333331</v>
      </c>
      <c r="G6" s="4"/>
      <c r="P6" s="4">
        <f>F8-F7</f>
        <v>253.69999999999993</v>
      </c>
      <c r="Q6" s="16">
        <f>Y7-Y6</f>
        <v>3185</v>
      </c>
      <c r="R6" s="16">
        <f>Q7-Q6</f>
        <v>1260</v>
      </c>
      <c r="S6" s="20" t="s">
        <v>65</v>
      </c>
      <c r="T6" s="28">
        <v>372</v>
      </c>
      <c r="U6" s="30">
        <v>1.7556</v>
      </c>
      <c r="V6" s="29">
        <v>705</v>
      </c>
      <c r="X6" s="8">
        <v>6</v>
      </c>
      <c r="Y6" s="7">
        <v>5375</v>
      </c>
      <c r="Z6" s="7">
        <v>13875</v>
      </c>
      <c r="AE6" s="10">
        <v>6</v>
      </c>
      <c r="AF6" s="11">
        <f>AH7-AH6</f>
        <v>1326</v>
      </c>
      <c r="AG6" s="10"/>
      <c r="AH6" s="9">
        <v>2434</v>
      </c>
      <c r="AL6" s="24" t="s">
        <v>64</v>
      </c>
      <c r="AM6" s="24">
        <v>432</v>
      </c>
      <c r="AN6" s="24">
        <v>1488</v>
      </c>
      <c r="AO6" s="24">
        <v>38784</v>
      </c>
    </row>
    <row r="7" spans="1:41" ht="16.5" customHeight="1" thickBot="1">
      <c r="A7" s="2">
        <f>A6+1</f>
        <v>5</v>
      </c>
      <c r="B7" s="3">
        <f>(B6+(A7+A6))*(A7/A6)</f>
        <v>200.41666666666663</v>
      </c>
      <c r="C7" s="3">
        <f>IF(MOD(A7,20)=0,(B6+(A7+A6))*(A7/A6)*1.2,(B6+(A7+A6))*(A7/A6))</f>
        <v>200.41666666666663</v>
      </c>
      <c r="F7" s="4">
        <f>F6+B7</f>
        <v>554.25</v>
      </c>
      <c r="G7" s="4"/>
      <c r="P7" s="4">
        <f>F9-F8</f>
        <v>311.14999999999998</v>
      </c>
      <c r="Q7" s="16">
        <f>Y8-Y7</f>
        <v>4445</v>
      </c>
      <c r="R7" s="16">
        <f>Q8-Q7</f>
        <v>1470</v>
      </c>
      <c r="S7" s="20" t="s">
        <v>63</v>
      </c>
      <c r="T7" s="28">
        <v>560</v>
      </c>
      <c r="U7" s="27">
        <v>0.50049999999999994</v>
      </c>
      <c r="V7" s="17">
        <v>1265</v>
      </c>
      <c r="X7" s="8">
        <v>7</v>
      </c>
      <c r="Y7" s="7">
        <v>8560</v>
      </c>
      <c r="Z7" s="7">
        <v>22435</v>
      </c>
      <c r="AE7" s="10">
        <v>7</v>
      </c>
      <c r="AF7" s="11">
        <f>AH8-AH7</f>
        <v>1691</v>
      </c>
      <c r="AG7" s="10"/>
      <c r="AH7" s="9">
        <v>3760</v>
      </c>
      <c r="AL7" s="24" t="s">
        <v>62</v>
      </c>
      <c r="AM7" s="24">
        <v>528</v>
      </c>
      <c r="AN7" s="24">
        <v>2016</v>
      </c>
      <c r="AO7" s="24">
        <v>38352</v>
      </c>
    </row>
    <row r="8" spans="1:41" ht="16.5" customHeight="1" thickBot="1">
      <c r="A8" s="2">
        <f>A7+1</f>
        <v>6</v>
      </c>
      <c r="B8" s="3">
        <f>(B7+(A8+A7))*(A8/A7)</f>
        <v>253.69999999999993</v>
      </c>
      <c r="C8" s="3">
        <f>IF(MOD(A8,20)=0,(B7+(A8+A7))*(A8/A7)*1.2,(B7+(A8+A7))*(A8/A7))</f>
        <v>253.69999999999993</v>
      </c>
      <c r="F8" s="4">
        <f>F7+B8</f>
        <v>807.94999999999993</v>
      </c>
      <c r="G8" s="4"/>
      <c r="P8" s="4">
        <f>F10-F9</f>
        <v>372.74285714285702</v>
      </c>
      <c r="Q8" s="16">
        <f>Y9-Y8</f>
        <v>5915</v>
      </c>
      <c r="R8" s="16">
        <f>Q9-Q8</f>
        <v>1680</v>
      </c>
      <c r="S8" s="20" t="s">
        <v>61</v>
      </c>
      <c r="T8" s="28">
        <v>840</v>
      </c>
      <c r="U8" s="18">
        <v>0.5</v>
      </c>
      <c r="V8" s="17">
        <v>2105</v>
      </c>
      <c r="X8" s="8">
        <v>8</v>
      </c>
      <c r="Y8" s="7">
        <v>13005</v>
      </c>
      <c r="Z8" s="7">
        <v>35440</v>
      </c>
      <c r="AE8" s="10">
        <v>8</v>
      </c>
      <c r="AF8" s="11">
        <f>AH9-AH8</f>
        <v>2200</v>
      </c>
      <c r="AG8" s="10"/>
      <c r="AH8" s="9">
        <v>5451</v>
      </c>
      <c r="AL8" s="24" t="s">
        <v>60</v>
      </c>
      <c r="AM8" s="24">
        <v>624</v>
      </c>
      <c r="AN8" s="24">
        <v>2640</v>
      </c>
      <c r="AO8" s="24">
        <v>37824</v>
      </c>
    </row>
    <row r="9" spans="1:41" ht="16.5" customHeight="1" thickBot="1">
      <c r="A9" s="2">
        <f>A8+1</f>
        <v>7</v>
      </c>
      <c r="B9" s="3">
        <f>(B8+(A9+A8))*(A9/A8)</f>
        <v>311.14999999999992</v>
      </c>
      <c r="C9" s="3">
        <f>IF(MOD(A9,20)=0,(B8+(A9+A8))*(A9/A8)*1.2,(B8+(A9+A8))*(A9/A8))</f>
        <v>311.14999999999992</v>
      </c>
      <c r="F9" s="4">
        <f>F8+B9</f>
        <v>1119.0999999999999</v>
      </c>
      <c r="G9" s="4"/>
      <c r="P9" s="4">
        <f>F11-F10</f>
        <v>438.46071428571418</v>
      </c>
      <c r="Q9" s="16">
        <f>Y10-Y9</f>
        <v>7595</v>
      </c>
      <c r="R9" s="16">
        <f>Q10-Q9</f>
        <v>1890</v>
      </c>
      <c r="S9" s="20" t="s">
        <v>59</v>
      </c>
      <c r="T9" s="19">
        <v>1242</v>
      </c>
      <c r="U9" s="27">
        <v>0.47860000000000003</v>
      </c>
      <c r="V9" s="17">
        <v>3347</v>
      </c>
      <c r="X9" s="8">
        <v>9</v>
      </c>
      <c r="Y9" s="7">
        <v>18920</v>
      </c>
      <c r="Z9" s="7">
        <v>54360</v>
      </c>
      <c r="AE9" s="10">
        <v>9</v>
      </c>
      <c r="AF9" s="11">
        <f>AH10-AH9</f>
        <v>2640</v>
      </c>
      <c r="AG9" s="10"/>
      <c r="AH9" s="9">
        <v>7651</v>
      </c>
      <c r="AL9" s="26" t="s">
        <v>58</v>
      </c>
      <c r="AM9" s="26">
        <v>720</v>
      </c>
      <c r="AN9" s="26">
        <v>3360</v>
      </c>
      <c r="AO9" s="26">
        <v>37200</v>
      </c>
    </row>
    <row r="10" spans="1:41" ht="16.5" customHeight="1" thickBot="1">
      <c r="A10" s="2">
        <f>A9+1</f>
        <v>8</v>
      </c>
      <c r="B10" s="3">
        <f>(B9+(A10+A9))*(A10/A9)</f>
        <v>372.74285714285702</v>
      </c>
      <c r="C10" s="3">
        <f>IF(MOD(A10,20)=0,(B9+(A10+A9))*(A10/A9)*1.2,(B9+(A10+A9))*(A10/A9))</f>
        <v>372.74285714285702</v>
      </c>
      <c r="E10" s="25" t="s">
        <v>57</v>
      </c>
      <c r="F10" s="4">
        <f>F9+B10</f>
        <v>1491.8428571428569</v>
      </c>
      <c r="G10" s="4"/>
      <c r="P10" s="4">
        <f>F12-F11</f>
        <v>508.28968253968242</v>
      </c>
      <c r="Q10" s="16">
        <f>Y11-Y10</f>
        <v>9485</v>
      </c>
      <c r="R10" s="16">
        <f>Q11-Q10</f>
        <v>2100</v>
      </c>
      <c r="S10" s="20" t="s">
        <v>56</v>
      </c>
      <c r="T10" s="19">
        <v>1242</v>
      </c>
      <c r="U10" s="18">
        <v>0</v>
      </c>
      <c r="V10" s="17">
        <v>4589</v>
      </c>
      <c r="X10" s="8">
        <v>10</v>
      </c>
      <c r="Y10" s="7">
        <v>26515</v>
      </c>
      <c r="Z10" s="7">
        <v>80875</v>
      </c>
      <c r="AE10" s="10">
        <v>10</v>
      </c>
      <c r="AF10" s="11">
        <f>AH11-AH10</f>
        <v>3120</v>
      </c>
      <c r="AG10" s="10"/>
      <c r="AH10" s="9">
        <v>10291</v>
      </c>
      <c r="AL10" s="24" t="s">
        <v>55</v>
      </c>
      <c r="AM10" s="24">
        <v>816</v>
      </c>
      <c r="AN10" s="24">
        <v>4176</v>
      </c>
      <c r="AO10" s="24">
        <v>36480</v>
      </c>
    </row>
    <row r="11" spans="1:41" ht="16.5" customHeight="1" thickBot="1">
      <c r="A11" s="2">
        <f>A10+1</f>
        <v>9</v>
      </c>
      <c r="B11" s="3">
        <f>(B10+(A11+A10))*(A11/A10)</f>
        <v>438.46071428571418</v>
      </c>
      <c r="C11" s="3">
        <f>IF(MOD(A11,20)=0,(B10+(A11+A10))*(A11/A10)*1.2,(B10+(A11+A10))*(A11/A10))</f>
        <v>438.46071428571418</v>
      </c>
      <c r="F11" s="4">
        <f>F10+B11</f>
        <v>1930.3035714285711</v>
      </c>
      <c r="G11" s="4"/>
      <c r="P11" s="4">
        <f>F13-F12</f>
        <v>582.2186507936508</v>
      </c>
      <c r="Q11" s="16">
        <f>Y12-Y11</f>
        <v>11585</v>
      </c>
      <c r="R11" s="16">
        <f>Q12-Q11</f>
        <v>2310</v>
      </c>
      <c r="S11" s="20" t="s">
        <v>54</v>
      </c>
      <c r="T11" s="19">
        <v>1242</v>
      </c>
      <c r="U11" s="18">
        <v>0</v>
      </c>
      <c r="V11" s="17">
        <v>5831</v>
      </c>
      <c r="X11" s="8">
        <v>11</v>
      </c>
      <c r="Y11" s="7">
        <v>36000</v>
      </c>
      <c r="Z11" s="7">
        <v>116875</v>
      </c>
      <c r="AE11" s="10">
        <v>11</v>
      </c>
      <c r="AF11" s="11">
        <f>AH12-AH11</f>
        <v>3640</v>
      </c>
      <c r="AG11" s="10"/>
      <c r="AH11" s="9">
        <v>13411</v>
      </c>
      <c r="AL11" s="24" t="s">
        <v>53</v>
      </c>
      <c r="AM11" s="24">
        <v>912</v>
      </c>
      <c r="AN11" s="24">
        <v>5088</v>
      </c>
      <c r="AO11" s="24">
        <v>35664</v>
      </c>
    </row>
    <row r="12" spans="1:41" ht="16.5" customHeight="1" thickBot="1">
      <c r="A12" s="2">
        <f>A11+1</f>
        <v>10</v>
      </c>
      <c r="B12" s="3">
        <f>(B11+(A12+A11))*(A12/A11)</f>
        <v>508.28968253968242</v>
      </c>
      <c r="C12" s="3">
        <f>IF(MOD(A12,20)=0,(B11+(A12+A11))*(A12/A11)*1.2,(B11+(A12+A11))*(A12/A11))</f>
        <v>508.28968253968242</v>
      </c>
      <c r="F12" s="4">
        <f>F11+B12</f>
        <v>2438.5932539682535</v>
      </c>
      <c r="G12" s="4"/>
      <c r="P12" s="4">
        <f>F14-F13</f>
        <v>660.23852813852818</v>
      </c>
      <c r="Q12" s="16">
        <f>Y13-Y12</f>
        <v>13895</v>
      </c>
      <c r="R12" s="16">
        <f>Q13-Q12</f>
        <v>2520</v>
      </c>
      <c r="S12" s="20" t="s">
        <v>52</v>
      </c>
      <c r="T12" s="19">
        <v>1242</v>
      </c>
      <c r="U12" s="18">
        <v>0</v>
      </c>
      <c r="V12" s="17">
        <v>7073</v>
      </c>
      <c r="X12" s="8">
        <v>12</v>
      </c>
      <c r="Y12" s="7">
        <v>47585</v>
      </c>
      <c r="Z12" s="7">
        <v>164460</v>
      </c>
      <c r="AE12" s="10">
        <v>12</v>
      </c>
      <c r="AF12" s="11">
        <f>AH13-AH12</f>
        <v>4200</v>
      </c>
      <c r="AG12" s="10"/>
      <c r="AH12" s="9">
        <v>17051</v>
      </c>
      <c r="AL12" s="24" t="s">
        <v>51</v>
      </c>
      <c r="AM12" s="24">
        <v>984</v>
      </c>
      <c r="AN12" s="24">
        <v>6072</v>
      </c>
      <c r="AO12" s="24">
        <v>34752</v>
      </c>
    </row>
    <row r="13" spans="1:41" ht="16.5" customHeight="1" thickBot="1">
      <c r="A13" s="2">
        <f>A12+1</f>
        <v>11</v>
      </c>
      <c r="B13" s="3">
        <f>(B12+(A13+A12))*(A13/A12)</f>
        <v>582.21865079365068</v>
      </c>
      <c r="C13" s="3">
        <f>IF(MOD(A13,20)=0,(B12+(A13+A12))*(A13/A12)*1.2,(B12+(A13+A12))*(A13/A12))</f>
        <v>582.21865079365068</v>
      </c>
      <c r="F13" s="4">
        <f>F12+B13</f>
        <v>3020.8119047619043</v>
      </c>
      <c r="G13" s="4"/>
      <c r="P13" s="4">
        <f>F15-F14</f>
        <v>742.34173881673814</v>
      </c>
      <c r="Q13" s="16">
        <f>Y14-Y13</f>
        <v>16415</v>
      </c>
      <c r="R13" s="16">
        <f>Q14-Q13</f>
        <v>2730</v>
      </c>
      <c r="S13" s="20" t="s">
        <v>50</v>
      </c>
      <c r="T13" s="19">
        <v>1242</v>
      </c>
      <c r="U13" s="18">
        <v>0</v>
      </c>
      <c r="V13" s="17">
        <v>8315</v>
      </c>
      <c r="X13" s="8">
        <v>13</v>
      </c>
      <c r="Y13" s="7">
        <v>61480</v>
      </c>
      <c r="Z13" s="7">
        <v>225940</v>
      </c>
      <c r="AE13" s="10">
        <v>13</v>
      </c>
      <c r="AF13" s="11">
        <f>AH14-AH13</f>
        <v>4800</v>
      </c>
      <c r="AG13" s="10"/>
      <c r="AH13" s="9">
        <v>21251</v>
      </c>
      <c r="AL13" s="24" t="s">
        <v>49</v>
      </c>
      <c r="AM13" s="24">
        <v>1056</v>
      </c>
      <c r="AN13" s="24">
        <v>7128</v>
      </c>
      <c r="AO13" s="24">
        <v>33768</v>
      </c>
    </row>
    <row r="14" spans="1:41" ht="16.5" customHeight="1" thickBot="1">
      <c r="A14" s="2">
        <f>A13+1</f>
        <v>12</v>
      </c>
      <c r="B14" s="3">
        <f>(B13+(A14+A13))*(A14/A13)</f>
        <v>660.23852813852795</v>
      </c>
      <c r="C14" s="3">
        <f>IF(MOD(A14,20)=0,(B13+(A14+A13))*(A14/A13)*1.2,(B13+(A14+A13))*(A14/A13))</f>
        <v>660.23852813852795</v>
      </c>
      <c r="F14" s="4">
        <f>F13+B14</f>
        <v>3681.0504329004325</v>
      </c>
      <c r="G14" s="4"/>
      <c r="P14" s="4">
        <f>F16-F15</f>
        <v>828.52187257187234</v>
      </c>
      <c r="Q14" s="16">
        <f>Y15-Y14</f>
        <v>19145</v>
      </c>
      <c r="R14" s="16">
        <f>Q15-Q14</f>
        <v>2940</v>
      </c>
      <c r="S14" s="20" t="s">
        <v>48</v>
      </c>
      <c r="T14" s="19">
        <v>1242</v>
      </c>
      <c r="U14" s="18">
        <v>0</v>
      </c>
      <c r="V14" s="17">
        <v>9557</v>
      </c>
      <c r="X14" s="8">
        <v>14</v>
      </c>
      <c r="Y14" s="7">
        <v>77895</v>
      </c>
      <c r="Z14" s="7">
        <v>314820</v>
      </c>
      <c r="AE14" s="10">
        <v>14</v>
      </c>
      <c r="AF14" s="11">
        <f>AH15-AH14</f>
        <v>5406</v>
      </c>
      <c r="AG14" s="10"/>
      <c r="AH14" s="9">
        <v>26051</v>
      </c>
      <c r="AL14" s="24" t="s">
        <v>47</v>
      </c>
      <c r="AM14" s="24">
        <v>1128</v>
      </c>
      <c r="AN14" s="24">
        <v>8256</v>
      </c>
      <c r="AO14" s="24">
        <v>32712</v>
      </c>
    </row>
    <row r="15" spans="1:41" ht="16.5" customHeight="1" thickBot="1">
      <c r="A15" s="2">
        <f>A14+1</f>
        <v>13</v>
      </c>
      <c r="B15" s="3">
        <f>(B14+(A15+A14))*(A15/A14)</f>
        <v>742.3417388167386</v>
      </c>
      <c r="C15" s="3">
        <f>IF(MOD(A15,20)=0,(B14+(A15+A14))*(A15/A14)*1.2,(B14+(A15+A14))*(A15/A14))</f>
        <v>742.3417388167386</v>
      </c>
      <c r="F15" s="4">
        <f>F14+B15</f>
        <v>4423.3921717171706</v>
      </c>
      <c r="G15" s="4"/>
      <c r="P15" s="4">
        <f>F17-F16</f>
        <v>918.77343489843497</v>
      </c>
      <c r="Q15" s="16">
        <f>Y16-Y15</f>
        <v>22085</v>
      </c>
      <c r="R15" s="16">
        <f>Q16-Q15</f>
        <v>59438</v>
      </c>
      <c r="S15" s="20" t="s">
        <v>46</v>
      </c>
      <c r="T15" s="19">
        <v>1490</v>
      </c>
      <c r="U15" s="18">
        <v>0.2</v>
      </c>
      <c r="V15" s="17">
        <v>11047</v>
      </c>
      <c r="X15" s="8">
        <v>15</v>
      </c>
      <c r="Y15" s="7">
        <v>97040</v>
      </c>
      <c r="Z15" s="7">
        <v>425580</v>
      </c>
      <c r="AE15" s="10">
        <v>15</v>
      </c>
      <c r="AF15" s="11">
        <f>AH16-AH15</f>
        <v>6084</v>
      </c>
      <c r="AG15" s="10"/>
      <c r="AH15" s="9">
        <v>31457</v>
      </c>
      <c r="AL15" s="24" t="s">
        <v>45</v>
      </c>
      <c r="AM15" s="24">
        <v>1344</v>
      </c>
      <c r="AN15" s="24">
        <v>9600</v>
      </c>
      <c r="AO15" s="24">
        <v>31584</v>
      </c>
    </row>
    <row r="16" spans="1:41" ht="16.5" customHeight="1" thickBot="1">
      <c r="A16" s="2">
        <f>A15+1</f>
        <v>14</v>
      </c>
      <c r="B16" s="3">
        <f>(B15+(A16+A15))*(A16/A15)</f>
        <v>828.52187257187234</v>
      </c>
      <c r="C16" s="3">
        <f>IF(MOD(A16,20)=0,(B15+(A16+A15))*(A16/A15)*1.2,(B15+(A16+A15))*(A16/A15))</f>
        <v>828.52187257187234</v>
      </c>
      <c r="F16" s="4">
        <f>F15+B16</f>
        <v>5251.914044289043</v>
      </c>
      <c r="G16" s="4"/>
      <c r="P16" s="4">
        <f>F18-F17</f>
        <v>1013.0916638916633</v>
      </c>
      <c r="Q16" s="16">
        <f>Y17-Y16</f>
        <v>81523</v>
      </c>
      <c r="R16" s="16">
        <f>Q17-Q16</f>
        <v>-50477</v>
      </c>
      <c r="S16" s="20" t="s">
        <v>44</v>
      </c>
      <c r="T16" s="19">
        <v>1788</v>
      </c>
      <c r="U16" s="18">
        <v>0.2</v>
      </c>
      <c r="V16" s="17">
        <v>12835</v>
      </c>
      <c r="X16" s="8">
        <v>16</v>
      </c>
      <c r="Y16" s="7">
        <v>119125</v>
      </c>
      <c r="Z16" s="7">
        <v>520000</v>
      </c>
      <c r="AE16" s="10">
        <v>16</v>
      </c>
      <c r="AF16" s="11">
        <f>AH17-AH16</f>
        <v>1755</v>
      </c>
      <c r="AG16" s="10"/>
      <c r="AH16" s="9">
        <v>37541</v>
      </c>
      <c r="AL16" s="24" t="s">
        <v>43</v>
      </c>
      <c r="AM16" s="24">
        <v>1440</v>
      </c>
      <c r="AN16" s="24">
        <v>11040</v>
      </c>
      <c r="AO16" s="24">
        <v>30242</v>
      </c>
    </row>
    <row r="17" spans="1:41" ht="16.5" customHeight="1" thickBot="1">
      <c r="A17" s="2">
        <f>A16+1</f>
        <v>15</v>
      </c>
      <c r="B17" s="3">
        <f>(B16+(A17+A16))*(A17/A16)</f>
        <v>918.77343489843463</v>
      </c>
      <c r="C17" s="3">
        <f>IF(MOD(A17,20)=0,(B16+(A17+A16))*(A17/A16)*1.2,(B16+(A17+A16))*(A17/A16))</f>
        <v>918.77343489843463</v>
      </c>
      <c r="F17" s="4">
        <f>F16+B17</f>
        <v>6170.6874791874779</v>
      </c>
      <c r="G17" s="4"/>
      <c r="P17" s="4">
        <f>F19-F18</f>
        <v>1111.4723928848935</v>
      </c>
      <c r="Q17" s="16">
        <f>Y18-Y17</f>
        <v>31046</v>
      </c>
      <c r="R17" s="16">
        <f>Q18-Q17</f>
        <v>3876</v>
      </c>
      <c r="S17" s="20" t="s">
        <v>42</v>
      </c>
      <c r="T17" s="19">
        <v>2145</v>
      </c>
      <c r="U17" s="18">
        <v>0.2</v>
      </c>
      <c r="V17" s="17">
        <v>14980</v>
      </c>
      <c r="X17" s="8">
        <v>17</v>
      </c>
      <c r="Y17" s="7">
        <v>200648</v>
      </c>
      <c r="Z17" s="7">
        <v>720648</v>
      </c>
      <c r="AE17" s="10">
        <v>17</v>
      </c>
      <c r="AF17" s="11">
        <f>AH18-AH17</f>
        <v>4510</v>
      </c>
      <c r="AG17" s="10"/>
      <c r="AH17" s="9">
        <v>39296</v>
      </c>
      <c r="AL17" s="24" t="s">
        <v>41</v>
      </c>
      <c r="AM17" s="24">
        <v>1440</v>
      </c>
      <c r="AN17" s="24">
        <v>12480</v>
      </c>
      <c r="AO17" s="24">
        <v>28800</v>
      </c>
    </row>
    <row r="18" spans="1:41" ht="16.5" customHeight="1" thickBot="1">
      <c r="A18" s="2">
        <f>A17+1</f>
        <v>16</v>
      </c>
      <c r="B18" s="3">
        <f>(B17+(A18+A17))*(A18/A17)</f>
        <v>1013.0916638916636</v>
      </c>
      <c r="C18" s="3">
        <f>IF(MOD(A18,20)=0,(B17+(A18+A17))*(A18/A17)*1.2,(B17+(A18+A17))*(A18/A17))</f>
        <v>1013.0916638916636</v>
      </c>
      <c r="F18" s="4">
        <f>F17+B18</f>
        <v>7183.7791430791412</v>
      </c>
      <c r="G18" s="4"/>
      <c r="P18" s="4">
        <f>F20-F19</f>
        <v>1213.9119454075335</v>
      </c>
      <c r="Q18" s="16">
        <f>Y19-Y18</f>
        <v>34922</v>
      </c>
      <c r="R18" s="16">
        <f>Q19-Q18</f>
        <v>4104</v>
      </c>
      <c r="S18" s="20" t="s">
        <v>40</v>
      </c>
      <c r="T18" s="19">
        <v>2574</v>
      </c>
      <c r="U18" s="18">
        <v>0.2</v>
      </c>
      <c r="V18" s="17">
        <v>17554</v>
      </c>
      <c r="X18" s="8">
        <v>18</v>
      </c>
      <c r="Y18" s="7">
        <v>231694</v>
      </c>
      <c r="Z18" s="7">
        <v>952342</v>
      </c>
      <c r="AE18" s="10">
        <v>18</v>
      </c>
      <c r="AF18" s="11">
        <f>AH19-AH18</f>
        <v>7138</v>
      </c>
      <c r="AG18" s="10"/>
      <c r="AH18" s="9">
        <v>43806</v>
      </c>
      <c r="AL18" s="24" t="s">
        <v>39</v>
      </c>
      <c r="AM18" s="24">
        <v>1680</v>
      </c>
      <c r="AN18" s="24">
        <v>14160</v>
      </c>
      <c r="AO18" s="24">
        <v>27360</v>
      </c>
    </row>
    <row r="19" spans="1:41" ht="16.5" customHeight="1" thickBot="1">
      <c r="A19" s="2">
        <f>A18+1</f>
        <v>17</v>
      </c>
      <c r="B19" s="3">
        <f>(B18+(A19+A18))*(A19/A18)</f>
        <v>1111.4723928848928</v>
      </c>
      <c r="C19" s="3">
        <f>IF(MOD(A19,20)=0,(B18+(A19+A18))*(A19/A18)*1.2,(B18+(A19+A18))*(A19/A18))</f>
        <v>1111.4723928848928</v>
      </c>
      <c r="F19" s="4">
        <f>F18+B19</f>
        <v>8295.2515359640347</v>
      </c>
      <c r="G19" s="4"/>
      <c r="P19" s="4">
        <f>F21-F20</f>
        <v>1320.4070534857292</v>
      </c>
      <c r="Q19" s="16">
        <f>Y20-Y19</f>
        <v>39026</v>
      </c>
      <c r="R19" s="16">
        <f>Q20-Q19</f>
        <v>4332</v>
      </c>
      <c r="S19" s="20" t="s">
        <v>38</v>
      </c>
      <c r="T19" s="19">
        <v>3088</v>
      </c>
      <c r="U19" s="18">
        <v>0.2</v>
      </c>
      <c r="V19" s="17">
        <v>20642</v>
      </c>
      <c r="X19" s="8">
        <v>19</v>
      </c>
      <c r="Y19" s="7">
        <v>266616</v>
      </c>
      <c r="Z19" s="7">
        <v>1218958</v>
      </c>
      <c r="AE19" s="10">
        <v>19</v>
      </c>
      <c r="AF19" s="11">
        <f>AH20-AH19</f>
        <v>9765</v>
      </c>
      <c r="AG19" s="10"/>
      <c r="AH19" s="9">
        <v>50944</v>
      </c>
      <c r="AL19" s="24" t="s">
        <v>37</v>
      </c>
      <c r="AM19" s="24">
        <v>1824</v>
      </c>
      <c r="AN19" s="24">
        <v>15984</v>
      </c>
      <c r="AO19" s="24">
        <v>25680</v>
      </c>
    </row>
    <row r="20" spans="1:41" ht="16.5" customHeight="1" thickBot="1">
      <c r="A20" s="2">
        <f>A19+1</f>
        <v>18</v>
      </c>
      <c r="B20" s="3">
        <f>(B19+(A20+A19))*(A20/A19)</f>
        <v>1213.9119454075335</v>
      </c>
      <c r="C20" s="3">
        <f>IF(MOD(A20,20)=0,(B19+(A20+A19))*(A20/A19)*1.2,(B19+(A20+A19))*(A20/A19))</f>
        <v>1213.9119454075335</v>
      </c>
      <c r="F20" s="4">
        <f>F19+B20</f>
        <v>9509.1634813715682</v>
      </c>
      <c r="G20" s="4"/>
      <c r="P20" s="4">
        <f>F22-F21</f>
        <v>1430.9547931428733</v>
      </c>
      <c r="Q20" s="16">
        <f>Y21-Y20</f>
        <v>43358</v>
      </c>
      <c r="R20" s="16">
        <f>Q21-Q20</f>
        <v>4560</v>
      </c>
      <c r="S20" s="20" t="s">
        <v>36</v>
      </c>
      <c r="T20" s="19">
        <v>3705</v>
      </c>
      <c r="U20" s="18">
        <v>0.2</v>
      </c>
      <c r="V20" s="17">
        <v>24347</v>
      </c>
      <c r="X20" s="8">
        <v>20</v>
      </c>
      <c r="Y20" s="7">
        <v>305642</v>
      </c>
      <c r="Z20" s="7">
        <v>1524600</v>
      </c>
      <c r="AE20" s="10">
        <v>20</v>
      </c>
      <c r="AF20" s="11">
        <f>AH21-AH20</f>
        <v>12502</v>
      </c>
      <c r="AG20" s="10"/>
      <c r="AH20" s="9">
        <v>60709</v>
      </c>
      <c r="AL20" s="24" t="s">
        <v>35</v>
      </c>
      <c r="AM20" s="24">
        <v>1968</v>
      </c>
      <c r="AN20" s="24">
        <v>17952</v>
      </c>
      <c r="AO20" s="24">
        <v>23856</v>
      </c>
    </row>
    <row r="21" spans="1:41" ht="16.5" customHeight="1" thickBot="1">
      <c r="A21" s="2">
        <f>A20+1</f>
        <v>19</v>
      </c>
      <c r="B21" s="3">
        <f>(B20+(A21+A20))*(A21/A20)</f>
        <v>1320.4070534857299</v>
      </c>
      <c r="C21" s="3">
        <f>IF(MOD(A21,20)=0,(B20+(A21+A20))*(A21/A20)*1.2,(B20+(A21+A20))*(A21/A20))</f>
        <v>1320.4070534857299</v>
      </c>
      <c r="F21" s="4">
        <f>F20+B21</f>
        <v>10829.570534857297</v>
      </c>
      <c r="G21" s="4"/>
      <c r="P21" s="4">
        <f>F23-F22</f>
        <v>1545.5525328000167</v>
      </c>
      <c r="Q21" s="16">
        <f>Y22-Y21</f>
        <v>47918</v>
      </c>
      <c r="R21" s="16">
        <f>Q22-Q21</f>
        <v>4788</v>
      </c>
      <c r="S21" s="20" t="s">
        <v>34</v>
      </c>
      <c r="T21" s="19">
        <v>4446</v>
      </c>
      <c r="U21" s="18">
        <v>0.2</v>
      </c>
      <c r="V21" s="17">
        <v>28793</v>
      </c>
      <c r="X21" s="8">
        <v>21</v>
      </c>
      <c r="Y21" s="7">
        <v>349000</v>
      </c>
      <c r="Z21" s="7">
        <v>1873600</v>
      </c>
      <c r="AE21" s="10">
        <v>21</v>
      </c>
      <c r="AF21" s="11">
        <f>AH22-AH21</f>
        <v>15288</v>
      </c>
      <c r="AG21" s="10"/>
      <c r="AH21" s="9">
        <v>73211</v>
      </c>
      <c r="AL21" s="24" t="s">
        <v>33</v>
      </c>
      <c r="AM21" s="24">
        <v>2112</v>
      </c>
      <c r="AN21" s="24">
        <v>20064</v>
      </c>
      <c r="AO21" s="24">
        <v>21888</v>
      </c>
    </row>
    <row r="22" spans="1:41" ht="16.5" customHeight="1" thickBot="1">
      <c r="A22" s="6">
        <f>A21+1</f>
        <v>20</v>
      </c>
      <c r="B22" s="2">
        <f>(B21+(A22+A21))*(A22/A21)</f>
        <v>1430.9547931428735</v>
      </c>
      <c r="C22" s="5">
        <f>IF(MOD(A22,20)=0,(B21+(A22+A21))*(A22/A21)*1.2,(B21+(A22+A21))*(A22/A21))</f>
        <v>1717.1457517714482</v>
      </c>
      <c r="D22" s="2">
        <f>IF(MOD(A21,20)=0,1,0)</f>
        <v>0</v>
      </c>
      <c r="F22" s="4">
        <f>F21+B22</f>
        <v>12260.525328000171</v>
      </c>
      <c r="G22" s="4"/>
      <c r="P22" s="4">
        <f>F24-F23</f>
        <v>1664.1978915047803</v>
      </c>
      <c r="Q22" s="16">
        <f>Y23-Y22</f>
        <v>52706</v>
      </c>
      <c r="R22" s="16">
        <f>Q23-Q22</f>
        <v>5016</v>
      </c>
      <c r="S22" s="20" t="s">
        <v>32</v>
      </c>
      <c r="T22" s="19">
        <v>5335</v>
      </c>
      <c r="U22" s="18">
        <v>0.2</v>
      </c>
      <c r="V22" s="17">
        <v>34128</v>
      </c>
      <c r="X22" s="8">
        <v>22</v>
      </c>
      <c r="Y22" s="7">
        <v>396918</v>
      </c>
      <c r="Z22" s="7">
        <v>2270518</v>
      </c>
      <c r="AE22" s="10">
        <v>22</v>
      </c>
      <c r="AF22" s="11">
        <f>AH23-AH22</f>
        <v>18156</v>
      </c>
      <c r="AG22" s="10"/>
      <c r="AH22" s="9">
        <v>88499</v>
      </c>
      <c r="AL22" s="24" t="s">
        <v>31</v>
      </c>
      <c r="AM22" s="24">
        <v>2208</v>
      </c>
      <c r="AN22" s="24">
        <v>22272</v>
      </c>
      <c r="AO22" s="24">
        <v>19776</v>
      </c>
    </row>
    <row r="23" spans="1:41" ht="16.5" customHeight="1" thickBot="1">
      <c r="A23" s="2">
        <f>A22+1</f>
        <v>21</v>
      </c>
      <c r="B23" s="3">
        <f>(B22+(A23+A22))*(A23/A22)</f>
        <v>1545.5525328000174</v>
      </c>
      <c r="C23" s="3">
        <f>IF(MOD(A23,20)=0,(B22+(A23+A22))*(A23/A22)*1.2,(B22+(A23+A22))*(A23/A22))</f>
        <v>1545.5525328000174</v>
      </c>
      <c r="F23" s="4">
        <f>F22+B23</f>
        <v>13806.077860800187</v>
      </c>
      <c r="G23" s="4"/>
      <c r="P23" s="4">
        <f>F25-F24</f>
        <v>1786.8887047549961</v>
      </c>
      <c r="Q23" s="16">
        <f>Y24-Y23</f>
        <v>57722</v>
      </c>
      <c r="R23" s="16">
        <f>Q24-Q23</f>
        <v>5244</v>
      </c>
      <c r="S23" s="20" t="s">
        <v>30</v>
      </c>
      <c r="T23" s="19">
        <v>6402</v>
      </c>
      <c r="U23" s="18">
        <v>0.2</v>
      </c>
      <c r="V23" s="17">
        <v>40530</v>
      </c>
      <c r="X23" s="8">
        <v>23</v>
      </c>
      <c r="Y23" s="7">
        <v>449624</v>
      </c>
      <c r="Z23" s="7">
        <v>2720142</v>
      </c>
      <c r="AE23" s="10">
        <v>23</v>
      </c>
      <c r="AF23" s="11">
        <f>AH24-AH23</f>
        <v>21147</v>
      </c>
      <c r="AG23" s="10"/>
      <c r="AH23" s="9">
        <v>106655</v>
      </c>
      <c r="AL23" s="24" t="s">
        <v>29</v>
      </c>
      <c r="AM23" s="24">
        <v>2304</v>
      </c>
      <c r="AN23" s="24">
        <v>24576</v>
      </c>
      <c r="AO23" s="24">
        <v>17568</v>
      </c>
    </row>
    <row r="24" spans="1:41" ht="16.5" customHeight="1" thickBot="1">
      <c r="A24" s="2">
        <f>A23+1</f>
        <v>22</v>
      </c>
      <c r="B24" s="3">
        <f>(B23+(A24+A23))*(A24/A23)</f>
        <v>1664.1978915047803</v>
      </c>
      <c r="C24" s="3">
        <f>IF(MOD(A24,20)=0,(B23+(A24+A23))*(A24/A23)*1.2,(B23+(A24+A23))*(A24/A23))</f>
        <v>1664.1978915047803</v>
      </c>
      <c r="F24" s="4">
        <f>F23+B24</f>
        <v>15470.275752304968</v>
      </c>
      <c r="G24" s="4"/>
      <c r="P24" s="4">
        <f>F26-F25</f>
        <v>1913.6229962660836</v>
      </c>
      <c r="Q24" s="16">
        <f>Y25-Y24</f>
        <v>62966</v>
      </c>
      <c r="R24" s="16">
        <f>Q25-Q24</f>
        <v>5472</v>
      </c>
      <c r="S24" s="20" t="s">
        <v>28</v>
      </c>
      <c r="T24" s="19">
        <v>7682</v>
      </c>
      <c r="U24" s="18">
        <v>0.2</v>
      </c>
      <c r="V24" s="17">
        <v>48212</v>
      </c>
      <c r="X24" s="8">
        <v>24</v>
      </c>
      <c r="Y24" s="7">
        <v>507346</v>
      </c>
      <c r="Z24" s="7">
        <v>3227488</v>
      </c>
      <c r="AE24" s="10">
        <v>24</v>
      </c>
      <c r="AF24" s="11">
        <f>AH25-AH24</f>
        <v>24696</v>
      </c>
      <c r="AG24" s="10"/>
      <c r="AH24" s="9">
        <v>127802</v>
      </c>
      <c r="AL24" s="24" t="s">
        <v>27</v>
      </c>
      <c r="AM24" s="24">
        <v>2304</v>
      </c>
      <c r="AN24" s="24">
        <v>26880</v>
      </c>
      <c r="AO24" s="24">
        <v>15264</v>
      </c>
    </row>
    <row r="25" spans="1:41" ht="16.5" customHeight="1" thickBot="1">
      <c r="A25" s="2">
        <f>A24+1</f>
        <v>23</v>
      </c>
      <c r="B25" s="3">
        <f>(B24+(A25+A24))*(A25/A24)</f>
        <v>1786.8887047549974</v>
      </c>
      <c r="C25" s="3">
        <f>IF(MOD(A25,20)=0,(B24+(A25+A24))*(A25/A24)*1.2,(B24+(A25+A24))*(A25/A24))</f>
        <v>1786.8887047549974</v>
      </c>
      <c r="F25" s="4">
        <f>F24+B25</f>
        <v>17257.164457059964</v>
      </c>
      <c r="G25" s="4"/>
      <c r="P25" s="4">
        <f>F27-F26</f>
        <v>2044.3989544438373</v>
      </c>
      <c r="Q25" s="16">
        <f>Y26-Y25</f>
        <v>68438</v>
      </c>
      <c r="R25" s="16">
        <f>Q26-Q25</f>
        <v>-3148</v>
      </c>
      <c r="S25" s="20" t="s">
        <v>26</v>
      </c>
      <c r="T25" s="19">
        <v>9218</v>
      </c>
      <c r="U25" s="18">
        <v>0.2</v>
      </c>
      <c r="V25" s="17">
        <v>57430</v>
      </c>
      <c r="X25" s="8">
        <v>25</v>
      </c>
      <c r="Y25" s="7">
        <v>570312</v>
      </c>
      <c r="Z25" s="7">
        <v>3797800</v>
      </c>
      <c r="AE25" s="10">
        <v>25</v>
      </c>
      <c r="AF25" s="11">
        <f>AH26-AH25</f>
        <v>28014</v>
      </c>
      <c r="AG25" s="10"/>
      <c r="AH25" s="9">
        <v>152498</v>
      </c>
      <c r="AL25" s="24" t="s">
        <v>25</v>
      </c>
      <c r="AM25" s="24">
        <v>2496</v>
      </c>
      <c r="AN25" s="24">
        <v>29376</v>
      </c>
      <c r="AO25" s="24">
        <v>12960</v>
      </c>
    </row>
    <row r="26" spans="1:41" ht="16.5" customHeight="1" thickBot="1">
      <c r="A26" s="2">
        <f>A25+1</f>
        <v>24</v>
      </c>
      <c r="B26" s="3">
        <f>(B25+(A26+A25))*(A26/A25)</f>
        <v>1913.6229962660843</v>
      </c>
      <c r="C26" s="3">
        <f>IF(MOD(A26,20)=0,(B25+(A26+A25))*(A26/A25)*1.2,(B25+(A26+A25))*(A26/A25))</f>
        <v>1913.6229962660843</v>
      </c>
      <c r="F26" s="4">
        <f>F25+B26</f>
        <v>19170.787453326047</v>
      </c>
      <c r="G26" s="4"/>
      <c r="P26" s="4">
        <f>F28-F27</f>
        <v>2179.2149126215918</v>
      </c>
      <c r="Q26" s="16">
        <f>Y27-Y26</f>
        <v>65290</v>
      </c>
      <c r="R26" s="16">
        <f>Q27-Q26</f>
        <v>18990</v>
      </c>
      <c r="S26" s="20" t="s">
        <v>24</v>
      </c>
      <c r="T26" s="19">
        <v>11061</v>
      </c>
      <c r="U26" s="18">
        <v>0.2</v>
      </c>
      <c r="V26" s="17">
        <v>68491</v>
      </c>
      <c r="X26" s="8">
        <v>26</v>
      </c>
      <c r="Y26" s="7">
        <v>638750</v>
      </c>
      <c r="Z26" s="7">
        <v>4436550</v>
      </c>
      <c r="AE26" s="10">
        <v>26</v>
      </c>
      <c r="AF26" s="11">
        <f>AH27-AH26</f>
        <v>31380</v>
      </c>
      <c r="AG26" s="10"/>
      <c r="AH26" s="9">
        <v>180512</v>
      </c>
      <c r="AL26" s="24" t="s">
        <v>23</v>
      </c>
      <c r="AM26" s="24">
        <v>2496</v>
      </c>
      <c r="AN26" s="24">
        <v>31872</v>
      </c>
      <c r="AO26" s="24">
        <v>10464</v>
      </c>
    </row>
    <row r="27" spans="1:41" ht="16.5" customHeight="1" thickBot="1">
      <c r="A27" s="2">
        <f>A26+1</f>
        <v>25</v>
      </c>
      <c r="B27" s="3">
        <f>(B26+(A27+A26))*(A27/A26)</f>
        <v>2044.398954443838</v>
      </c>
      <c r="C27" s="3">
        <f>IF(MOD(A27,20)=0,(B26+(A27+A26))*(A27/A26)*1.2,(B26+(A27+A26))*(A27/A26))</f>
        <v>2044.398954443838</v>
      </c>
      <c r="F27" s="4">
        <f>F26+B27</f>
        <v>21215.186407769885</v>
      </c>
      <c r="G27" s="4"/>
      <c r="P27" s="4">
        <f>F29-F28</f>
        <v>2318.0693323378073</v>
      </c>
      <c r="Q27" s="16">
        <f>Y28-Y27</f>
        <v>84280</v>
      </c>
      <c r="R27" s="16">
        <f>Q28-Q27</f>
        <v>6480</v>
      </c>
      <c r="S27" s="20" t="s">
        <v>22</v>
      </c>
      <c r="T27" s="19">
        <v>13273</v>
      </c>
      <c r="U27" s="18">
        <v>0.2</v>
      </c>
      <c r="V27" s="17">
        <v>81764</v>
      </c>
      <c r="X27" s="8">
        <v>27</v>
      </c>
      <c r="Y27" s="7">
        <v>704040</v>
      </c>
      <c r="Z27" s="7">
        <v>5140590</v>
      </c>
      <c r="AE27" s="10">
        <v>27</v>
      </c>
      <c r="AF27" s="11">
        <f>AH28-AH27</f>
        <v>34844</v>
      </c>
      <c r="AG27" s="10"/>
      <c r="AH27" s="9">
        <v>211892</v>
      </c>
      <c r="AL27" s="24" t="s">
        <v>21</v>
      </c>
      <c r="AM27" s="24">
        <v>2592</v>
      </c>
      <c r="AN27" s="24">
        <v>34464</v>
      </c>
      <c r="AO27" s="24">
        <v>7968</v>
      </c>
    </row>
    <row r="28" spans="1:41" ht="16.5" customHeight="1" thickBot="1">
      <c r="A28" s="2">
        <f>A27+1</f>
        <v>26</v>
      </c>
      <c r="B28" s="3">
        <f>(B27+(A28+A27))*(A28/A27)</f>
        <v>2179.2149126215918</v>
      </c>
      <c r="C28" s="3">
        <f>IF(MOD(A28,20)=0,(B27+(A28+A27))*(A28/A27)*1.2,(B27+(A28+A27))*(A28/A27))</f>
        <v>2179.2149126215918</v>
      </c>
      <c r="F28" s="4">
        <f>F27+B28</f>
        <v>23394.401320391476</v>
      </c>
      <c r="G28" s="4"/>
      <c r="P28" s="4">
        <f>F30-F29</f>
        <v>2460.9607890910593</v>
      </c>
      <c r="Q28" s="16">
        <f>Y29-Y28</f>
        <v>90760</v>
      </c>
      <c r="R28" s="16">
        <f>Q29-Q28</f>
        <v>6720</v>
      </c>
      <c r="S28" s="20" t="s">
        <v>20</v>
      </c>
      <c r="T28" s="19">
        <v>15927</v>
      </c>
      <c r="U28" s="18">
        <v>0.2</v>
      </c>
      <c r="V28" s="17">
        <v>97691</v>
      </c>
      <c r="X28" s="8">
        <v>28</v>
      </c>
      <c r="Y28" s="7">
        <v>788320</v>
      </c>
      <c r="Z28" s="7">
        <v>5928910</v>
      </c>
      <c r="AE28" s="10">
        <v>28</v>
      </c>
      <c r="AF28" s="11">
        <f>AH29-AH28</f>
        <v>38464</v>
      </c>
      <c r="AG28" s="10"/>
      <c r="AH28" s="9">
        <v>246736</v>
      </c>
      <c r="AL28" s="24" t="s">
        <v>19</v>
      </c>
      <c r="AM28" s="24">
        <v>2688</v>
      </c>
      <c r="AN28" s="24">
        <v>37152</v>
      </c>
      <c r="AO28" s="24">
        <v>5376</v>
      </c>
    </row>
    <row r="29" spans="1:41" ht="16.5" customHeight="1" thickBot="1">
      <c r="A29" s="2">
        <f>A28+1</f>
        <v>27</v>
      </c>
      <c r="B29" s="3">
        <f>(B28+(A29+A28))*(A29/A28)</f>
        <v>2318.0693323378068</v>
      </c>
      <c r="C29" s="3">
        <f>IF(MOD(A29,20)=0,(B28+(A29+A28))*(A29/A28)*1.2,(B28+(A29+A28))*(A29/A28))</f>
        <v>2318.0693323378068</v>
      </c>
      <c r="F29" s="4">
        <f>F28+B29</f>
        <v>25712.470652729284</v>
      </c>
      <c r="G29" s="4"/>
      <c r="P29" s="4">
        <f>F31-F30</f>
        <v>2607.887960130025</v>
      </c>
      <c r="Q29" s="16">
        <f>Y30-Y29</f>
        <v>97480</v>
      </c>
      <c r="R29" s="16">
        <f>Q30-Q29</f>
        <v>6960</v>
      </c>
      <c r="S29" s="20" t="s">
        <v>18</v>
      </c>
      <c r="T29" s="19">
        <v>19112</v>
      </c>
      <c r="U29" s="18">
        <v>0.2</v>
      </c>
      <c r="V29" s="17">
        <v>116803</v>
      </c>
      <c r="X29" s="8">
        <v>29</v>
      </c>
      <c r="Y29" s="7">
        <v>879080</v>
      </c>
      <c r="Z29" s="7">
        <v>6807990</v>
      </c>
      <c r="AE29" s="10">
        <v>29</v>
      </c>
      <c r="AF29" s="11">
        <f>AH30-AH29</f>
        <v>42174</v>
      </c>
      <c r="AG29" s="10"/>
      <c r="AH29" s="9">
        <v>285200</v>
      </c>
      <c r="AL29" s="24" t="s">
        <v>17</v>
      </c>
      <c r="AM29" s="24">
        <v>2688</v>
      </c>
      <c r="AN29" s="24">
        <v>39840</v>
      </c>
      <c r="AO29" s="24">
        <v>2688</v>
      </c>
    </row>
    <row r="30" spans="1:41" ht="16.5" customHeight="1" thickBot="1">
      <c r="A30" s="2">
        <f>A29+1</f>
        <v>28</v>
      </c>
      <c r="B30" s="3">
        <f>(B29+(A30+A29))*(A30/A29)</f>
        <v>2460.9607890910588</v>
      </c>
      <c r="C30" s="3">
        <f>IF(MOD(A30,20)=0,(B29+(A30+A29))*(A30/A29)*1.2,(B29+(A30+A29))*(A30/A29))</f>
        <v>2460.9607890910588</v>
      </c>
      <c r="F30" s="4">
        <f>F29+B30</f>
        <v>28173.431441820343</v>
      </c>
      <c r="G30" s="4"/>
      <c r="P30" s="4">
        <f>F32-F31</f>
        <v>2758.849613927614</v>
      </c>
      <c r="Q30" s="16">
        <f>Y31-Y30</f>
        <v>104440</v>
      </c>
      <c r="R30" s="16">
        <f>Q31-Q30</f>
        <v>7200</v>
      </c>
      <c r="S30" s="20" t="s">
        <v>16</v>
      </c>
      <c r="T30" s="19">
        <v>19112</v>
      </c>
      <c r="U30" s="18">
        <v>0</v>
      </c>
      <c r="V30" s="17">
        <v>135915</v>
      </c>
      <c r="X30" s="8">
        <v>30</v>
      </c>
      <c r="Y30" s="7">
        <v>976560</v>
      </c>
      <c r="Z30" s="7">
        <v>7784550</v>
      </c>
      <c r="AE30" s="10">
        <v>30</v>
      </c>
      <c r="AF30" s="11">
        <f>AH31-AH30</f>
        <v>46036</v>
      </c>
      <c r="AG30" s="10"/>
      <c r="AH30" s="9">
        <v>327374</v>
      </c>
    </row>
    <row r="31" spans="1:41" ht="16.5" customHeight="1" thickBot="1">
      <c r="A31" s="2">
        <f>A30+1</f>
        <v>29</v>
      </c>
      <c r="B31" s="3">
        <f>(B30+(A31+A30))*(A31/A30)</f>
        <v>2607.8879601300255</v>
      </c>
      <c r="C31" s="3">
        <f>IF(MOD(A31,20)=0,(B30+(A31+A30))*(A31/A30)*1.2,(B30+(A31+A30))*(A31/A30))</f>
        <v>2607.8879601300255</v>
      </c>
      <c r="F31" s="4">
        <f>F30+B31</f>
        <v>30781.319401950368</v>
      </c>
      <c r="G31" s="4"/>
      <c r="P31" s="4">
        <f>F33-F32</f>
        <v>2913.8446010585321</v>
      </c>
      <c r="Q31" s="16">
        <f>Y32-Y31</f>
        <v>111640</v>
      </c>
      <c r="R31" s="16">
        <f>Q32-Q31</f>
        <v>7440</v>
      </c>
      <c r="S31" s="20" t="s">
        <v>15</v>
      </c>
      <c r="T31" s="19">
        <v>19112</v>
      </c>
      <c r="U31" s="18">
        <v>0</v>
      </c>
      <c r="V31" s="17">
        <v>155027</v>
      </c>
      <c r="X31" s="8">
        <v>31</v>
      </c>
      <c r="Y31" s="7">
        <v>1081000</v>
      </c>
      <c r="Z31" s="7">
        <v>8865550</v>
      </c>
      <c r="AE31" s="10">
        <v>31</v>
      </c>
      <c r="AF31" s="11">
        <f>AH32-AH31</f>
        <v>49980</v>
      </c>
      <c r="AG31" s="10"/>
      <c r="AH31" s="9">
        <v>373410</v>
      </c>
    </row>
    <row r="32" spans="1:41" ht="16.5" customHeight="1" thickBot="1">
      <c r="A32" s="2">
        <f>A31+1</f>
        <v>30</v>
      </c>
      <c r="B32" s="3">
        <f>(B31+(A32+A31))*(A32/A31)</f>
        <v>2758.8496139276126</v>
      </c>
      <c r="C32" s="3">
        <f>IF(MOD(A32,20)=0,(B31+(A32+A31))*(A32/A31)*1.2,(B31+(A32+A31))*(A32/A31))</f>
        <v>2758.8496139276126</v>
      </c>
      <c r="F32" s="4">
        <f>F31+B32</f>
        <v>33540.169015877982</v>
      </c>
      <c r="G32" s="4"/>
      <c r="P32" s="4">
        <f>F34-F33</f>
        <v>3072.8718462539691</v>
      </c>
      <c r="Q32" s="16">
        <f>Y33-Y32</f>
        <v>119080</v>
      </c>
      <c r="R32" s="16">
        <f>Q33-Q32</f>
        <v>7680</v>
      </c>
      <c r="S32" s="20" t="s">
        <v>14</v>
      </c>
      <c r="T32" s="19">
        <v>19112</v>
      </c>
      <c r="U32" s="18">
        <v>0</v>
      </c>
      <c r="V32" s="17">
        <v>174139</v>
      </c>
      <c r="X32" s="8">
        <v>32</v>
      </c>
      <c r="Y32" s="7">
        <v>1192640</v>
      </c>
      <c r="Z32" s="7">
        <v>10058190</v>
      </c>
      <c r="AE32" s="10">
        <v>32</v>
      </c>
      <c r="AF32" s="11">
        <f>AH33-AH32</f>
        <v>54750</v>
      </c>
      <c r="AG32" s="10"/>
      <c r="AH32" s="9">
        <v>423390</v>
      </c>
    </row>
    <row r="33" spans="1:34" ht="16.5" customHeight="1" thickBot="1">
      <c r="A33" s="2">
        <f>A32+1</f>
        <v>31</v>
      </c>
      <c r="B33" s="3">
        <f>(B32+(A33+A32))*(A33/A32)</f>
        <v>2913.8446010585335</v>
      </c>
      <c r="C33" s="3">
        <f>IF(MOD(A33,20)=0,(B32+(A33+A32))*(A33/A32)*1.2,(B32+(A33+A32))*(A33/A32))</f>
        <v>2913.8446010585335</v>
      </c>
      <c r="F33" s="4">
        <f>F32+B33</f>
        <v>36454.013616936514</v>
      </c>
      <c r="G33" s="4"/>
      <c r="P33" s="4">
        <f>F35-F34</f>
        <v>3235.9303414494061</v>
      </c>
      <c r="Q33" s="16">
        <f>Y34-Y33</f>
        <v>126760</v>
      </c>
      <c r="S33" s="20" t="s">
        <v>13</v>
      </c>
      <c r="T33" s="19">
        <v>19112</v>
      </c>
      <c r="U33" s="18">
        <v>0</v>
      </c>
      <c r="V33" s="17">
        <v>193251</v>
      </c>
      <c r="X33" s="8">
        <v>33</v>
      </c>
      <c r="Y33" s="7">
        <v>1311720</v>
      </c>
      <c r="Z33" s="7">
        <v>11369910</v>
      </c>
      <c r="AE33" s="10">
        <v>33</v>
      </c>
      <c r="AF33" s="11">
        <f>AH34-AH33</f>
        <v>58950</v>
      </c>
      <c r="AG33" s="10"/>
      <c r="AH33" s="9">
        <v>478140</v>
      </c>
    </row>
    <row r="34" spans="1:34" ht="16.5" customHeight="1" thickBot="1">
      <c r="A34" s="2">
        <f>A33+1</f>
        <v>32</v>
      </c>
      <c r="B34" s="3">
        <f>(B33+(A34+A33))*(A34/A33)</f>
        <v>3072.87184625397</v>
      </c>
      <c r="C34" s="3">
        <f>IF(MOD(A34,20)=0,(B33+(A34+A33))*(A34/A33)*1.2,(B33+(A34+A33))*(A34/A33))</f>
        <v>3072.87184625397</v>
      </c>
      <c r="F34" s="4">
        <f>F33+B34</f>
        <v>39526.885463190483</v>
      </c>
      <c r="G34" s="4"/>
      <c r="P34" s="4">
        <f>F36-F35</f>
        <v>3403.019139675147</v>
      </c>
      <c r="Q34" s="16">
        <f>Y35-Y34</f>
        <v>134680</v>
      </c>
      <c r="S34" s="20" t="s">
        <v>12</v>
      </c>
      <c r="T34" s="19">
        <v>19112</v>
      </c>
      <c r="U34" s="18">
        <v>0</v>
      </c>
      <c r="V34" s="17">
        <v>212363</v>
      </c>
      <c r="X34" s="8">
        <v>34</v>
      </c>
      <c r="Y34" s="7">
        <v>1438480</v>
      </c>
      <c r="Z34" s="7">
        <v>12808390</v>
      </c>
      <c r="AE34" s="10">
        <v>34</v>
      </c>
      <c r="AF34" s="11">
        <f>AH35-AH34</f>
        <v>63294</v>
      </c>
      <c r="AG34" s="10"/>
      <c r="AH34" s="9">
        <v>537090</v>
      </c>
    </row>
    <row r="35" spans="1:34" ht="16.5" customHeight="1" thickBot="1">
      <c r="A35" s="2">
        <f>A34+1</f>
        <v>33</v>
      </c>
      <c r="B35" s="3">
        <f>(B34+(A35+A34))*(A35/A34)</f>
        <v>3235.9303414494066</v>
      </c>
      <c r="C35" s="3">
        <f>IF(MOD(A35,20)=0,(B34+(A35+A34))*(A35/A34)*1.2,(B34+(A35+A34))*(A35/A34))</f>
        <v>3235.9303414494066</v>
      </c>
      <c r="E35" s="2" t="s">
        <v>11</v>
      </c>
      <c r="F35" s="4">
        <f>F34+B35</f>
        <v>42762.815804639889</v>
      </c>
      <c r="G35" s="4"/>
      <c r="P35" s="4">
        <f>F37-F36</f>
        <v>3574.1373496655942</v>
      </c>
      <c r="Q35" s="16">
        <f>Y36-Y35</f>
        <v>142840</v>
      </c>
      <c r="S35" s="20" t="s">
        <v>10</v>
      </c>
      <c r="T35" s="19">
        <v>22934</v>
      </c>
      <c r="U35" s="18">
        <v>0.2</v>
      </c>
      <c r="V35" s="17">
        <v>235297</v>
      </c>
      <c r="X35" s="8">
        <v>35</v>
      </c>
      <c r="Y35" s="7">
        <v>1573160</v>
      </c>
      <c r="Z35" s="7">
        <v>14381550</v>
      </c>
      <c r="AE35" s="10">
        <v>35</v>
      </c>
      <c r="AF35" s="11">
        <f>AH36-AH35</f>
        <v>67703</v>
      </c>
      <c r="AG35" s="10"/>
      <c r="AH35" s="9">
        <v>600384</v>
      </c>
    </row>
    <row r="36" spans="1:34" ht="16.5" customHeight="1" thickTop="1" thickBot="1">
      <c r="A36" s="22">
        <f>A35+1</f>
        <v>34</v>
      </c>
      <c r="B36" s="23">
        <f>(B35+(A36+A35))*(A36/A35)</f>
        <v>3403.0191396751461</v>
      </c>
      <c r="C36" s="23">
        <f>IF(MOD(A36,20)=0,(B35+(A36+A35))*(A36/A35)*1.2,(B35+(A36+A35))*(A36/A35))</f>
        <v>3403.0191396751461</v>
      </c>
      <c r="D36" s="22"/>
      <c r="E36" s="22"/>
      <c r="F36" s="21">
        <f>F35+B36</f>
        <v>46165.834944315036</v>
      </c>
      <c r="G36" s="4"/>
      <c r="P36" s="4"/>
      <c r="Q36" s="16">
        <f>Y37-Y36</f>
        <v>291208</v>
      </c>
      <c r="S36" s="20" t="s">
        <v>9</v>
      </c>
      <c r="T36" s="19">
        <v>27520</v>
      </c>
      <c r="U36" s="18">
        <v>0.2</v>
      </c>
      <c r="V36" s="17">
        <v>262817</v>
      </c>
      <c r="X36" s="8">
        <v>36</v>
      </c>
      <c r="Y36" s="7">
        <v>1716000</v>
      </c>
      <c r="Z36" s="7">
        <v>16097550</v>
      </c>
      <c r="AE36" s="10">
        <v>36</v>
      </c>
      <c r="AF36" s="11">
        <f>AH37-AH36</f>
        <v>72252</v>
      </c>
      <c r="AG36" s="10"/>
      <c r="AH36" s="9">
        <v>668087</v>
      </c>
    </row>
    <row r="37" spans="1:34" ht="16.5" customHeight="1" thickTop="1" thickBot="1">
      <c r="A37" s="2">
        <f>A36+1</f>
        <v>35</v>
      </c>
      <c r="B37" s="3">
        <f>(B36+(A37+A36))*(A37/A36)</f>
        <v>3574.137349665591</v>
      </c>
      <c r="C37" s="3">
        <f>IF(MOD(A37,20)=0,(B36+(A37+A36))*(A37/A36)*1.2,(B36+(A37+A36))*(A37/A36))</f>
        <v>3574.137349665591</v>
      </c>
      <c r="F37" s="4">
        <f>F36+B37</f>
        <v>49739.972293980631</v>
      </c>
      <c r="G37" s="4"/>
      <c r="P37" s="4"/>
      <c r="Q37" s="16">
        <f>Y38-Y37</f>
        <v>171871</v>
      </c>
      <c r="S37" s="15" t="s">
        <v>8</v>
      </c>
      <c r="T37" s="14">
        <v>33024</v>
      </c>
      <c r="U37" s="13">
        <v>0.2</v>
      </c>
      <c r="V37" s="12">
        <v>295841</v>
      </c>
      <c r="X37" s="8">
        <v>37</v>
      </c>
      <c r="Y37" s="7">
        <v>2007208</v>
      </c>
      <c r="Z37" s="7">
        <v>18104758</v>
      </c>
      <c r="AE37" s="10">
        <v>37</v>
      </c>
      <c r="AF37" s="11">
        <f>AH38-AH37</f>
        <v>76941</v>
      </c>
      <c r="AG37" s="10"/>
      <c r="AH37" s="9">
        <v>740339</v>
      </c>
    </row>
    <row r="38" spans="1:34" ht="16.5" customHeight="1" thickTop="1" thickBot="1">
      <c r="A38" s="2">
        <f>A37+1</f>
        <v>36</v>
      </c>
      <c r="B38" s="3">
        <f>(B37+(A38+A37))*(A38/A37)</f>
        <v>3749.2841310846075</v>
      </c>
      <c r="C38" s="3">
        <f>IF(MOD(A38,20)=0,(B37+(A38+A37))*(A38/A37)*1.2,(B37+(A38+A37))*(A38/A37))</f>
        <v>3749.2841310846075</v>
      </c>
      <c r="F38" s="4">
        <f>F37+B38</f>
        <v>53489.256425065236</v>
      </c>
      <c r="G38" s="4"/>
      <c r="P38" s="4"/>
      <c r="X38" s="8">
        <v>38</v>
      </c>
      <c r="Y38" s="7">
        <v>2179079</v>
      </c>
      <c r="Z38" s="7">
        <v>20283837</v>
      </c>
      <c r="AE38" s="10">
        <v>38</v>
      </c>
      <c r="AF38" s="11">
        <f>AH39-AH38</f>
        <v>81685</v>
      </c>
      <c r="AG38" s="10"/>
      <c r="AH38" s="9">
        <v>817280</v>
      </c>
    </row>
    <row r="39" spans="1:34" ht="16.5" customHeight="1" thickBot="1">
      <c r="A39" s="2">
        <f>A38+1</f>
        <v>37</v>
      </c>
      <c r="B39" s="3">
        <f>(B38+(A39+A38))*(A39/A38)</f>
        <v>3928.4586902814017</v>
      </c>
      <c r="C39" s="3">
        <f>IF(MOD(A39,20)=0,(B38+(A39+A38))*(A39/A38)*1.2,(B38+(A39+A38))*(A39/A38))</f>
        <v>3928.4586902814017</v>
      </c>
      <c r="F39" s="4">
        <f>F38+B39</f>
        <v>57417.71511534664</v>
      </c>
      <c r="G39" s="4"/>
      <c r="P39" s="4"/>
      <c r="X39" s="8">
        <v>39</v>
      </c>
      <c r="Y39" s="7">
        <v>2360496</v>
      </c>
      <c r="Z39" s="7">
        <v>22644333</v>
      </c>
      <c r="AE39" s="10">
        <v>39</v>
      </c>
      <c r="AF39" s="11">
        <f>AH40-AH39</f>
        <v>-898965</v>
      </c>
      <c r="AG39" s="10"/>
      <c r="AH39" s="9">
        <v>898965</v>
      </c>
    </row>
    <row r="40" spans="1:34" ht="16.5" customHeight="1" thickBot="1">
      <c r="A40" s="2">
        <f>A39+1</f>
        <v>38</v>
      </c>
      <c r="B40" s="3">
        <f>(B39+(A40+A39))*(A40/A39)</f>
        <v>4111.660276505223</v>
      </c>
      <c r="C40" s="3">
        <f>IF(MOD(A40,20)=0,(B39+(A40+A39))*(A40/A39)*1.2,(B39+(A40+A39))*(A40/A39))</f>
        <v>4111.660276505223</v>
      </c>
      <c r="F40" s="4">
        <f>F39+B40</f>
        <v>61529.375391851863</v>
      </c>
      <c r="G40" s="4"/>
      <c r="X40" s="8">
        <v>40</v>
      </c>
      <c r="Y40" s="7">
        <v>2551717</v>
      </c>
      <c r="Z40" s="7">
        <v>25196050</v>
      </c>
    </row>
    <row r="41" spans="1:34" ht="16.5" customHeight="1">
      <c r="A41" s="2">
        <f>A40+1</f>
        <v>39</v>
      </c>
      <c r="B41" s="3">
        <f>(B40+(A41+A40))*(A41/A40)</f>
        <v>4298.8881785185185</v>
      </c>
      <c r="C41" s="3">
        <f>IF(MOD(A41,20)=0,(B40+(A41+A40))*(A41/A40)*1.2,(B40+(A41+A40))*(A41/A40))</f>
        <v>4298.8881785185185</v>
      </c>
      <c r="F41" s="4">
        <f>F40+B41</f>
        <v>65828.263570370385</v>
      </c>
      <c r="G41" s="4"/>
    </row>
    <row r="42" spans="1:34" ht="16.5" customHeight="1">
      <c r="A42" s="6">
        <f>A41+1</f>
        <v>40</v>
      </c>
      <c r="B42" s="3">
        <f>(B41+(A42+A41))*(A42/A41)</f>
        <v>4490.1417215574547</v>
      </c>
      <c r="C42" s="5">
        <f>IF(MOD(A42,20)=0,(B41+(A42+A41))*(A42/A41)*1.2,(B41+(A42+A41))*(A42/A41))</f>
        <v>5388.1700658689451</v>
      </c>
      <c r="F42" s="4">
        <f>F41+B42</f>
        <v>70318.405291927833</v>
      </c>
      <c r="G42" s="4"/>
    </row>
    <row r="43" spans="1:34" ht="16.5" customHeight="1">
      <c r="A43" s="2">
        <f>A42+1</f>
        <v>41</v>
      </c>
      <c r="B43" s="3">
        <f>(B42+(A43+A42))*(A43/A42)</f>
        <v>4685.4202645963906</v>
      </c>
      <c r="C43" s="3">
        <f>IF(MOD(A43,20)=0,(B42+(A43+A42))*(A43/A42)*1.2,(B42+(A43+A42))*(A43/A42))</f>
        <v>4685.4202645963906</v>
      </c>
      <c r="F43" s="4">
        <f>F42+B43</f>
        <v>75003.825556524229</v>
      </c>
      <c r="G43" s="4"/>
      <c r="I43" s="2" t="s">
        <v>7</v>
      </c>
      <c r="J43" s="2" t="s">
        <v>6</v>
      </c>
      <c r="S43" s="2">
        <f ca="1">RAND()</f>
        <v>6.9360342007800502E-2</v>
      </c>
    </row>
    <row r="44" spans="1:34" ht="16.5" customHeight="1">
      <c r="A44" s="2">
        <f>A43+1</f>
        <v>42</v>
      </c>
      <c r="B44" s="3">
        <f>(B43+(A44+A43))*(A44/A43)</f>
        <v>4884.7231978792297</v>
      </c>
      <c r="C44" s="3">
        <f>IF(MOD(A44,20)=0,(B43+(A44+A43))*(A44/A43)*1.2,(B43+(A44+A43))*(A44/A43))</f>
        <v>4884.7231978792297</v>
      </c>
      <c r="F44" s="4">
        <f>F43+B44</f>
        <v>79888.548754403455</v>
      </c>
      <c r="G44" s="4"/>
      <c r="I44" s="2" t="s">
        <v>5</v>
      </c>
      <c r="J44" s="2" t="s">
        <v>4</v>
      </c>
    </row>
    <row r="45" spans="1:34" ht="16.5" customHeight="1">
      <c r="A45" s="2">
        <f>A44+1</f>
        <v>43</v>
      </c>
      <c r="B45" s="3">
        <f>(B44+(A45+A44))*(A45/A44)</f>
        <v>5088.049940685878</v>
      </c>
      <c r="C45" s="3">
        <f>IF(MOD(A45,20)=0,(B44+(A45+A44))*(A45/A44)*1.2,(B44+(A45+A44))*(A45/A44))</f>
        <v>5088.049940685878</v>
      </c>
      <c r="F45" s="4">
        <f>F44+B45</f>
        <v>84976.598695089328</v>
      </c>
      <c r="G45" s="4"/>
      <c r="I45" s="2" t="s">
        <v>3</v>
      </c>
      <c r="J45" s="2" t="s">
        <v>2</v>
      </c>
    </row>
    <row r="46" spans="1:34" ht="16.5" customHeight="1">
      <c r="A46" s="2">
        <f>A45+1</f>
        <v>44</v>
      </c>
      <c r="B46" s="3">
        <f>(B45+(A46+A45))*(A46/A45)</f>
        <v>5295.3999393064796</v>
      </c>
      <c r="C46" s="3">
        <f>IF(MOD(A46,20)=0,(B45+(A46+A45))*(A46/A45)*1.2,(B45+(A46+A45))*(A46/A45))</f>
        <v>5295.3999393064796</v>
      </c>
      <c r="F46" s="4">
        <f>F45+B46</f>
        <v>90271.998634395801</v>
      </c>
      <c r="G46" s="4"/>
      <c r="I46" s="2" t="s">
        <v>1</v>
      </c>
      <c r="J46" s="2" t="s">
        <v>0</v>
      </c>
    </row>
    <row r="47" spans="1:34" ht="16.5" customHeight="1">
      <c r="A47" s="2">
        <f>A46+1</f>
        <v>45</v>
      </c>
      <c r="B47" s="3">
        <f>(B46+(A47+A46))*(A47/A46)</f>
        <v>5506.7726651998082</v>
      </c>
      <c r="C47" s="3">
        <f>IF(MOD(A47,20)=0,(B46+(A47+A46))*(A47/A46)*1.2,(B46+(A47+A46))*(A47/A46))</f>
        <v>5506.7726651998082</v>
      </c>
      <c r="F47" s="4">
        <f>F46+B47</f>
        <v>95778.77129959561</v>
      </c>
      <c r="G47" s="4"/>
      <c r="I47" s="2"/>
    </row>
    <row r="48" spans="1:34" ht="16.5" customHeight="1">
      <c r="A48" s="2">
        <f>A47+1</f>
        <v>46</v>
      </c>
      <c r="B48" s="3">
        <f>(B47+(A48+A47))*(A48/A47)</f>
        <v>5722.1676133153587</v>
      </c>
      <c r="C48" s="3">
        <f>IF(MOD(A48,20)=0,(B47+(A48+A47))*(A48/A47)*1.2,(B47+(A48+A47))*(A48/A47))</f>
        <v>5722.1676133153587</v>
      </c>
      <c r="F48" s="4">
        <f>F47+B48</f>
        <v>101500.93891291096</v>
      </c>
      <c r="G48" s="4"/>
      <c r="I48" s="2"/>
    </row>
    <row r="49" spans="1:9" ht="16.5" customHeight="1">
      <c r="A49" s="2">
        <f>A48+1</f>
        <v>47</v>
      </c>
      <c r="B49" s="3">
        <f>(B48+(A49+A48))*(A49/A48)</f>
        <v>5941.5843005613451</v>
      </c>
      <c r="C49" s="3">
        <f>IF(MOD(A49,20)=0,(B48+(A49+A48))*(A49/A48)*1.2,(B48+(A49+A48))*(A49/A48))</f>
        <v>5941.5843005613451</v>
      </c>
      <c r="F49" s="4">
        <f>F48+B49</f>
        <v>107442.5232134723</v>
      </c>
      <c r="G49" s="4"/>
      <c r="I49" s="2"/>
    </row>
    <row r="50" spans="1:9" ht="16.5" customHeight="1">
      <c r="A50" s="2">
        <f>A49+1</f>
        <v>48</v>
      </c>
      <c r="B50" s="3">
        <f>(B49+(A50+A49))*(A50/A49)</f>
        <v>6165.0222644030755</v>
      </c>
      <c r="C50" s="3">
        <f>IF(MOD(A50,20)=0,(B49+(A50+A49))*(A50/A49)*1.2,(B49+(A50+A49))*(A50/A49))</f>
        <v>6165.0222644030755</v>
      </c>
      <c r="F50" s="4">
        <f>F49+B50</f>
        <v>113607.54547787538</v>
      </c>
      <c r="G50" s="4"/>
    </row>
    <row r="51" spans="1:9" ht="16.5" customHeight="1">
      <c r="A51" s="2">
        <f>A50+1</f>
        <v>49</v>
      </c>
      <c r="B51" s="3">
        <f>(B50+(A51+A50))*(A51/A50)</f>
        <v>6392.4810615781389</v>
      </c>
      <c r="C51" s="3">
        <f>IF(MOD(A51,20)=0,(B50+(A51+A50))*(A51/A50)*1.2,(B50+(A51+A50))*(A51/A50))</f>
        <v>6392.4810615781389</v>
      </c>
      <c r="F51" s="4">
        <f>F50+B51</f>
        <v>120000.02653945351</v>
      </c>
      <c r="G51" s="4"/>
    </row>
    <row r="52" spans="1:9" ht="16.5" customHeight="1">
      <c r="A52" s="2">
        <f>A51+1</f>
        <v>50</v>
      </c>
      <c r="B52" s="3">
        <f>(B51+(A52+A51))*(A52/A51)</f>
        <v>6623.9602669164688</v>
      </c>
      <c r="C52" s="3">
        <f>IF(MOD(A52,20)=0,(B51+(A52+A51))*(A52/A51)*1.2,(B51+(A52+A51))*(A52/A51))</f>
        <v>6623.9602669164688</v>
      </c>
      <c r="F52" s="4">
        <f>F51+B52</f>
        <v>126623.98680636998</v>
      </c>
      <c r="G52" s="4"/>
    </row>
    <row r="53" spans="1:9" ht="16.5" customHeight="1">
      <c r="B53" s="3"/>
      <c r="G53" s="2">
        <f>F52/[1]웨이브!$N$55</f>
        <v>3956.999587699062</v>
      </c>
    </row>
    <row r="54" spans="1:9" ht="16.5" customHeight="1"/>
    <row r="55" spans="1:9" ht="16.5" customHeight="1"/>
    <row r="56" spans="1:9" ht="16.5" customHeight="1"/>
    <row r="57" spans="1:9" ht="16.5" customHeight="1"/>
    <row r="58" spans="1:9" ht="16.5" customHeight="1"/>
    <row r="59" spans="1:9" ht="16.5" customHeight="1"/>
    <row r="60" spans="1:9" ht="16.5" customHeight="1"/>
    <row r="61" spans="1:9" ht="16.5" customHeight="1"/>
    <row r="62" spans="1:9" ht="16.5" customHeight="1"/>
    <row r="63" spans="1:9" ht="16.5" customHeight="1"/>
    <row r="64" spans="1:9" ht="16.5" customHeight="1"/>
    <row r="65" s="1" customFormat="1" ht="16.5" customHeight="1"/>
    <row r="66" s="1" customFormat="1" ht="16.5" customHeight="1"/>
    <row r="67" s="1" customFormat="1" ht="16.5" customHeight="1"/>
    <row r="68" s="1" customFormat="1" ht="16.5" customHeight="1"/>
    <row r="69" s="1" customFormat="1" ht="16.5" customHeight="1"/>
    <row r="70" s="1" customFormat="1" ht="16.5" customHeight="1"/>
    <row r="71" s="1" customFormat="1" ht="16.5" customHeight="1"/>
    <row r="72" s="1" customFormat="1" ht="16.5" customHeight="1"/>
    <row r="73" s="1" customFormat="1" ht="16.5" customHeight="1"/>
    <row r="74" s="1" customFormat="1" ht="16.5" customHeight="1"/>
    <row r="75" s="1" customFormat="1" ht="16.5" customHeight="1"/>
    <row r="76" s="1" customFormat="1" ht="16.5" customHeight="1"/>
    <row r="77" s="1" customFormat="1" ht="16.5" customHeight="1"/>
    <row r="78" s="1" customFormat="1" ht="16.5" customHeight="1"/>
    <row r="79" s="1" customFormat="1" ht="16.5" customHeight="1"/>
    <row r="80" s="1" customFormat="1" ht="16.5" customHeight="1"/>
    <row r="81" s="1" customFormat="1" ht="16.5" customHeight="1"/>
    <row r="82" s="1" customFormat="1" ht="16.5" customHeight="1"/>
    <row r="83" s="1" customFormat="1" ht="16.5" customHeight="1"/>
    <row r="84" s="1" customFormat="1" ht="16.5" customHeight="1"/>
    <row r="85" s="1" customFormat="1" ht="16.5" customHeight="1"/>
    <row r="86" s="1" customFormat="1" ht="16.5" customHeight="1"/>
    <row r="87" s="1" customFormat="1" ht="16.5" customHeight="1"/>
    <row r="88" s="1" customFormat="1" ht="16.5" customHeight="1"/>
    <row r="89" s="1" customFormat="1" ht="16.5" customHeight="1"/>
    <row r="90" s="1" customFormat="1" ht="16.5" customHeight="1"/>
    <row r="91" s="1" customFormat="1" ht="16.5" customHeight="1"/>
    <row r="92" s="1" customFormat="1" ht="16.5" customHeight="1"/>
    <row r="93" s="1" customFormat="1" ht="16.5" customHeight="1"/>
    <row r="94" s="1" customFormat="1" ht="16.5" customHeight="1"/>
    <row r="95" s="1" customFormat="1" ht="16.5" customHeight="1"/>
    <row r="96" s="1" customFormat="1" ht="16.5" customHeight="1"/>
    <row r="97" s="1" customFormat="1" ht="16.5" customHeight="1"/>
    <row r="98" s="1" customFormat="1" ht="16.5" customHeight="1"/>
    <row r="99" s="1" customFormat="1" ht="16.5" customHeight="1"/>
    <row r="100" s="1" customFormat="1" ht="16.5" customHeight="1"/>
    <row r="101" s="1" customFormat="1" ht="16.5" customHeight="1"/>
    <row r="102" s="1" customFormat="1" ht="16.5" customHeight="1"/>
    <row r="103" s="1" customFormat="1" ht="16.5" customHeight="1"/>
    <row r="104" s="1" customFormat="1" ht="16.5" customHeight="1"/>
    <row r="105" s="1" customFormat="1" ht="16.5" customHeight="1"/>
    <row r="106" s="1" customFormat="1" ht="16.5" customHeight="1"/>
    <row r="107" s="1" customFormat="1" ht="16.5" customHeight="1"/>
    <row r="108" s="1" customFormat="1" ht="16.5" customHeight="1"/>
    <row r="109" s="1" customFormat="1" ht="16.5" customHeight="1"/>
    <row r="110" s="1" customFormat="1" ht="16.5" customHeight="1"/>
    <row r="111" s="1" customFormat="1" ht="16.5" customHeight="1"/>
    <row r="112" s="1" customFormat="1" ht="16.5" customHeight="1"/>
    <row r="113" s="1" customFormat="1" ht="16.5" customHeight="1"/>
    <row r="114" s="1" customFormat="1" ht="16.5" customHeight="1"/>
    <row r="115" s="1" customFormat="1" ht="16.5" customHeight="1"/>
    <row r="116" s="1" customFormat="1" ht="16.5" customHeight="1"/>
    <row r="117" s="1" customFormat="1" ht="16.5" customHeight="1"/>
    <row r="118" s="1" customFormat="1" ht="16.5" customHeight="1"/>
    <row r="119" s="1" customFormat="1" ht="16.5" customHeight="1"/>
    <row r="120" s="1" customFormat="1" ht="16.5" customHeight="1"/>
    <row r="121" s="1" customFormat="1" ht="16.5" customHeight="1"/>
    <row r="122" s="1" customFormat="1" ht="16.5" customHeight="1"/>
    <row r="123" s="1" customFormat="1" ht="16.5" customHeight="1"/>
    <row r="124" s="1" customFormat="1" ht="16.5" customHeight="1"/>
    <row r="125" s="1" customFormat="1" ht="16.5" customHeight="1"/>
    <row r="126" s="1" customFormat="1" ht="16.5" customHeight="1"/>
    <row r="127" s="1" customFormat="1" ht="16.5" customHeight="1"/>
    <row r="128" s="1" customFormat="1" ht="16.5" customHeight="1"/>
    <row r="129" s="1" customFormat="1" ht="16.5" customHeight="1"/>
    <row r="130" s="1" customFormat="1" ht="16.5" customHeight="1"/>
    <row r="131" s="1" customFormat="1" ht="16.5" customHeight="1"/>
    <row r="132" s="1" customFormat="1" ht="16.5" customHeight="1"/>
    <row r="133" s="1" customFormat="1" ht="16.5" customHeight="1"/>
    <row r="134" s="1" customFormat="1" ht="16.5" customHeight="1"/>
    <row r="135" s="1" customFormat="1" ht="16.5" customHeight="1"/>
    <row r="136" s="1" customFormat="1" ht="16.5" customHeight="1"/>
    <row r="137" s="1" customFormat="1" ht="16.5" customHeight="1"/>
    <row r="138" s="1" customFormat="1" ht="16.5" customHeight="1"/>
    <row r="139" s="1" customFormat="1" ht="16.5" customHeight="1"/>
    <row r="140" s="1" customFormat="1" ht="16.5" customHeight="1"/>
    <row r="141" s="1" customFormat="1" ht="16.5" customHeight="1"/>
    <row r="142" s="1" customFormat="1" ht="16.5" customHeight="1"/>
    <row r="143" s="1" customFormat="1" ht="16.5" customHeight="1"/>
    <row r="144" s="1" customFormat="1" ht="16.5" customHeight="1"/>
    <row r="145" s="1" customFormat="1" ht="16.5" customHeight="1"/>
    <row r="146" s="1" customFormat="1" ht="16.5" customHeight="1"/>
    <row r="147" s="1" customFormat="1" ht="16.5" customHeight="1"/>
    <row r="148" s="1" customFormat="1" ht="16.5" customHeight="1"/>
    <row r="149" s="1" customFormat="1" ht="16.5" customHeight="1"/>
    <row r="150" s="1" customFormat="1" ht="16.5" customHeight="1"/>
    <row r="151" s="1" customFormat="1" ht="16.5" customHeight="1"/>
    <row r="152" s="1" customFormat="1" ht="16.5" customHeight="1"/>
    <row r="153" s="1" customFormat="1" ht="16.5" customHeight="1"/>
    <row r="154" s="1" customFormat="1" ht="16.5" customHeight="1"/>
    <row r="155" s="1" customFormat="1" ht="16.5" customHeight="1"/>
    <row r="156" s="1" customFormat="1" ht="16.5" customHeight="1"/>
    <row r="157" s="1" customFormat="1" ht="16.5" customHeight="1"/>
    <row r="158" s="1" customFormat="1" ht="16.5" customHeight="1"/>
    <row r="159" s="1" customFormat="1" ht="16.5" customHeight="1"/>
    <row r="160" s="1" customFormat="1" ht="16.5" customHeight="1"/>
    <row r="161" s="1" customFormat="1" ht="16.5" customHeight="1"/>
    <row r="162" s="1" customFormat="1" ht="16.5" customHeight="1"/>
    <row r="163" s="1" customFormat="1" ht="16.5" customHeight="1"/>
    <row r="164" s="1" customFormat="1" ht="16.5" customHeight="1"/>
    <row r="165" s="1" customFormat="1" ht="16.5" customHeight="1"/>
    <row r="166" s="1" customFormat="1" ht="16.5" customHeight="1"/>
    <row r="167" s="1" customFormat="1" ht="16.5" customHeight="1"/>
    <row r="168" s="1" customFormat="1" ht="16.5" customHeight="1"/>
    <row r="169" s="1" customFormat="1" ht="16.5" customHeight="1"/>
    <row r="170" s="1" customFormat="1" ht="16.5" customHeight="1"/>
    <row r="171" s="1" customFormat="1" ht="16.5" customHeight="1"/>
    <row r="172" s="1" customFormat="1" ht="16.5" customHeight="1"/>
    <row r="173" s="1" customFormat="1" ht="16.5" customHeight="1"/>
    <row r="174" s="1" customFormat="1" ht="16.5" customHeight="1"/>
    <row r="175" s="1" customFormat="1" ht="16.5" customHeight="1"/>
    <row r="176" s="1" customFormat="1" ht="16.5" customHeight="1"/>
    <row r="177" s="1" customFormat="1" ht="16.5" customHeight="1"/>
    <row r="178" s="1" customFormat="1" ht="16.5" customHeight="1"/>
    <row r="179" s="1" customFormat="1" ht="16.5" customHeight="1"/>
    <row r="180" s="1" customFormat="1" ht="16.5" customHeight="1"/>
    <row r="181" s="1" customFormat="1" ht="16.5" customHeight="1"/>
    <row r="182" s="1" customFormat="1" ht="16.5" customHeight="1"/>
    <row r="183" s="1" customFormat="1" ht="16.5" customHeight="1"/>
    <row r="184" s="1" customFormat="1" ht="16.5" customHeight="1"/>
    <row r="185" s="1" customFormat="1" ht="16.5" customHeight="1"/>
    <row r="186" s="1" customFormat="1" ht="16.5" customHeight="1"/>
    <row r="187" s="1" customFormat="1" ht="16.5" customHeight="1"/>
    <row r="188" s="1" customFormat="1" ht="16.5" customHeight="1"/>
    <row r="189" s="1" customFormat="1" ht="16.5" customHeight="1"/>
    <row r="190" s="1" customFormat="1" ht="16.5" customHeight="1"/>
    <row r="191" s="1" customFormat="1" ht="16.5" customHeight="1"/>
    <row r="192" s="1" customFormat="1" ht="16.5" customHeight="1"/>
    <row r="193" s="1" customFormat="1" ht="16.5" customHeight="1"/>
    <row r="194" s="1" customFormat="1" ht="16.5" customHeight="1"/>
    <row r="195" s="1" customFormat="1" ht="16.5" customHeight="1"/>
    <row r="196" s="1" customFormat="1" ht="16.5" customHeight="1"/>
    <row r="197" s="1" customFormat="1" ht="16.5" customHeight="1"/>
    <row r="198" s="1" customFormat="1" ht="16.5" customHeight="1"/>
    <row r="199" s="1" customFormat="1" ht="16.5" customHeight="1"/>
    <row r="200" s="1" customFormat="1" ht="16.5" customHeight="1"/>
    <row r="201" s="1" customFormat="1" ht="16.5" customHeight="1"/>
    <row r="202" s="1" customFormat="1" ht="16.5" customHeight="1"/>
    <row r="203" s="1" customFormat="1" ht="16.5" customHeight="1"/>
    <row r="204" s="1" customFormat="1" ht="16.5" customHeight="1"/>
    <row r="205" s="1" customFormat="1" ht="16.5" customHeight="1"/>
    <row r="206" s="1" customFormat="1" ht="16.5" customHeight="1"/>
    <row r="207" s="1" customFormat="1" ht="16.5" customHeight="1"/>
    <row r="208" s="1" customFormat="1" ht="16.5" customHeight="1"/>
    <row r="209" s="1" customFormat="1" ht="16.5" customHeight="1"/>
    <row r="210" s="1" customFormat="1" ht="16.5" customHeight="1"/>
    <row r="211" s="1" customFormat="1" ht="16.5" customHeight="1"/>
    <row r="212" s="1" customFormat="1" ht="16.5" customHeight="1"/>
    <row r="213" s="1" customFormat="1" ht="16.5" customHeight="1"/>
    <row r="214" s="1" customFormat="1" ht="16.5" customHeight="1"/>
    <row r="215" s="1" customFormat="1" ht="16.5" customHeight="1"/>
    <row r="216" s="1" customFormat="1" ht="16.5" customHeight="1"/>
    <row r="217" s="1" customFormat="1" ht="16.5" customHeight="1"/>
    <row r="218" s="1" customFormat="1" ht="16.5" customHeight="1"/>
    <row r="219" s="1" customFormat="1" ht="16.5" customHeight="1"/>
    <row r="220" s="1" customFormat="1" ht="16.5" customHeight="1"/>
    <row r="221" s="1" customFormat="1" ht="16.5" customHeight="1"/>
    <row r="222" s="1" customFormat="1" ht="16.5" customHeight="1"/>
    <row r="223" s="1" customFormat="1" ht="16.5" customHeight="1"/>
    <row r="224" s="1" customFormat="1" ht="16.5" customHeight="1"/>
    <row r="225" s="1" customFormat="1" ht="16.5" customHeight="1"/>
    <row r="226" s="1" customFormat="1" ht="16.5" customHeight="1"/>
    <row r="227" s="1" customFormat="1" ht="16.5" customHeight="1"/>
    <row r="228" s="1" customFormat="1" ht="16.5" customHeight="1"/>
    <row r="229" s="1" customFormat="1" ht="16.5" customHeight="1"/>
    <row r="230" s="1" customFormat="1" ht="16.5" customHeight="1"/>
    <row r="231" s="1" customFormat="1" ht="16.5" customHeight="1"/>
    <row r="232" s="1" customFormat="1" ht="16.5" customHeight="1"/>
    <row r="233" s="1" customFormat="1" ht="16.5" customHeight="1"/>
    <row r="234" s="1" customFormat="1" ht="16.5" customHeight="1"/>
    <row r="235" s="1" customFormat="1" ht="16.5" customHeight="1"/>
    <row r="236" s="1" customFormat="1" ht="16.5" customHeight="1"/>
    <row r="237" s="1" customFormat="1" ht="16.5" customHeight="1"/>
    <row r="238" s="1" customFormat="1" ht="16.5" customHeight="1"/>
    <row r="239" s="1" customFormat="1" ht="16.5" customHeight="1"/>
    <row r="240" s="1" customFormat="1" ht="16.5" customHeight="1"/>
    <row r="241" s="1" customFormat="1" ht="16.5" customHeight="1"/>
    <row r="242" s="1" customFormat="1" ht="16.5" customHeight="1"/>
    <row r="243" s="1" customFormat="1" ht="16.5" customHeight="1"/>
    <row r="244" s="1" customFormat="1" ht="16.5" customHeight="1"/>
    <row r="245" s="1" customFormat="1" ht="16.5" customHeight="1"/>
    <row r="246" s="1" customFormat="1" ht="16.5" customHeight="1"/>
    <row r="247" s="1" customFormat="1" ht="16.5" customHeight="1"/>
    <row r="248" s="1" customFormat="1" ht="16.5" customHeight="1"/>
    <row r="249" s="1" customFormat="1" ht="16.5" customHeight="1"/>
    <row r="250" s="1" customFormat="1" ht="16.5" customHeight="1"/>
    <row r="251" s="1" customFormat="1" ht="16.5" customHeight="1"/>
    <row r="252" s="1" customFormat="1" ht="16.5" customHeight="1"/>
    <row r="253" s="1" customFormat="1" ht="16.5" customHeight="1"/>
    <row r="254" s="1" customFormat="1" ht="16.5" customHeight="1"/>
    <row r="255" s="1" customFormat="1" ht="16.5" customHeight="1"/>
    <row r="256" s="1" customFormat="1" ht="16.5" customHeight="1"/>
    <row r="257" s="1" customFormat="1" ht="16.5" customHeight="1"/>
    <row r="258" s="1" customFormat="1" ht="16.5" customHeight="1"/>
    <row r="259" s="1" customFormat="1" ht="16.5" customHeight="1"/>
    <row r="260" s="1" customFormat="1" ht="16.5" customHeight="1"/>
    <row r="261" s="1" customFormat="1" ht="16.5" customHeight="1"/>
    <row r="262" s="1" customFormat="1" ht="16.5" customHeight="1"/>
    <row r="263" s="1" customFormat="1" ht="16.5" customHeight="1"/>
    <row r="264" s="1" customFormat="1" ht="16.5" customHeight="1"/>
    <row r="265" s="1" customFormat="1" ht="16.5" customHeight="1"/>
    <row r="266" s="1" customFormat="1" ht="16.5" customHeight="1"/>
    <row r="267" s="1" customFormat="1" ht="16.5" customHeight="1"/>
    <row r="268" s="1" customFormat="1" ht="16.5" customHeight="1"/>
    <row r="269" s="1" customFormat="1" ht="16.5" customHeight="1"/>
    <row r="270" s="1" customFormat="1" ht="16.5" customHeight="1"/>
    <row r="271" s="1" customFormat="1" ht="16.5" customHeight="1"/>
    <row r="272" s="1" customFormat="1" ht="16.5" customHeight="1"/>
    <row r="273" s="1" customFormat="1" ht="16.5" customHeight="1"/>
    <row r="274" s="1" customFormat="1" ht="16.5" customHeight="1"/>
    <row r="275" s="1" customFormat="1" ht="16.5" customHeight="1"/>
    <row r="276" s="1" customFormat="1" ht="16.5" customHeight="1"/>
    <row r="277" s="1" customFormat="1" ht="16.5" customHeight="1"/>
    <row r="278" s="1" customFormat="1" ht="16.5" customHeight="1"/>
    <row r="279" s="1" customFormat="1" ht="16.5" customHeight="1"/>
    <row r="280" s="1" customFormat="1" ht="16.5" customHeight="1"/>
    <row r="281" s="1" customFormat="1" ht="16.5" customHeight="1"/>
    <row r="282" s="1" customFormat="1" ht="16.5" customHeight="1"/>
    <row r="283" s="1" customFormat="1" ht="16.5" customHeight="1"/>
    <row r="284" s="1" customFormat="1" ht="16.5" customHeight="1"/>
    <row r="285" s="1" customFormat="1" ht="16.5" customHeight="1"/>
    <row r="286" s="1" customFormat="1" ht="16.5" customHeight="1"/>
    <row r="287" s="1" customFormat="1" ht="16.5" customHeight="1"/>
    <row r="288" s="1" customFormat="1" ht="16.5" customHeight="1"/>
    <row r="289" s="1" customFormat="1" ht="16.5" customHeight="1"/>
    <row r="290" s="1" customFormat="1" ht="16.5" customHeight="1"/>
    <row r="291" s="1" customFormat="1" ht="16.5" customHeight="1"/>
    <row r="292" s="1" customFormat="1" ht="16.5" customHeight="1"/>
    <row r="293" s="1" customFormat="1" ht="16.5" customHeight="1"/>
    <row r="294" s="1" customFormat="1" ht="16.5" customHeight="1"/>
    <row r="295" s="1" customFormat="1" ht="16.5" customHeight="1"/>
    <row r="296" s="1" customFormat="1" ht="16.5" customHeight="1"/>
    <row r="297" s="1" customFormat="1" ht="16.5" customHeight="1"/>
    <row r="298" s="1" customFormat="1" ht="16.5" customHeight="1"/>
    <row r="299" s="1" customFormat="1" ht="16.5" customHeight="1"/>
    <row r="300" s="1" customFormat="1" ht="16.5" customHeight="1"/>
    <row r="301" s="1" customFormat="1" ht="16.5" customHeight="1"/>
    <row r="302" s="1" customFormat="1" ht="16.5" customHeight="1"/>
    <row r="303" s="1" customFormat="1" ht="16.5" customHeight="1"/>
    <row r="304" s="1" customFormat="1" ht="16.5" customHeight="1"/>
    <row r="305" s="1" customFormat="1" ht="16.5" customHeight="1"/>
    <row r="306" s="1" customFormat="1" ht="16.5" customHeight="1"/>
    <row r="307" s="1" customFormat="1" ht="16.5" customHeight="1"/>
    <row r="308" s="1" customFormat="1" ht="16.5" customHeight="1"/>
    <row r="309" s="1" customFormat="1" ht="16.5" customHeight="1"/>
    <row r="310" s="1" customFormat="1" ht="16.5" customHeight="1"/>
    <row r="311" s="1" customFormat="1" ht="16.5" customHeight="1"/>
    <row r="312" s="1" customFormat="1" ht="16.5" customHeight="1"/>
    <row r="313" s="1" customFormat="1" ht="16.5" customHeight="1"/>
    <row r="314" s="1" customFormat="1" ht="16.5" customHeight="1"/>
    <row r="315" s="1" customFormat="1" ht="16.5" customHeight="1"/>
    <row r="316" s="1" customFormat="1" ht="16.5" customHeight="1"/>
    <row r="317" s="1" customFormat="1" ht="16.5" customHeight="1"/>
    <row r="318" s="1" customFormat="1" ht="16.5" customHeight="1"/>
    <row r="319" s="1" customFormat="1" ht="16.5" customHeight="1"/>
    <row r="320" s="1" customFormat="1" ht="16.5" customHeight="1"/>
    <row r="321" s="1" customFormat="1" ht="16.5" customHeight="1"/>
    <row r="322" s="1" customFormat="1" ht="16.5" customHeight="1"/>
    <row r="323" s="1" customFormat="1" ht="16.5" customHeight="1"/>
    <row r="324" s="1" customFormat="1" ht="16.5" customHeight="1"/>
    <row r="325" s="1" customFormat="1" ht="16.5" customHeight="1"/>
    <row r="326" s="1" customFormat="1" ht="16.5" customHeight="1"/>
    <row r="327" s="1" customFormat="1" ht="16.5" customHeight="1"/>
    <row r="328" s="1" customFormat="1" ht="16.5" customHeight="1"/>
    <row r="329" s="1" customFormat="1" ht="16.5" customHeight="1"/>
    <row r="330" s="1" customFormat="1" ht="16.5" customHeight="1"/>
    <row r="331" s="1" customFormat="1" ht="16.5" customHeight="1"/>
    <row r="332" s="1" customFormat="1" ht="16.5" customHeight="1"/>
    <row r="333" s="1" customFormat="1" ht="16.5" customHeight="1"/>
    <row r="334" s="1" customFormat="1" ht="16.5" customHeight="1"/>
    <row r="335" s="1" customFormat="1" ht="16.5" customHeight="1"/>
    <row r="336" s="1" customFormat="1" ht="16.5" customHeight="1"/>
    <row r="337" s="1" customFormat="1" ht="16.5" customHeight="1"/>
    <row r="338" s="1" customFormat="1" ht="16.5" customHeight="1"/>
    <row r="339" s="1" customFormat="1" ht="16.5" customHeight="1"/>
    <row r="340" s="1" customFormat="1" ht="16.5" customHeight="1"/>
    <row r="341" s="1" customFormat="1" ht="16.5" customHeight="1"/>
    <row r="342" s="1" customFormat="1" ht="16.5" customHeight="1"/>
    <row r="343" s="1" customFormat="1" ht="16.5" customHeight="1"/>
    <row r="344" s="1" customFormat="1" ht="16.5" customHeight="1"/>
    <row r="345" s="1" customFormat="1" ht="16.5" customHeight="1"/>
    <row r="346" s="1" customFormat="1" ht="16.5" customHeight="1"/>
    <row r="347" s="1" customFormat="1" ht="16.5" customHeight="1"/>
    <row r="348" s="1" customFormat="1" ht="16.5" customHeight="1"/>
    <row r="349" s="1" customFormat="1" ht="16.5" customHeight="1"/>
    <row r="350" s="1" customFormat="1" ht="16.5" customHeight="1"/>
    <row r="351" s="1" customFormat="1" ht="16.5" customHeight="1"/>
    <row r="352" s="1" customFormat="1" ht="16.5" customHeight="1"/>
    <row r="353" s="1" customFormat="1" ht="16.5" customHeight="1"/>
    <row r="354" s="1" customFormat="1" ht="16.5" customHeight="1"/>
    <row r="355" s="1" customFormat="1" ht="16.5" customHeight="1"/>
    <row r="356" s="1" customFormat="1" ht="16.5" customHeight="1"/>
    <row r="357" s="1" customFormat="1" ht="16.5" customHeight="1"/>
    <row r="358" s="1" customFormat="1" ht="16.5" customHeight="1"/>
    <row r="359" s="1" customFormat="1" ht="16.5" customHeight="1"/>
    <row r="360" s="1" customFormat="1" ht="16.5" customHeight="1"/>
    <row r="361" s="1" customFormat="1" ht="16.5" customHeight="1"/>
    <row r="362" s="1" customFormat="1" ht="16.5" customHeight="1"/>
    <row r="363" s="1" customFormat="1" ht="16.5" customHeight="1"/>
    <row r="364" s="1" customFormat="1" ht="16.5" customHeight="1"/>
    <row r="365" s="1" customFormat="1" ht="16.5" customHeight="1"/>
    <row r="366" s="1" customFormat="1" ht="16.5" customHeight="1"/>
    <row r="367" s="1" customFormat="1" ht="16.5" customHeight="1"/>
    <row r="368" s="1" customFormat="1" ht="16.5" customHeight="1"/>
    <row r="369" s="1" customFormat="1" ht="16.5" customHeight="1"/>
    <row r="370" s="1" customFormat="1" ht="16.5" customHeight="1"/>
    <row r="371" s="1" customFormat="1" ht="16.5" customHeight="1"/>
    <row r="372" s="1" customFormat="1" ht="16.5" customHeight="1"/>
    <row r="373" s="1" customFormat="1" ht="16.5" customHeight="1"/>
    <row r="374" s="1" customFormat="1" ht="16.5" customHeight="1"/>
    <row r="375" s="1" customFormat="1" ht="16.5" customHeight="1"/>
    <row r="376" s="1" customFormat="1" ht="16.5" customHeight="1"/>
    <row r="377" s="1" customFormat="1" ht="16.5" customHeight="1"/>
    <row r="378" s="1" customFormat="1" ht="16.5" customHeight="1"/>
    <row r="379" s="1" customFormat="1" ht="16.5" customHeight="1"/>
    <row r="380" s="1" customFormat="1" ht="16.5" customHeight="1"/>
    <row r="381" s="1" customFormat="1" ht="16.5" customHeight="1"/>
    <row r="382" s="1" customFormat="1" ht="16.5" customHeight="1"/>
    <row r="383" s="1" customFormat="1" ht="16.5" customHeight="1"/>
    <row r="384" s="1" customFormat="1" ht="16.5" customHeight="1"/>
    <row r="385" s="1" customFormat="1" ht="16.5" customHeight="1"/>
    <row r="386" s="1" customFormat="1" ht="16.5" customHeight="1"/>
    <row r="387" s="1" customFormat="1" ht="16.5" customHeight="1"/>
    <row r="388" s="1" customFormat="1" ht="16.5" customHeight="1"/>
    <row r="389" s="1" customFormat="1" ht="16.5" customHeight="1"/>
    <row r="390" s="1" customFormat="1" ht="16.5" customHeight="1"/>
    <row r="391" s="1" customFormat="1" ht="16.5" customHeight="1"/>
    <row r="392" s="1" customFormat="1" ht="16.5" customHeight="1"/>
    <row r="393" s="1" customFormat="1" ht="16.5" customHeight="1"/>
    <row r="394" s="1" customFormat="1" ht="16.5" customHeight="1"/>
    <row r="395" s="1" customFormat="1" ht="16.5" customHeight="1"/>
    <row r="396" s="1" customFormat="1" ht="16.5" customHeight="1"/>
    <row r="397" s="1" customFormat="1" ht="16.5" customHeight="1"/>
    <row r="398" s="1" customFormat="1" ht="16.5" customHeight="1"/>
    <row r="399" s="1" customFormat="1" ht="16.5" customHeight="1"/>
    <row r="400" s="1" customFormat="1" ht="16.5" customHeight="1"/>
    <row r="401" s="1" customFormat="1" ht="16.5" customHeight="1"/>
    <row r="402" s="1" customFormat="1" ht="16.5" customHeight="1"/>
    <row r="403" s="1" customFormat="1" ht="16.5" customHeight="1"/>
    <row r="404" s="1" customFormat="1" ht="16.5" customHeight="1"/>
    <row r="405" s="1" customFormat="1" ht="16.5" customHeight="1"/>
    <row r="406" s="1" customFormat="1" ht="16.5" customHeight="1"/>
    <row r="407" s="1" customFormat="1" ht="16.5" customHeight="1"/>
    <row r="408" s="1" customFormat="1" ht="16.5" customHeight="1"/>
    <row r="409" s="1" customFormat="1" ht="16.5" customHeight="1"/>
    <row r="410" s="1" customFormat="1" ht="16.5" customHeight="1"/>
    <row r="411" s="1" customFormat="1" ht="16.5" customHeight="1"/>
    <row r="412" s="1" customFormat="1" ht="16.5" customHeight="1"/>
    <row r="413" s="1" customFormat="1" ht="16.5" customHeight="1"/>
    <row r="414" s="1" customFormat="1" ht="16.5" customHeight="1"/>
    <row r="415" s="1" customFormat="1" ht="16.5" customHeight="1"/>
    <row r="416" s="1" customFormat="1" ht="16.5" customHeight="1"/>
    <row r="417" s="1" customFormat="1" ht="16.5" customHeight="1"/>
    <row r="418" s="1" customFormat="1" ht="16.5" customHeight="1"/>
    <row r="419" s="1" customFormat="1" ht="16.5" customHeight="1"/>
    <row r="420" s="1" customFormat="1" ht="16.5" customHeight="1"/>
    <row r="421" s="1" customFormat="1" ht="16.5" customHeight="1"/>
    <row r="422" s="1" customFormat="1" ht="16.5" customHeight="1"/>
    <row r="423" s="1" customFormat="1" ht="16.5" customHeight="1"/>
    <row r="424" s="1" customFormat="1" ht="16.5" customHeight="1"/>
    <row r="425" s="1" customFormat="1" ht="16.5" customHeight="1"/>
    <row r="426" s="1" customFormat="1" ht="16.5" customHeight="1"/>
    <row r="427" s="1" customFormat="1" ht="16.5" customHeight="1"/>
    <row r="428" s="1" customFormat="1" ht="16.5" customHeight="1"/>
    <row r="429" s="1" customFormat="1" ht="16.5" customHeight="1"/>
    <row r="430" s="1" customFormat="1" ht="16.5" customHeight="1"/>
    <row r="431" s="1" customFormat="1" ht="16.5" customHeight="1"/>
    <row r="432" s="1" customFormat="1" ht="16.5" customHeight="1"/>
    <row r="433" s="1" customFormat="1" ht="16.5" customHeight="1"/>
    <row r="434" s="1" customFormat="1" ht="16.5" customHeight="1"/>
    <row r="435" s="1" customFormat="1" ht="16.5" customHeight="1"/>
    <row r="436" s="1" customFormat="1" ht="16.5" customHeight="1"/>
    <row r="437" s="1" customFormat="1" ht="16.5" customHeight="1"/>
    <row r="438" s="1" customFormat="1" ht="16.5" customHeight="1"/>
    <row r="439" s="1" customFormat="1" ht="16.5" customHeight="1"/>
    <row r="440" s="1" customFormat="1" ht="16.5" customHeight="1"/>
    <row r="441" s="1" customFormat="1" ht="16.5" customHeight="1"/>
    <row r="442" s="1" customFormat="1" ht="16.5" customHeight="1"/>
    <row r="443" s="1" customFormat="1" ht="16.5" customHeight="1"/>
    <row r="444" s="1" customFormat="1" ht="16.5" customHeight="1"/>
    <row r="445" s="1" customFormat="1" ht="16.5" customHeight="1"/>
    <row r="446" s="1" customFormat="1" ht="16.5" customHeight="1"/>
    <row r="447" s="1" customFormat="1" ht="16.5" customHeight="1"/>
    <row r="448" s="1" customFormat="1" ht="16.5" customHeight="1"/>
    <row r="449" s="1" customFormat="1" ht="16.5" customHeight="1"/>
    <row r="450" s="1" customFormat="1" ht="16.5" customHeight="1"/>
    <row r="451" s="1" customFormat="1" ht="16.5" customHeight="1"/>
    <row r="452" s="1" customFormat="1" ht="16.5" customHeight="1"/>
    <row r="453" s="1" customFormat="1" ht="16.5" customHeight="1"/>
    <row r="454" s="1" customFormat="1" ht="16.5" customHeight="1"/>
    <row r="455" s="1" customFormat="1" ht="16.5" customHeight="1"/>
    <row r="456" s="1" customFormat="1" ht="16.5" customHeight="1"/>
    <row r="457" s="1" customFormat="1" ht="16.5" customHeight="1"/>
    <row r="458" s="1" customFormat="1" ht="16.5" customHeight="1"/>
    <row r="459" s="1" customFormat="1" ht="16.5" customHeight="1"/>
    <row r="460" s="1" customFormat="1" ht="16.5" customHeight="1"/>
    <row r="461" s="1" customFormat="1" ht="16.5" customHeight="1"/>
    <row r="462" s="1" customFormat="1" ht="16.5" customHeight="1"/>
    <row r="463" s="1" customFormat="1" ht="16.5" customHeight="1"/>
    <row r="464" s="1" customFormat="1" ht="16.5" customHeight="1"/>
    <row r="465" s="1" customFormat="1" ht="16.5" customHeight="1"/>
    <row r="466" s="1" customFormat="1" ht="16.5" customHeight="1"/>
    <row r="467" s="1" customFormat="1" ht="16.5" customHeight="1"/>
    <row r="468" s="1" customFormat="1" ht="16.5" customHeight="1"/>
    <row r="469" s="1" customFormat="1" ht="16.5" customHeight="1"/>
    <row r="470" s="1" customFormat="1" ht="16.5" customHeight="1"/>
    <row r="471" s="1" customFormat="1" ht="16.5" customHeight="1"/>
    <row r="472" s="1" customFormat="1" ht="16.5" customHeight="1"/>
    <row r="473" s="1" customFormat="1" ht="16.5" customHeight="1"/>
    <row r="474" s="1" customFormat="1" ht="16.5" customHeight="1"/>
    <row r="475" s="1" customFormat="1" ht="16.5" customHeight="1"/>
    <row r="476" s="1" customFormat="1" ht="16.5" customHeight="1"/>
    <row r="477" s="1" customFormat="1" ht="16.5" customHeight="1"/>
    <row r="478" s="1" customFormat="1" ht="16.5" customHeight="1"/>
    <row r="479" s="1" customFormat="1" ht="16.5" customHeight="1"/>
    <row r="480" s="1" customFormat="1" ht="16.5" customHeight="1"/>
    <row r="481" s="1" customFormat="1" ht="16.5" customHeight="1"/>
    <row r="482" s="1" customFormat="1" ht="16.5" customHeight="1"/>
    <row r="483" s="1" customFormat="1" ht="16.5" customHeight="1"/>
    <row r="484" s="1" customFormat="1" ht="16.5" customHeight="1"/>
    <row r="485" s="1" customFormat="1" ht="16.5" customHeight="1"/>
    <row r="486" s="1" customFormat="1" ht="16.5" customHeight="1"/>
    <row r="487" s="1" customFormat="1" ht="16.5" customHeight="1"/>
    <row r="488" s="1" customFormat="1" ht="16.5" customHeight="1"/>
    <row r="489" s="1" customFormat="1" ht="16.5" customHeight="1"/>
    <row r="490" s="1" customFormat="1" ht="16.5" customHeight="1"/>
    <row r="491" s="1" customFormat="1" ht="16.5" customHeight="1"/>
    <row r="492" s="1" customFormat="1" ht="16.5" customHeight="1"/>
    <row r="493" s="1" customFormat="1" ht="16.5" customHeight="1"/>
    <row r="494" s="1" customFormat="1" ht="16.5" customHeight="1"/>
    <row r="495" s="1" customFormat="1" ht="16.5" customHeight="1"/>
    <row r="496" s="1" customFormat="1" ht="16.5" customHeight="1"/>
    <row r="497" s="1" customFormat="1" ht="16.5" customHeight="1"/>
    <row r="498" s="1" customFormat="1" ht="16.5" customHeight="1"/>
    <row r="499" s="1" customFormat="1" ht="16.5" customHeight="1"/>
    <row r="500" s="1" customFormat="1" ht="16.5" customHeight="1"/>
    <row r="501" s="1" customFormat="1" ht="16.5" customHeight="1"/>
    <row r="502" s="1" customFormat="1" ht="16.5" customHeight="1"/>
    <row r="503" s="1" customFormat="1" ht="16.5" customHeight="1"/>
    <row r="504" s="1" customFormat="1" ht="16.5" customHeight="1"/>
    <row r="505" s="1" customFormat="1" ht="16.5" customHeight="1"/>
    <row r="506" s="1" customFormat="1" ht="16.5" customHeight="1"/>
    <row r="507" s="1" customFormat="1" ht="16.5" customHeight="1"/>
    <row r="508" s="1" customFormat="1" ht="16.5" customHeight="1"/>
    <row r="509" s="1" customFormat="1" ht="16.5" customHeight="1"/>
    <row r="510" s="1" customFormat="1" ht="16.5" customHeight="1"/>
    <row r="511" s="1" customFormat="1" ht="16.5" customHeight="1"/>
    <row r="512" s="1" customFormat="1" ht="16.5" customHeight="1"/>
    <row r="513" s="1" customFormat="1" ht="16.5" customHeight="1"/>
    <row r="514" s="1" customFormat="1" ht="16.5" customHeight="1"/>
    <row r="515" s="1" customFormat="1" ht="16.5" customHeight="1"/>
    <row r="516" s="1" customFormat="1" ht="16.5" customHeight="1"/>
    <row r="517" s="1" customFormat="1" ht="16.5" customHeight="1"/>
    <row r="518" s="1" customFormat="1" ht="16.5" customHeight="1"/>
    <row r="519" s="1" customFormat="1" ht="16.5" customHeight="1"/>
    <row r="520" s="1" customFormat="1" ht="16.5" customHeight="1"/>
    <row r="521" s="1" customFormat="1" ht="16.5" customHeight="1"/>
    <row r="522" s="1" customFormat="1" ht="16.5" customHeight="1"/>
    <row r="523" s="1" customFormat="1" ht="16.5" customHeight="1"/>
    <row r="524" s="1" customFormat="1" ht="16.5" customHeight="1"/>
    <row r="525" s="1" customFormat="1" ht="16.5" customHeight="1"/>
    <row r="526" s="1" customFormat="1" ht="16.5" customHeight="1"/>
    <row r="527" s="1" customFormat="1" ht="16.5" customHeight="1"/>
    <row r="528" s="1" customFormat="1" ht="16.5" customHeight="1"/>
    <row r="529" s="1" customFormat="1" ht="16.5" customHeight="1"/>
    <row r="530" s="1" customFormat="1" ht="16.5" customHeight="1"/>
    <row r="531" s="1" customFormat="1" ht="16.5" customHeight="1"/>
    <row r="532" s="1" customFormat="1" ht="16.5" customHeight="1"/>
    <row r="533" s="1" customFormat="1" ht="16.5" customHeight="1"/>
    <row r="534" s="1" customFormat="1" ht="16.5" customHeight="1"/>
    <row r="535" s="1" customFormat="1" ht="16.5" customHeight="1"/>
    <row r="536" s="1" customFormat="1" ht="16.5" customHeight="1"/>
    <row r="537" s="1" customFormat="1" ht="16.5" customHeight="1"/>
    <row r="538" s="1" customFormat="1" ht="16.5" customHeight="1"/>
    <row r="539" s="1" customFormat="1" ht="16.5" customHeight="1"/>
    <row r="540" s="1" customFormat="1" ht="16.5" customHeight="1"/>
    <row r="541" s="1" customFormat="1" ht="16.5" customHeight="1"/>
    <row r="542" s="1" customFormat="1" ht="16.5" customHeight="1"/>
    <row r="543" s="1" customFormat="1" ht="16.5" customHeight="1"/>
    <row r="544" s="1" customFormat="1" ht="16.5" customHeight="1"/>
    <row r="545" s="1" customFormat="1" ht="16.5" customHeight="1"/>
    <row r="546" s="1" customFormat="1" ht="16.5" customHeight="1"/>
    <row r="547" s="1" customFormat="1" ht="16.5" customHeight="1"/>
    <row r="548" s="1" customFormat="1" ht="16.5" customHeight="1"/>
    <row r="549" s="1" customFormat="1" ht="16.5" customHeight="1"/>
    <row r="550" s="1" customFormat="1" ht="16.5" customHeight="1"/>
    <row r="551" s="1" customFormat="1" ht="16.5" customHeight="1"/>
    <row r="552" s="1" customFormat="1" ht="16.5" customHeight="1"/>
    <row r="553" s="1" customFormat="1" ht="16.5" customHeight="1"/>
    <row r="554" s="1" customFormat="1" ht="16.5" customHeight="1"/>
    <row r="555" s="1" customFormat="1" ht="16.5" customHeight="1"/>
    <row r="556" s="1" customFormat="1" ht="16.5" customHeight="1"/>
    <row r="557" s="1" customFormat="1" ht="16.5" customHeight="1"/>
    <row r="558" s="1" customFormat="1" ht="16.5" customHeight="1"/>
    <row r="559" s="1" customFormat="1" ht="16.5" customHeight="1"/>
    <row r="560" s="1" customFormat="1" ht="16.5" customHeight="1"/>
    <row r="561" s="1" customFormat="1" ht="16.5" customHeight="1"/>
    <row r="562" s="1" customFormat="1" ht="16.5" customHeight="1"/>
    <row r="563" s="1" customFormat="1" ht="16.5" customHeight="1"/>
    <row r="564" s="1" customFormat="1" ht="16.5" customHeight="1"/>
    <row r="565" s="1" customFormat="1" ht="16.5" customHeight="1"/>
    <row r="566" s="1" customFormat="1" ht="16.5" customHeight="1"/>
    <row r="567" s="1" customFormat="1" ht="16.5" customHeight="1"/>
    <row r="568" s="1" customFormat="1" ht="16.5" customHeight="1"/>
    <row r="569" s="1" customFormat="1" ht="16.5" customHeight="1"/>
    <row r="570" s="1" customFormat="1" ht="16.5" customHeight="1"/>
    <row r="571" s="1" customFormat="1" ht="16.5" customHeight="1"/>
    <row r="572" s="1" customFormat="1" ht="16.5" customHeight="1"/>
    <row r="573" s="1" customFormat="1" ht="16.5" customHeight="1"/>
    <row r="574" s="1" customFormat="1" ht="16.5" customHeight="1"/>
    <row r="575" s="1" customFormat="1" ht="16.5" customHeight="1"/>
    <row r="576" s="1" customFormat="1" ht="16.5" customHeight="1"/>
    <row r="577" s="1" customFormat="1" ht="16.5" customHeight="1"/>
    <row r="578" s="1" customFormat="1" ht="16.5" customHeight="1"/>
    <row r="579" s="1" customFormat="1" ht="16.5" customHeight="1"/>
    <row r="580" s="1" customFormat="1" ht="16.5" customHeight="1"/>
    <row r="581" s="1" customFormat="1" ht="16.5" customHeight="1"/>
    <row r="582" s="1" customFormat="1" ht="16.5" customHeight="1"/>
    <row r="583" s="1" customFormat="1" ht="16.5" customHeight="1"/>
    <row r="584" s="1" customFormat="1" ht="16.5" customHeight="1"/>
    <row r="585" s="1" customFormat="1" ht="16.5" customHeight="1"/>
    <row r="586" s="1" customFormat="1" ht="16.5" customHeight="1"/>
    <row r="587" s="1" customFormat="1" ht="16.5" customHeight="1"/>
    <row r="588" s="1" customFormat="1" ht="16.5" customHeight="1"/>
    <row r="589" s="1" customFormat="1" ht="16.5" customHeight="1"/>
    <row r="590" s="1" customFormat="1" ht="16.5" customHeight="1"/>
    <row r="591" s="1" customFormat="1" ht="16.5" customHeight="1"/>
    <row r="592" s="1" customFormat="1" ht="16.5" customHeight="1"/>
    <row r="593" s="1" customFormat="1" ht="16.5" customHeight="1"/>
    <row r="594" s="1" customFormat="1" ht="16.5" customHeight="1"/>
    <row r="595" s="1" customFormat="1" ht="16.5" customHeight="1"/>
    <row r="596" s="1" customFormat="1" ht="16.5" customHeight="1"/>
    <row r="597" s="1" customFormat="1" ht="16.5" customHeight="1"/>
    <row r="598" s="1" customFormat="1" ht="16.5" customHeight="1"/>
    <row r="599" s="1" customFormat="1" ht="16.5" customHeight="1"/>
    <row r="600" s="1" customFormat="1" ht="16.5" customHeight="1"/>
    <row r="601" s="1" customFormat="1" ht="16.5" customHeight="1"/>
    <row r="602" s="1" customFormat="1" ht="16.5" customHeight="1"/>
    <row r="603" s="1" customFormat="1" ht="16.5" customHeight="1"/>
    <row r="604" s="1" customFormat="1" ht="16.5" customHeight="1"/>
    <row r="605" s="1" customFormat="1" ht="16.5" customHeight="1"/>
    <row r="606" s="1" customFormat="1" ht="16.5" customHeight="1"/>
    <row r="607" s="1" customFormat="1" ht="16.5" customHeight="1"/>
    <row r="608" s="1" customFormat="1" ht="16.5" customHeight="1"/>
    <row r="609" s="1" customFormat="1" ht="16.5" customHeight="1"/>
    <row r="610" s="1" customFormat="1" ht="16.5" customHeight="1"/>
    <row r="611" s="1" customFormat="1" ht="16.5" customHeight="1"/>
    <row r="612" s="1" customFormat="1" ht="16.5" customHeight="1"/>
    <row r="613" s="1" customFormat="1" ht="16.5" customHeight="1"/>
    <row r="614" s="1" customFormat="1" ht="16.5" customHeight="1"/>
    <row r="615" s="1" customFormat="1" ht="16.5" customHeight="1"/>
    <row r="616" s="1" customFormat="1" ht="16.5" customHeight="1"/>
    <row r="617" s="1" customFormat="1" ht="16.5" customHeight="1"/>
    <row r="618" s="1" customFormat="1" ht="16.5" customHeight="1"/>
    <row r="619" s="1" customFormat="1" ht="16.5" customHeight="1"/>
    <row r="620" s="1" customFormat="1" ht="16.5" customHeight="1"/>
    <row r="621" s="1" customFormat="1" ht="16.5" customHeight="1"/>
    <row r="622" s="1" customFormat="1" ht="16.5" customHeight="1"/>
    <row r="623" s="1" customFormat="1" ht="16.5" customHeight="1"/>
    <row r="624" s="1" customFormat="1" ht="16.5" customHeight="1"/>
    <row r="625" s="1" customFormat="1" ht="16.5" customHeight="1"/>
    <row r="626" s="1" customFormat="1" ht="16.5" customHeight="1"/>
    <row r="627" s="1" customFormat="1" ht="16.5" customHeight="1"/>
    <row r="628" s="1" customFormat="1" ht="16.5" customHeight="1"/>
    <row r="629" s="1" customFormat="1" ht="16.5" customHeight="1"/>
    <row r="630" s="1" customFormat="1" ht="16.5" customHeight="1"/>
    <row r="631" s="1" customFormat="1" ht="16.5" customHeight="1"/>
    <row r="632" s="1" customFormat="1" ht="16.5" customHeight="1"/>
    <row r="633" s="1" customFormat="1" ht="16.5" customHeight="1"/>
    <row r="634" s="1" customFormat="1" ht="16.5" customHeight="1"/>
    <row r="635" s="1" customFormat="1" ht="16.5" customHeight="1"/>
    <row r="636" s="1" customFormat="1" ht="16.5" customHeight="1"/>
    <row r="637" s="1" customFormat="1" ht="16.5" customHeight="1"/>
    <row r="638" s="1" customFormat="1" ht="16.5" customHeight="1"/>
    <row r="639" s="1" customFormat="1" ht="16.5" customHeight="1"/>
    <row r="640" s="1" customFormat="1" ht="16.5" customHeight="1"/>
    <row r="641" s="1" customFormat="1" ht="16.5" customHeight="1"/>
    <row r="642" s="1" customFormat="1" ht="16.5" customHeight="1"/>
    <row r="643" s="1" customFormat="1" ht="16.5" customHeight="1"/>
    <row r="644" s="1" customFormat="1" ht="16.5" customHeight="1"/>
    <row r="645" s="1" customFormat="1" ht="16.5" customHeight="1"/>
    <row r="646" s="1" customFormat="1" ht="16.5" customHeight="1"/>
    <row r="647" s="1" customFormat="1" ht="16.5" customHeight="1"/>
    <row r="648" s="1" customFormat="1" ht="16.5" customHeight="1"/>
    <row r="649" s="1" customFormat="1" ht="16.5" customHeight="1"/>
    <row r="650" s="1" customFormat="1" ht="16.5" customHeight="1"/>
    <row r="651" s="1" customFormat="1" ht="16.5" customHeight="1"/>
    <row r="652" s="1" customFormat="1" ht="16.5" customHeight="1"/>
    <row r="653" s="1" customFormat="1" ht="16.5" customHeight="1"/>
    <row r="654" s="1" customFormat="1" ht="16.5" customHeight="1"/>
    <row r="655" s="1" customFormat="1" ht="16.5" customHeight="1"/>
    <row r="656" s="1" customFormat="1" ht="16.5" customHeight="1"/>
    <row r="657" s="1" customFormat="1" ht="16.5" customHeight="1"/>
    <row r="658" s="1" customFormat="1" ht="16.5" customHeight="1"/>
    <row r="659" s="1" customFormat="1" ht="16.5" customHeight="1"/>
    <row r="660" s="1" customFormat="1" ht="16.5" customHeight="1"/>
    <row r="661" s="1" customFormat="1" ht="16.5" customHeight="1"/>
    <row r="662" s="1" customFormat="1" ht="16.5" customHeight="1"/>
    <row r="663" s="1" customFormat="1" ht="16.5" customHeight="1"/>
    <row r="664" s="1" customFormat="1" ht="16.5" customHeight="1"/>
    <row r="665" s="1" customFormat="1" ht="16.5" customHeight="1"/>
    <row r="666" s="1" customFormat="1" ht="16.5" customHeight="1"/>
    <row r="667" s="1" customFormat="1" ht="16.5" customHeight="1"/>
    <row r="668" s="1" customFormat="1" ht="16.5" customHeight="1"/>
    <row r="669" s="1" customFormat="1" ht="16.5" customHeight="1"/>
    <row r="670" s="1" customFormat="1" ht="16.5" customHeight="1"/>
    <row r="671" s="1" customFormat="1" ht="16.5" customHeight="1"/>
    <row r="672" s="1" customFormat="1" ht="16.5" customHeight="1"/>
    <row r="673" s="1" customFormat="1" ht="16.5" customHeight="1"/>
    <row r="674" s="1" customFormat="1" ht="16.5" customHeight="1"/>
    <row r="675" s="1" customFormat="1" ht="16.5" customHeight="1"/>
    <row r="676" s="1" customFormat="1" ht="16.5" customHeight="1"/>
    <row r="677" s="1" customFormat="1" ht="16.5" customHeight="1"/>
    <row r="678" s="1" customFormat="1" ht="16.5" customHeight="1"/>
    <row r="679" s="1" customFormat="1" ht="16.5" customHeight="1"/>
    <row r="680" s="1" customFormat="1" ht="16.5" customHeight="1"/>
    <row r="681" s="1" customFormat="1" ht="16.5" customHeight="1"/>
    <row r="682" s="1" customFormat="1" ht="16.5" customHeight="1"/>
    <row r="683" s="1" customFormat="1" ht="16.5" customHeight="1"/>
    <row r="684" s="1" customFormat="1" ht="16.5" customHeight="1"/>
    <row r="685" s="1" customFormat="1" ht="16.5" customHeight="1"/>
    <row r="686" s="1" customFormat="1" ht="16.5" customHeight="1"/>
    <row r="687" s="1" customFormat="1" ht="16.5" customHeight="1"/>
    <row r="688" s="1" customFormat="1" ht="16.5" customHeight="1"/>
    <row r="689" s="1" customFormat="1" ht="16.5" customHeight="1"/>
    <row r="690" s="1" customFormat="1" ht="16.5" customHeight="1"/>
    <row r="691" s="1" customFormat="1" ht="16.5" customHeight="1"/>
    <row r="692" s="1" customFormat="1" ht="16.5" customHeight="1"/>
    <row r="693" s="1" customFormat="1" ht="16.5" customHeight="1"/>
    <row r="694" s="1" customFormat="1" ht="16.5" customHeight="1"/>
    <row r="695" s="1" customFormat="1" ht="16.5" customHeight="1"/>
    <row r="696" s="1" customFormat="1" ht="16.5" customHeight="1"/>
    <row r="697" s="1" customFormat="1" ht="16.5" customHeight="1"/>
    <row r="698" s="1" customFormat="1" ht="16.5" customHeight="1"/>
    <row r="699" s="1" customFormat="1" ht="16.5" customHeight="1"/>
    <row r="700" s="1" customFormat="1" ht="16.5" customHeight="1"/>
    <row r="701" s="1" customFormat="1" ht="16.5" customHeight="1"/>
    <row r="702" s="1" customFormat="1" ht="16.5" customHeight="1"/>
    <row r="703" s="1" customFormat="1" ht="16.5" customHeight="1"/>
    <row r="704" s="1" customFormat="1" ht="16.5" customHeight="1"/>
    <row r="705" s="1" customFormat="1" ht="16.5" customHeight="1"/>
    <row r="706" s="1" customFormat="1" ht="16.5" customHeight="1"/>
    <row r="707" s="1" customFormat="1" ht="16.5" customHeight="1"/>
    <row r="708" s="1" customFormat="1" ht="16.5" customHeight="1"/>
    <row r="709" s="1" customFormat="1" ht="16.5" customHeight="1"/>
    <row r="710" s="1" customFormat="1" ht="16.5" customHeight="1"/>
    <row r="711" s="1" customFormat="1" ht="16.5" customHeight="1"/>
    <row r="712" s="1" customFormat="1" ht="16.5" customHeight="1"/>
    <row r="713" s="1" customFormat="1" ht="16.5" customHeight="1"/>
    <row r="714" s="1" customFormat="1" ht="16.5" customHeight="1"/>
    <row r="715" s="1" customFormat="1" ht="16.5" customHeight="1"/>
    <row r="716" s="1" customFormat="1" ht="16.5" customHeight="1"/>
    <row r="717" s="1" customFormat="1" ht="16.5" customHeight="1"/>
    <row r="718" s="1" customFormat="1" ht="16.5" customHeight="1"/>
    <row r="719" s="1" customFormat="1" ht="16.5" customHeight="1"/>
    <row r="720" s="1" customFormat="1" ht="16.5" customHeight="1"/>
    <row r="721" s="1" customFormat="1" ht="16.5" customHeight="1"/>
    <row r="722" s="1" customFormat="1" ht="16.5" customHeight="1"/>
    <row r="723" s="1" customFormat="1" ht="16.5" customHeight="1"/>
    <row r="724" s="1" customFormat="1" ht="16.5" customHeight="1"/>
    <row r="725" s="1" customFormat="1" ht="16.5" customHeight="1"/>
    <row r="726" s="1" customFormat="1" ht="16.5" customHeight="1"/>
    <row r="727" s="1" customFormat="1" ht="16.5" customHeight="1"/>
    <row r="728" s="1" customFormat="1" ht="16.5" customHeight="1"/>
    <row r="729" s="1" customFormat="1" ht="16.5" customHeight="1"/>
    <row r="730" s="1" customFormat="1" ht="16.5" customHeight="1"/>
    <row r="731" s="1" customFormat="1" ht="16.5" customHeight="1"/>
    <row r="732" s="1" customFormat="1" ht="16.5" customHeight="1"/>
    <row r="733" s="1" customFormat="1" ht="16.5" customHeight="1"/>
    <row r="734" s="1" customFormat="1" ht="16.5" customHeight="1"/>
    <row r="735" s="1" customFormat="1" ht="16.5" customHeight="1"/>
    <row r="736" s="1" customFormat="1" ht="16.5" customHeight="1"/>
    <row r="737" s="1" customFormat="1" ht="16.5" customHeight="1"/>
    <row r="738" s="1" customFormat="1" ht="16.5" customHeight="1"/>
    <row r="739" s="1" customFormat="1" ht="16.5" customHeight="1"/>
    <row r="740" s="1" customFormat="1" ht="16.5" customHeight="1"/>
    <row r="741" s="1" customFormat="1" ht="16.5" customHeight="1"/>
    <row r="742" s="1" customFormat="1" ht="16.5" customHeight="1"/>
    <row r="743" s="1" customFormat="1" ht="16.5" customHeight="1"/>
    <row r="744" s="1" customFormat="1" ht="16.5" customHeight="1"/>
    <row r="745" s="1" customFormat="1" ht="16.5" customHeight="1"/>
    <row r="746" s="1" customFormat="1" ht="16.5" customHeight="1"/>
    <row r="747" s="1" customFormat="1" ht="16.5" customHeight="1"/>
    <row r="748" s="1" customFormat="1" ht="16.5" customHeight="1"/>
    <row r="749" s="1" customFormat="1" ht="16.5" customHeight="1"/>
    <row r="750" s="1" customFormat="1" ht="16.5" customHeight="1"/>
    <row r="751" s="1" customFormat="1" ht="16.5" customHeight="1"/>
    <row r="752" s="1" customFormat="1" ht="16.5" customHeight="1"/>
    <row r="753" s="1" customFormat="1" ht="16.5" customHeight="1"/>
    <row r="754" s="1" customFormat="1" ht="16.5" customHeight="1"/>
    <row r="755" s="1" customFormat="1" ht="16.5" customHeight="1"/>
    <row r="756" s="1" customFormat="1" ht="16.5" customHeight="1"/>
    <row r="757" s="1" customFormat="1" ht="16.5" customHeight="1"/>
    <row r="758" s="1" customFormat="1" ht="16.5" customHeight="1"/>
    <row r="759" s="1" customFormat="1" ht="16.5" customHeight="1"/>
    <row r="760" s="1" customFormat="1" ht="16.5" customHeight="1"/>
    <row r="761" s="1" customFormat="1" ht="16.5" customHeight="1"/>
    <row r="762" s="1" customFormat="1" ht="16.5" customHeight="1"/>
    <row r="763" s="1" customFormat="1" ht="16.5" customHeight="1"/>
    <row r="764" s="1" customFormat="1" ht="16.5" customHeight="1"/>
    <row r="765" s="1" customFormat="1" ht="16.5" customHeight="1"/>
    <row r="766" s="1" customFormat="1" ht="16.5" customHeight="1"/>
    <row r="767" s="1" customFormat="1" ht="16.5" customHeight="1"/>
    <row r="768" s="1" customFormat="1" ht="16.5" customHeight="1"/>
    <row r="769" s="1" customFormat="1" ht="16.5" customHeight="1"/>
    <row r="770" s="1" customFormat="1" ht="16.5" customHeight="1"/>
    <row r="771" s="1" customFormat="1" ht="16.5" customHeight="1"/>
    <row r="772" s="1" customFormat="1" ht="16.5" customHeight="1"/>
    <row r="773" s="1" customFormat="1" ht="16.5" customHeight="1"/>
    <row r="774" s="1" customFormat="1" ht="16.5" customHeight="1"/>
    <row r="775" s="1" customFormat="1" ht="16.5" customHeight="1"/>
    <row r="776" s="1" customFormat="1" ht="16.5" customHeight="1"/>
    <row r="777" s="1" customFormat="1" ht="16.5" customHeight="1"/>
    <row r="778" s="1" customFormat="1" ht="16.5" customHeight="1"/>
    <row r="779" s="1" customFormat="1" ht="16.5" customHeight="1"/>
    <row r="780" s="1" customFormat="1" ht="16.5" customHeight="1"/>
    <row r="781" s="1" customFormat="1" ht="16.5" customHeight="1"/>
    <row r="782" s="1" customFormat="1" ht="16.5" customHeight="1"/>
    <row r="783" s="1" customFormat="1" ht="16.5" customHeight="1"/>
    <row r="784" s="1" customFormat="1" ht="16.5" customHeight="1"/>
    <row r="785" s="1" customFormat="1" ht="16.5" customHeight="1"/>
    <row r="786" s="1" customFormat="1" ht="16.5" customHeight="1"/>
    <row r="787" s="1" customFormat="1" ht="16.5" customHeight="1"/>
    <row r="788" s="1" customFormat="1" ht="16.5" customHeight="1"/>
    <row r="789" s="1" customFormat="1" ht="16.5" customHeight="1"/>
    <row r="790" s="1" customFormat="1" ht="16.5" customHeight="1"/>
    <row r="791" s="1" customFormat="1" ht="16.5" customHeight="1"/>
    <row r="792" s="1" customFormat="1" ht="16.5" customHeight="1"/>
    <row r="793" s="1" customFormat="1" ht="16.5" customHeight="1"/>
    <row r="794" s="1" customFormat="1" ht="16.5" customHeight="1"/>
    <row r="795" s="1" customFormat="1" ht="16.5" customHeight="1"/>
    <row r="796" s="1" customFormat="1" ht="16.5" customHeight="1"/>
    <row r="797" s="1" customFormat="1" ht="16.5" customHeight="1"/>
    <row r="798" s="1" customFormat="1" ht="16.5" customHeight="1"/>
    <row r="799" s="1" customFormat="1" ht="16.5" customHeight="1"/>
    <row r="800" s="1" customFormat="1" ht="16.5" customHeight="1"/>
    <row r="801" s="1" customFormat="1" ht="16.5" customHeight="1"/>
    <row r="802" s="1" customFormat="1" ht="16.5" customHeight="1"/>
    <row r="803" s="1" customFormat="1" ht="16.5" customHeight="1"/>
    <row r="804" s="1" customFormat="1" ht="16.5" customHeight="1"/>
    <row r="805" s="1" customFormat="1" ht="16.5" customHeight="1"/>
    <row r="806" s="1" customFormat="1" ht="16.5" customHeight="1"/>
    <row r="807" s="1" customFormat="1" ht="16.5" customHeight="1"/>
    <row r="808" s="1" customFormat="1" ht="16.5" customHeight="1"/>
    <row r="809" s="1" customFormat="1" ht="16.5" customHeight="1"/>
    <row r="810" s="1" customFormat="1" ht="16.5" customHeight="1"/>
    <row r="811" s="1" customFormat="1" ht="16.5" customHeight="1"/>
    <row r="812" s="1" customFormat="1" ht="16.5" customHeight="1"/>
    <row r="813" s="1" customFormat="1" ht="16.5" customHeight="1"/>
    <row r="814" s="1" customFormat="1" ht="16.5" customHeight="1"/>
    <row r="815" s="1" customFormat="1" ht="16.5" customHeight="1"/>
    <row r="816" s="1" customFormat="1" ht="16.5" customHeight="1"/>
    <row r="817" s="1" customFormat="1" ht="16.5" customHeight="1"/>
    <row r="818" s="1" customFormat="1" ht="16.5" customHeight="1"/>
    <row r="819" s="1" customFormat="1" ht="16.5" customHeight="1"/>
    <row r="820" s="1" customFormat="1" ht="16.5" customHeight="1"/>
    <row r="821" s="1" customFormat="1" ht="16.5" customHeight="1"/>
    <row r="822" s="1" customFormat="1" ht="16.5" customHeight="1"/>
    <row r="823" s="1" customFormat="1" ht="16.5" customHeight="1"/>
    <row r="824" s="1" customFormat="1" ht="16.5" customHeight="1"/>
    <row r="825" s="1" customFormat="1" ht="16.5" customHeight="1"/>
    <row r="826" s="1" customFormat="1" ht="16.5" customHeight="1"/>
    <row r="827" s="1" customFormat="1" ht="16.5" customHeight="1"/>
    <row r="828" s="1" customFormat="1" ht="16.5" customHeight="1"/>
    <row r="829" s="1" customFormat="1" ht="16.5" customHeight="1"/>
    <row r="830" s="1" customFormat="1" ht="16.5" customHeight="1"/>
    <row r="831" s="1" customFormat="1" ht="16.5" customHeight="1"/>
    <row r="832" s="1" customFormat="1" ht="16.5" customHeight="1"/>
    <row r="833" s="1" customFormat="1" ht="16.5" customHeight="1"/>
    <row r="834" s="1" customFormat="1" ht="16.5" customHeight="1"/>
    <row r="835" s="1" customFormat="1" ht="16.5" customHeight="1"/>
    <row r="836" s="1" customFormat="1" ht="16.5" customHeight="1"/>
    <row r="837" s="1" customFormat="1" ht="16.5" customHeight="1"/>
    <row r="838" s="1" customFormat="1" ht="16.5" customHeight="1"/>
    <row r="839" s="1" customFormat="1" ht="16.5" customHeight="1"/>
    <row r="840" s="1" customFormat="1" ht="16.5" customHeight="1"/>
    <row r="841" s="1" customFormat="1" ht="16.5" customHeight="1"/>
    <row r="842" s="1" customFormat="1" ht="16.5" customHeight="1"/>
    <row r="843" s="1" customFormat="1" ht="16.5" customHeight="1"/>
    <row r="844" s="1" customFormat="1" ht="16.5" customHeight="1"/>
    <row r="845" s="1" customFormat="1" ht="16.5" customHeight="1"/>
    <row r="846" s="1" customFormat="1" ht="16.5" customHeight="1"/>
    <row r="847" s="1" customFormat="1" ht="16.5" customHeight="1"/>
    <row r="848" s="1" customFormat="1" ht="16.5" customHeight="1"/>
    <row r="849" s="1" customFormat="1" ht="16.5" customHeight="1"/>
    <row r="850" s="1" customFormat="1" ht="16.5" customHeight="1"/>
    <row r="851" s="1" customFormat="1" ht="16.5" customHeight="1"/>
    <row r="852" s="1" customFormat="1" ht="16.5" customHeight="1"/>
    <row r="853" s="1" customFormat="1" ht="16.5" customHeight="1"/>
    <row r="854" s="1" customFormat="1" ht="16.5" customHeight="1"/>
    <row r="855" s="1" customFormat="1" ht="16.5" customHeight="1"/>
    <row r="856" s="1" customFormat="1" ht="16.5" customHeight="1"/>
    <row r="857" s="1" customFormat="1" ht="16.5" customHeight="1"/>
    <row r="858" s="1" customFormat="1" ht="16.5" customHeight="1"/>
    <row r="859" s="1" customFormat="1" ht="16.5" customHeight="1"/>
    <row r="860" s="1" customFormat="1" ht="16.5" customHeight="1"/>
    <row r="861" s="1" customFormat="1" ht="16.5" customHeight="1"/>
    <row r="862" s="1" customFormat="1" ht="16.5" customHeight="1"/>
    <row r="863" s="1" customFormat="1" ht="16.5" customHeight="1"/>
    <row r="864" s="1" customFormat="1" ht="16.5" customHeight="1"/>
    <row r="865" s="1" customFormat="1" ht="16.5" customHeight="1"/>
    <row r="866" s="1" customFormat="1" ht="16.5" customHeight="1"/>
    <row r="867" s="1" customFormat="1" ht="16.5" customHeight="1"/>
    <row r="868" s="1" customFormat="1" ht="16.5" customHeight="1"/>
    <row r="869" s="1" customFormat="1" ht="16.5" customHeight="1"/>
    <row r="870" s="1" customFormat="1" ht="16.5" customHeight="1"/>
    <row r="871" s="1" customFormat="1" ht="16.5" customHeight="1"/>
    <row r="872" s="1" customFormat="1" ht="16.5" customHeight="1"/>
    <row r="873" s="1" customFormat="1" ht="16.5" customHeight="1"/>
    <row r="874" s="1" customFormat="1" ht="16.5" customHeight="1"/>
    <row r="875" s="1" customFormat="1" ht="16.5" customHeight="1"/>
    <row r="876" s="1" customFormat="1" ht="16.5" customHeight="1"/>
    <row r="877" s="1" customFormat="1" ht="16.5" customHeight="1"/>
    <row r="878" s="1" customFormat="1" ht="16.5" customHeight="1"/>
    <row r="879" s="1" customFormat="1" ht="16.5" customHeight="1"/>
    <row r="880" s="1" customFormat="1" ht="16.5" customHeight="1"/>
    <row r="881" s="1" customFormat="1" ht="16.5" customHeight="1"/>
    <row r="882" s="1" customFormat="1" ht="16.5" customHeight="1"/>
    <row r="883" s="1" customFormat="1" ht="16.5" customHeight="1"/>
    <row r="884" s="1" customFormat="1" ht="16.5" customHeight="1"/>
    <row r="885" s="1" customFormat="1" ht="16.5" customHeight="1"/>
    <row r="886" s="1" customFormat="1" ht="16.5" customHeight="1"/>
    <row r="887" s="1" customFormat="1" ht="16.5" customHeight="1"/>
    <row r="888" s="1" customFormat="1" ht="16.5" customHeight="1"/>
    <row r="889" s="1" customFormat="1" ht="16.5" customHeight="1"/>
    <row r="890" s="1" customFormat="1" ht="16.5" customHeight="1"/>
    <row r="891" s="1" customFormat="1" ht="16.5" customHeight="1"/>
    <row r="892" s="1" customFormat="1" ht="16.5" customHeight="1"/>
    <row r="893" s="1" customFormat="1" ht="16.5" customHeight="1"/>
    <row r="894" s="1" customFormat="1" ht="16.5" customHeight="1"/>
    <row r="895" s="1" customFormat="1" ht="16.5" customHeight="1"/>
    <row r="896" s="1" customFormat="1" ht="16.5" customHeight="1"/>
    <row r="897" s="1" customFormat="1" ht="16.5" customHeight="1"/>
    <row r="898" s="1" customFormat="1" ht="16.5" customHeight="1"/>
    <row r="899" s="1" customFormat="1" ht="16.5" customHeight="1"/>
    <row r="900" s="1" customFormat="1" ht="16.5" customHeight="1"/>
    <row r="901" s="1" customFormat="1" ht="16.5" customHeight="1"/>
    <row r="902" s="1" customFormat="1" ht="16.5" customHeight="1"/>
    <row r="903" s="1" customFormat="1" ht="16.5" customHeight="1"/>
    <row r="904" s="1" customFormat="1" ht="16.5" customHeight="1"/>
    <row r="905" s="1" customFormat="1" ht="16.5" customHeight="1"/>
    <row r="906" s="1" customFormat="1" ht="16.5" customHeight="1"/>
    <row r="907" s="1" customFormat="1" ht="16.5" customHeight="1"/>
    <row r="908" s="1" customFormat="1" ht="16.5" customHeight="1"/>
    <row r="909" s="1" customFormat="1" ht="16.5" customHeight="1"/>
    <row r="910" s="1" customFormat="1" ht="16.5" customHeight="1"/>
    <row r="911" s="1" customFormat="1" ht="16.5" customHeight="1"/>
    <row r="912" s="1" customFormat="1" ht="16.5" customHeight="1"/>
    <row r="913" s="1" customFormat="1" ht="16.5" customHeight="1"/>
    <row r="914" s="1" customFormat="1" ht="16.5" customHeight="1"/>
    <row r="915" s="1" customFormat="1" ht="16.5" customHeight="1"/>
    <row r="916" s="1" customFormat="1" ht="16.5" customHeight="1"/>
    <row r="917" s="1" customFormat="1" ht="16.5" customHeight="1"/>
    <row r="918" s="1" customFormat="1" ht="16.5" customHeight="1"/>
    <row r="919" s="1" customFormat="1" ht="16.5" customHeight="1"/>
    <row r="920" s="1" customFormat="1" ht="16.5" customHeight="1"/>
    <row r="921" s="1" customFormat="1" ht="16.5" customHeight="1"/>
    <row r="922" s="1" customFormat="1" ht="16.5" customHeight="1"/>
    <row r="923" s="1" customFormat="1" ht="16.5" customHeight="1"/>
    <row r="924" s="1" customFormat="1" ht="16.5" customHeight="1"/>
    <row r="925" s="1" customFormat="1" ht="16.5" customHeight="1"/>
    <row r="926" s="1" customFormat="1" ht="16.5" customHeight="1"/>
    <row r="927" s="1" customFormat="1" ht="16.5" customHeight="1"/>
    <row r="928" s="1" customFormat="1" ht="16.5" customHeight="1"/>
    <row r="929" s="1" customFormat="1" ht="16.5" customHeight="1"/>
    <row r="930" s="1" customFormat="1" ht="16.5" customHeight="1"/>
    <row r="931" s="1" customFormat="1" ht="16.5" customHeight="1"/>
    <row r="932" s="1" customFormat="1" ht="16.5" customHeight="1"/>
    <row r="933" s="1" customFormat="1" ht="16.5" customHeight="1"/>
    <row r="934" s="1" customFormat="1" ht="16.5" customHeight="1"/>
    <row r="935" s="1" customFormat="1" ht="16.5" customHeight="1"/>
    <row r="936" s="1" customFormat="1" ht="16.5" customHeight="1"/>
    <row r="937" s="1" customFormat="1" ht="16.5" customHeight="1"/>
    <row r="938" s="1" customFormat="1" ht="16.5" customHeight="1"/>
    <row r="939" s="1" customFormat="1" ht="16.5" customHeight="1"/>
    <row r="940" s="1" customFormat="1" ht="16.5" customHeight="1"/>
    <row r="941" s="1" customFormat="1" ht="16.5" customHeight="1"/>
    <row r="942" s="1" customFormat="1" ht="16.5" customHeight="1"/>
    <row r="943" s="1" customFormat="1" ht="16.5" customHeight="1"/>
    <row r="944" s="1" customFormat="1" ht="16.5" customHeight="1"/>
    <row r="945" s="1" customFormat="1" ht="16.5" customHeight="1"/>
    <row r="946" s="1" customFormat="1" ht="16.5" customHeight="1"/>
    <row r="947" s="1" customFormat="1" ht="16.5" customHeight="1"/>
    <row r="948" s="1" customFormat="1" ht="16.5" customHeight="1"/>
    <row r="949" s="1" customFormat="1" ht="16.5" customHeight="1"/>
    <row r="950" s="1" customFormat="1" ht="16.5" customHeight="1"/>
    <row r="951" s="1" customFormat="1" ht="16.5" customHeight="1"/>
    <row r="952" s="1" customFormat="1" ht="16.5" customHeight="1"/>
    <row r="953" s="1" customFormat="1" ht="16.5" customHeight="1"/>
    <row r="954" s="1" customFormat="1" ht="16.5" customHeight="1"/>
    <row r="955" s="1" customFormat="1" ht="16.5" customHeight="1"/>
    <row r="956" s="1" customFormat="1" ht="16.5" customHeight="1"/>
    <row r="957" s="1" customFormat="1" ht="16.5" customHeight="1"/>
    <row r="958" s="1" customFormat="1" ht="16.5" customHeight="1"/>
    <row r="959" s="1" customFormat="1" ht="16.5" customHeight="1"/>
    <row r="960" s="1" customFormat="1" ht="16.5" customHeight="1"/>
    <row r="961" s="1" customFormat="1" ht="16.5" customHeight="1"/>
    <row r="962" s="1" customFormat="1" ht="16.5" customHeight="1"/>
    <row r="963" s="1" customFormat="1" ht="16.5" customHeight="1"/>
    <row r="964" s="1" customFormat="1" ht="16.5" customHeight="1"/>
    <row r="965" s="1" customFormat="1" ht="16.5" customHeight="1"/>
    <row r="966" s="1" customFormat="1" ht="16.5" customHeight="1"/>
    <row r="967" s="1" customFormat="1" ht="16.5" customHeight="1"/>
    <row r="968" s="1" customFormat="1" ht="16.5" customHeight="1"/>
    <row r="969" s="1" customFormat="1" ht="16.5" customHeight="1"/>
    <row r="970" s="1" customFormat="1" ht="16.5" customHeight="1"/>
    <row r="971" s="1" customFormat="1" ht="16.5" customHeight="1"/>
    <row r="972" s="1" customFormat="1" ht="16.5" customHeight="1"/>
    <row r="973" s="1" customFormat="1" ht="16.5" customHeight="1"/>
    <row r="974" s="1" customFormat="1" ht="16.5" customHeight="1"/>
    <row r="975" s="1" customFormat="1" ht="16.5" customHeight="1"/>
    <row r="976" s="1" customFormat="1" ht="16.5" customHeight="1"/>
    <row r="977" s="1" customFormat="1" ht="16.5" customHeight="1"/>
    <row r="978" s="1" customFormat="1" ht="16.5" customHeight="1"/>
    <row r="979" s="1" customFormat="1" ht="16.5" customHeight="1"/>
    <row r="980" s="1" customFormat="1" ht="16.5" customHeight="1"/>
    <row r="981" s="1" customFormat="1" ht="16.5" customHeight="1"/>
    <row r="982" s="1" customFormat="1" ht="16.5" customHeight="1"/>
    <row r="983" s="1" customFormat="1" ht="16.5" customHeight="1"/>
    <row r="984" s="1" customFormat="1" ht="16.5" customHeight="1"/>
    <row r="985" s="1" customFormat="1" ht="16.5" customHeight="1"/>
    <row r="986" s="1" customFormat="1" ht="16.5" customHeight="1"/>
    <row r="987" s="1" customFormat="1" ht="16.5" customHeight="1"/>
    <row r="988" s="1" customFormat="1" ht="16.5" customHeight="1"/>
    <row r="989" s="1" customFormat="1" ht="16.5" customHeight="1"/>
    <row r="990" s="1" customFormat="1" ht="16.5" customHeight="1"/>
    <row r="991" s="1" customFormat="1" ht="16.5" customHeight="1"/>
    <row r="992" s="1" customFormat="1" ht="16.5" customHeight="1"/>
    <row r="993" s="1" customFormat="1" ht="16.5" customHeight="1"/>
    <row r="994" s="1" customFormat="1" ht="16.5" customHeight="1"/>
    <row r="995" s="1" customFormat="1" ht="16.5" customHeight="1"/>
    <row r="996" s="1" customFormat="1" ht="16.5" customHeight="1"/>
    <row r="997" s="1" customFormat="1" ht="16.5" customHeight="1"/>
    <row r="998" s="1" customFormat="1" ht="16.5" customHeight="1"/>
    <row r="999" s="1" customFormat="1" ht="16.5" customHeight="1"/>
    <row r="1000" s="1" customFormat="1" ht="16.5" customHeight="1"/>
  </sheetData>
  <phoneticPr fontId="2" type="noConversion"/>
  <pageMargins left="0.7" right="0.7" top="0.75" bottom="0.75" header="0" footer="0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플레이어_타워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alxj0713</dc:creator>
  <cp:lastModifiedBy>alxj0713</cp:lastModifiedBy>
  <dcterms:created xsi:type="dcterms:W3CDTF">2022-05-13T13:19:31Z</dcterms:created>
  <dcterms:modified xsi:type="dcterms:W3CDTF">2022-05-13T13:19:59Z</dcterms:modified>
</cp:coreProperties>
</file>