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080"/>
  </bookViews>
  <sheets>
    <sheet name="Sheet1" sheetId="1" r:id="rId1"/>
    <sheet name="character" sheetId="2" r:id="rId2"/>
  </sheets>
  <calcPr calcId="145621"/>
</workbook>
</file>

<file path=xl/calcChain.xml><?xml version="1.0" encoding="utf-8"?>
<calcChain xmlns="http://schemas.openxmlformats.org/spreadsheetml/2006/main">
  <c r="M3" i="1" l="1"/>
  <c r="R4" i="1"/>
  <c r="Q4" i="1"/>
  <c r="P4" i="1"/>
  <c r="O4" i="1"/>
  <c r="N4" i="1"/>
  <c r="M4" i="1"/>
  <c r="R3" i="1"/>
  <c r="Q3" i="1"/>
  <c r="P3" i="1"/>
  <c r="C9" i="1" l="1"/>
  <c r="B9" i="1"/>
  <c r="K5" i="1" s="1"/>
  <c r="D9" i="1"/>
  <c r="O3" i="1" l="1"/>
  <c r="D4" i="1" s="1"/>
  <c r="J5" i="1" s="1"/>
  <c r="H9" i="1" s="1"/>
  <c r="N3" i="1"/>
  <c r="C4" i="1" s="1"/>
  <c r="H5" i="1" s="1"/>
  <c r="I9" i="1" s="1"/>
  <c r="B4" i="1"/>
  <c r="I5" i="1" s="1"/>
  <c r="I10" i="1" l="1"/>
  <c r="M18" i="1" s="1"/>
  <c r="H10" i="1"/>
  <c r="L9" i="1"/>
  <c r="H11" i="1" l="1"/>
  <c r="H12" i="1" s="1"/>
  <c r="I11" i="1"/>
  <c r="L12" i="1"/>
  <c r="L13" i="1"/>
  <c r="L14" i="1" l="1"/>
  <c r="I12" i="1"/>
  <c r="H13" i="1" s="1"/>
  <c r="H14" i="1" s="1"/>
  <c r="I13" i="1"/>
  <c r="I14" i="1" s="1"/>
  <c r="H15" i="1" l="1"/>
  <c r="I15" i="1"/>
  <c r="I16" i="1" s="1"/>
  <c r="H16" i="1" l="1"/>
  <c r="H17" i="1" s="1"/>
  <c r="I17" i="1"/>
  <c r="I18" i="1" s="1"/>
  <c r="H18" i="1" l="1"/>
  <c r="H19" i="1" s="1"/>
  <c r="I19" i="1" l="1"/>
  <c r="I20" i="1" s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</calcChain>
</file>

<file path=xl/sharedStrings.xml><?xml version="1.0" encoding="utf-8"?>
<sst xmlns="http://schemas.openxmlformats.org/spreadsheetml/2006/main" count="39" uniqueCount="32">
  <si>
    <t xml:space="preserve">character </t>
    <phoneticPr fontId="2" type="noConversion"/>
  </si>
  <si>
    <t>level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</si>
  <si>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</si>
  <si>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</si>
  <si>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</si>
  <si>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ATK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</si>
  <si>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</si>
  <si>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</si>
  <si>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</si>
  <si>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세실</t>
  </si>
  <si>
    <t>체이스</t>
  </si>
  <si>
    <t>첼시</t>
  </si>
  <si>
    <t>콜린</t>
  </si>
  <si>
    <t>크림슨</t>
  </si>
  <si>
    <t>달리</t>
  </si>
  <si>
    <t>다비</t>
  </si>
  <si>
    <t>다리아</t>
  </si>
  <si>
    <t>엘린</t>
  </si>
  <si>
    <t>이브</t>
  </si>
  <si>
    <t>HP_Up</t>
    <phoneticPr fontId="2" type="noConversion"/>
  </si>
  <si>
    <t>ATK_Up</t>
    <phoneticPr fontId="2" type="noConversion"/>
  </si>
  <si>
    <t>DEF_Up</t>
    <phoneticPr fontId="2" type="noConversion"/>
  </si>
  <si>
    <t>캐릭터1</t>
    <phoneticPr fontId="2" type="noConversion"/>
  </si>
  <si>
    <t>damage</t>
    <phoneticPr fontId="2" type="noConversion"/>
  </si>
  <si>
    <t>hp</t>
    <phoneticPr fontId="2" type="noConversion"/>
  </si>
  <si>
    <t>캐릭터2</t>
    <phoneticPr fontId="2" type="noConversion"/>
  </si>
  <si>
    <t>damage</t>
    <phoneticPr fontId="2" type="noConversion"/>
  </si>
  <si>
    <t>Battle Stat</t>
    <phoneticPr fontId="2" type="noConversion"/>
  </si>
  <si>
    <t xml:space="preserve">Battle Result </t>
    <phoneticPr fontId="2" type="noConversion"/>
  </si>
  <si>
    <t>캐릭터1</t>
    <phoneticPr fontId="2" type="noConversion"/>
  </si>
  <si>
    <t>캐릭터2</t>
    <phoneticPr fontId="2" type="noConversion"/>
  </si>
  <si>
    <t xml:space="preserve">vlookup*vlookup 가능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</si>
</sst>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8" fillId="0" borderId="0"/>
  </cellStyleXfs>
  <cellXfs count="3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9" fontId="0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5">
    <cellStyle name="백분율" xfId="1" builtinId="5"/>
    <cellStyle name="표준" xfId="0" builtinId="0"/>
    <cellStyle name="표준 2" xfId="2"/>
    <cellStyle name="표준 2 2" xfId="4"/>
    <cellStyle name="표준 3" xfId="3"/>
  </cellStyles>
  <dxfs count="8"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0"/>
  <sheetViews>
    <sheetView tabSelected="1" zoomScale="90" zoomScaleNormal="90" workbookViewId="0">
      <selection activeCell="Q19" sqref="Q19"/>
    </sheetView>
  </sheetViews>
  <sheetFormatPr defaultRowHeight="16.5" x14ac:dyDescent="0.3"/>
  <sheetData>
    <row r="1" spans="2:18" ht="17.25" thickBot="1" x14ac:dyDescent="0.35">
      <c r="B1" s="12" t="s">
        <v>0</v>
      </c>
      <c r="C1" s="24" t="s">
        <v>12</v>
      </c>
      <c r="D1" s="4"/>
    </row>
    <row r="2" spans="2:18" ht="17.25" thickBot="1" x14ac:dyDescent="0.35">
      <c r="B2" s="5" t="s">
        <v>1</v>
      </c>
      <c r="C2" s="6">
        <v>1</v>
      </c>
      <c r="D2" s="7"/>
      <c r="H2" s="31" t="s">
        <v>27</v>
      </c>
      <c r="I2" s="32"/>
      <c r="J2" s="32"/>
      <c r="K2" s="33"/>
    </row>
    <row r="3" spans="2:18" x14ac:dyDescent="0.3">
      <c r="B3" s="5" t="s">
        <v>2</v>
      </c>
      <c r="C3" s="6" t="s">
        <v>3</v>
      </c>
      <c r="D3" s="7" t="s">
        <v>4</v>
      </c>
      <c r="F3" s="10"/>
      <c r="H3" s="27" t="s">
        <v>22</v>
      </c>
      <c r="I3" s="28"/>
      <c r="J3" s="29" t="s">
        <v>25</v>
      </c>
      <c r="K3" s="30"/>
      <c r="M3" s="10">
        <f>VLOOKUP($C$1,character!$A$3:$G$12,2,FALSE)</f>
        <v>450</v>
      </c>
      <c r="N3" s="10">
        <f>VLOOKUP($C$1,character!$A$3:$G$12,3,FALSE)</f>
        <v>32</v>
      </c>
      <c r="O3" s="10">
        <f>VLOOKUP($C$1,character!$A$3:$G$12,4,FALSE)</f>
        <v>4</v>
      </c>
      <c r="P3" s="10">
        <f>VLOOKUP($C$1,character!$A$3:$G$12,5,FALSE)</f>
        <v>1.3</v>
      </c>
      <c r="Q3" s="10">
        <f>VLOOKUP($C$1,character!$A$3:$G$12,6,FALSE)</f>
        <v>1.3</v>
      </c>
      <c r="R3" s="10">
        <f>VLOOKUP($C$1,character!$A$3:$G$12,7,FALSE)</f>
        <v>1.5</v>
      </c>
    </row>
    <row r="4" spans="2:18" ht="17.25" thickBot="1" x14ac:dyDescent="0.35">
      <c r="B4" s="8">
        <f>M3+($C$2-1)*P3</f>
        <v>450</v>
      </c>
      <c r="C4" s="8">
        <f>N3+($C$2-1)*Q3</f>
        <v>32</v>
      </c>
      <c r="D4" s="8">
        <f t="shared" ref="D4" si="0">O3+($C$2-1)*R3</f>
        <v>4</v>
      </c>
      <c r="H4" s="14" t="s">
        <v>23</v>
      </c>
      <c r="I4" s="13" t="s">
        <v>24</v>
      </c>
      <c r="J4" s="13" t="s">
        <v>26</v>
      </c>
      <c r="K4" s="15" t="s">
        <v>24</v>
      </c>
      <c r="M4" s="10">
        <f>VLOOKUP($C$6,character!$A$3:$G$12,2,FALSE)</f>
        <v>320</v>
      </c>
      <c r="N4" s="10">
        <f>VLOOKUP($C$6,character!$A$3:$G$12,3,FALSE)</f>
        <v>33</v>
      </c>
      <c r="O4" s="10">
        <f>VLOOKUP($C$6,character!$A$3:$G$12,4,FALSE)</f>
        <v>4</v>
      </c>
      <c r="P4" s="10">
        <f>VLOOKUP($C$6,character!$A$3:$G$12,5,FALSE)</f>
        <v>1.5</v>
      </c>
      <c r="Q4" s="10">
        <f>VLOOKUP($C$6,character!$A$3:$G$12,6,FALSE)</f>
        <v>1.5</v>
      </c>
      <c r="R4" s="10">
        <f>VLOOKUP($C$6,character!$A$3:$G$12,7,FALSE)</f>
        <v>1.5</v>
      </c>
    </row>
    <row r="5" spans="2:18" ht="17.25" thickBot="1" x14ac:dyDescent="0.35">
      <c r="H5" s="16">
        <f>IF(C4-D9&gt;0,C4-D9,0)</f>
        <v>28</v>
      </c>
      <c r="I5" s="17">
        <f>B4</f>
        <v>450</v>
      </c>
      <c r="J5" s="17">
        <f>IF(C9-D4&gt;0,C9-D4,0)</f>
        <v>29</v>
      </c>
      <c r="K5" s="18">
        <f>B9</f>
        <v>320</v>
      </c>
    </row>
    <row r="6" spans="2:18" x14ac:dyDescent="0.3">
      <c r="B6" s="12" t="s">
        <v>0</v>
      </c>
      <c r="C6" s="24" t="s">
        <v>11</v>
      </c>
      <c r="D6" s="4"/>
    </row>
    <row r="7" spans="2:18" s="10" customFormat="1" ht="17.25" x14ac:dyDescent="0.3">
      <c r="B7" s="5" t="s">
        <v>1</v>
      </c>
      <c r="C7" s="6">
        <v>1</v>
      </c>
      <c r="D7" s="7"/>
      <c r="H7" s="34" t="s">
        <v>28</v>
      </c>
      <c r="I7" s="34"/>
    </row>
    <row r="8" spans="2:18" ht="17.25" thickBot="1" x14ac:dyDescent="0.35">
      <c r="B8" s="5" t="s">
        <v>2</v>
      </c>
      <c r="C8" s="6" t="s">
        <v>5</v>
      </c>
      <c r="D8" s="7" t="s">
        <v>4</v>
      </c>
      <c r="H8" s="20" t="s">
        <v>29</v>
      </c>
      <c r="I8" s="20" t="s">
        <v>30</v>
      </c>
    </row>
    <row r="9" spans="2:18" ht="17.25" thickBot="1" x14ac:dyDescent="0.35">
      <c r="B9" s="8">
        <f>M4+($C$7-1)*P4</f>
        <v>320</v>
      </c>
      <c r="C9" s="8">
        <f t="shared" ref="C9:D9" si="1">N4+($C$7-1)*Q4</f>
        <v>33</v>
      </c>
      <c r="D9" s="8">
        <f t="shared" si="1"/>
        <v>4</v>
      </c>
      <c r="H9" s="21">
        <f>IFERROR(IF(I5-$J$5&gt;0,I5-$J$5,"사망")," ")</f>
        <v>421</v>
      </c>
      <c r="I9" s="22">
        <f>IFERROR(IF(K5-H5&gt;0,K5-H5,"사망")," ")</f>
        <v>292</v>
      </c>
      <c r="J9" s="10"/>
      <c r="L9" s="10">
        <f>IF(I5-J5&gt;0,I5-J5,"사망")</f>
        <v>421</v>
      </c>
    </row>
    <row r="10" spans="2:18" ht="17.25" thickBot="1" x14ac:dyDescent="0.35">
      <c r="H10" s="21">
        <f>IFERROR(IF(H9-$J$5&gt;0,IF(I9="사망"," ",H9-$J$5),"사망")," ")</f>
        <v>392</v>
      </c>
      <c r="I10" s="23">
        <f>IFERROR(IF(I9-$H$5&gt;0,IF(H9="사망"," ",I9-$H$5),"사망")," ")</f>
        <v>264</v>
      </c>
      <c r="J10" s="10"/>
    </row>
    <row r="11" spans="2:18" ht="17.25" thickBot="1" x14ac:dyDescent="0.35">
      <c r="H11" s="21">
        <f t="shared" ref="H11:H50" si="2">IFERROR(IF(H10-$J$5&gt;0,IF(I10="사망"," ",H10-$J$5),"사망")," ")</f>
        <v>363</v>
      </c>
      <c r="I11" s="23">
        <f>IFERROR(IF(I10-$H$5&gt;0,IF(H10="사망"," ",I10-$H$5),"사망")," ")</f>
        <v>236</v>
      </c>
      <c r="J11" s="10"/>
    </row>
    <row r="12" spans="2:18" ht="17.25" thickBot="1" x14ac:dyDescent="0.35">
      <c r="B12" s="2" t="s">
        <v>31</v>
      </c>
      <c r="C12" s="2"/>
      <c r="D12" s="3"/>
      <c r="H12" s="21">
        <f t="shared" si="2"/>
        <v>334</v>
      </c>
      <c r="I12" s="23">
        <f t="shared" ref="I12:I50" si="3">IFERROR(IF(I11-$H$5&gt;0,IF(H11="사망"," ",I11-$H$5),"사망")," ")</f>
        <v>208</v>
      </c>
      <c r="J12" s="10"/>
      <c r="L12" s="10">
        <f>IFERROR(IF(H9-$J$5&gt;0,H9-$J$5,"사망")," ")</f>
        <v>392</v>
      </c>
    </row>
    <row r="13" spans="2:18" ht="17.25" thickBot="1" x14ac:dyDescent="0.35">
      <c r="B13" s="2"/>
      <c r="C13" s="2"/>
      <c r="D13" s="9"/>
      <c r="H13" s="21">
        <f t="shared" si="2"/>
        <v>305</v>
      </c>
      <c r="I13" s="23">
        <f t="shared" si="3"/>
        <v>180</v>
      </c>
      <c r="J13" s="10"/>
      <c r="L13" s="10">
        <f>IFERROR(IF(H10-$J$5&gt;0,H10-$J$5,"사망")," ")</f>
        <v>363</v>
      </c>
    </row>
    <row r="14" spans="2:18" ht="17.25" thickBot="1" x14ac:dyDescent="0.35">
      <c r="B14" s="2"/>
      <c r="C14" s="2"/>
      <c r="D14" s="9"/>
      <c r="H14" s="21">
        <f t="shared" si="2"/>
        <v>276</v>
      </c>
      <c r="I14" s="23">
        <f t="shared" si="3"/>
        <v>152</v>
      </c>
      <c r="J14" s="10"/>
      <c r="L14" s="10">
        <f>IFERROR(IF(H11-$J$5&gt;0,H11-$J$5,IF(I10="사망"," ",H11-$J$5))," ")</f>
        <v>334</v>
      </c>
    </row>
    <row r="15" spans="2:18" ht="17.25" thickBot="1" x14ac:dyDescent="0.35">
      <c r="B15" s="2"/>
      <c r="C15" s="2"/>
      <c r="D15" s="9"/>
      <c r="H15" s="21">
        <f t="shared" si="2"/>
        <v>247</v>
      </c>
      <c r="I15" s="23">
        <f t="shared" si="3"/>
        <v>124</v>
      </c>
      <c r="J15" s="10"/>
    </row>
    <row r="16" spans="2:18" ht="17.25" thickBot="1" x14ac:dyDescent="0.35">
      <c r="B16" s="2"/>
      <c r="C16" s="2"/>
      <c r="D16" s="9"/>
      <c r="G16" s="19"/>
      <c r="H16" s="21">
        <f t="shared" si="2"/>
        <v>218</v>
      </c>
      <c r="I16" s="23">
        <f t="shared" si="3"/>
        <v>96</v>
      </c>
      <c r="J16" s="10"/>
    </row>
    <row r="17" spans="8:13" ht="17.25" thickBot="1" x14ac:dyDescent="0.35">
      <c r="H17" s="21">
        <f t="shared" si="2"/>
        <v>189</v>
      </c>
      <c r="I17" s="23">
        <f t="shared" si="3"/>
        <v>68</v>
      </c>
      <c r="J17" s="10"/>
    </row>
    <row r="18" spans="8:13" ht="17.25" thickBot="1" x14ac:dyDescent="0.35">
      <c r="H18" s="21">
        <f t="shared" si="2"/>
        <v>160</v>
      </c>
      <c r="I18" s="23">
        <f t="shared" si="3"/>
        <v>40</v>
      </c>
      <c r="J18" s="10"/>
      <c r="M18" s="10">
        <f>IFERROR(IF(I10-$H$5&gt;0,I10-$H$5,"사망")," ")</f>
        <v>236</v>
      </c>
    </row>
    <row r="19" spans="8:13" ht="17.25" thickBot="1" x14ac:dyDescent="0.35">
      <c r="H19" s="21">
        <f t="shared" si="2"/>
        <v>131</v>
      </c>
      <c r="I19" s="23">
        <f>IFERROR(IF(I18-$H$5&gt;0,IF(H18="사망"," ",I18-$H$5),"사망")," ")</f>
        <v>12</v>
      </c>
    </row>
    <row r="20" spans="8:13" ht="17.25" thickBot="1" x14ac:dyDescent="0.35">
      <c r="H20" s="21">
        <f>IFERROR(IF(H19-$J$5&gt;0,IF(I19="사망"," ",H19-$J$5),"사망")," ")</f>
        <v>102</v>
      </c>
      <c r="I20" s="23" t="str">
        <f>IFERROR(IF(I19-$H$5&gt;0,IF(H19="사망"," ",I19-$H$5),"사망")," ")</f>
        <v>사망</v>
      </c>
    </row>
    <row r="21" spans="8:13" ht="17.25" thickBot="1" x14ac:dyDescent="0.35">
      <c r="H21" s="21" t="str">
        <f t="shared" si="2"/>
        <v xml:space="preserve"> </v>
      </c>
      <c r="I21" s="23" t="str">
        <f t="shared" si="3"/>
        <v xml:space="preserve"> </v>
      </c>
    </row>
    <row r="22" spans="8:13" ht="17.25" thickBot="1" x14ac:dyDescent="0.35">
      <c r="H22" s="21" t="str">
        <f t="shared" si="2"/>
        <v xml:space="preserve"> </v>
      </c>
      <c r="I22" s="23" t="str">
        <f t="shared" si="3"/>
        <v xml:space="preserve"> </v>
      </c>
    </row>
    <row r="23" spans="8:13" ht="17.25" thickBot="1" x14ac:dyDescent="0.35">
      <c r="H23" s="21" t="str">
        <f t="shared" si="2"/>
        <v xml:space="preserve"> </v>
      </c>
      <c r="I23" s="23" t="str">
        <f t="shared" si="3"/>
        <v xml:space="preserve"> </v>
      </c>
    </row>
    <row r="24" spans="8:13" ht="17.25" thickBot="1" x14ac:dyDescent="0.35">
      <c r="H24" s="21" t="str">
        <f t="shared" si="2"/>
        <v xml:space="preserve"> </v>
      </c>
      <c r="I24" s="23" t="str">
        <f t="shared" si="3"/>
        <v xml:space="preserve"> </v>
      </c>
    </row>
    <row r="25" spans="8:13" ht="17.25" thickBot="1" x14ac:dyDescent="0.35">
      <c r="H25" s="21" t="str">
        <f t="shared" si="2"/>
        <v xml:space="preserve"> </v>
      </c>
      <c r="I25" s="23" t="str">
        <f t="shared" si="3"/>
        <v xml:space="preserve"> </v>
      </c>
    </row>
    <row r="26" spans="8:13" ht="17.25" thickBot="1" x14ac:dyDescent="0.35">
      <c r="H26" s="21" t="str">
        <f t="shared" si="2"/>
        <v xml:space="preserve"> </v>
      </c>
      <c r="I26" s="23" t="str">
        <f t="shared" si="3"/>
        <v xml:space="preserve"> </v>
      </c>
    </row>
    <row r="27" spans="8:13" ht="17.25" thickBot="1" x14ac:dyDescent="0.35">
      <c r="H27" s="21" t="str">
        <f t="shared" si="2"/>
        <v xml:space="preserve"> </v>
      </c>
      <c r="I27" s="23" t="str">
        <f t="shared" si="3"/>
        <v xml:space="preserve"> </v>
      </c>
    </row>
    <row r="28" spans="8:13" ht="17.25" thickBot="1" x14ac:dyDescent="0.35">
      <c r="H28" s="21" t="str">
        <f t="shared" si="2"/>
        <v xml:space="preserve"> </v>
      </c>
      <c r="I28" s="23" t="str">
        <f t="shared" si="3"/>
        <v xml:space="preserve"> </v>
      </c>
    </row>
    <row r="29" spans="8:13" ht="17.25" thickBot="1" x14ac:dyDescent="0.35">
      <c r="H29" s="21" t="str">
        <f t="shared" si="2"/>
        <v xml:space="preserve"> </v>
      </c>
      <c r="I29" s="23" t="str">
        <f t="shared" si="3"/>
        <v xml:space="preserve"> </v>
      </c>
    </row>
    <row r="30" spans="8:13" ht="17.25" thickBot="1" x14ac:dyDescent="0.35">
      <c r="H30" s="21" t="str">
        <f t="shared" si="2"/>
        <v xml:space="preserve"> </v>
      </c>
      <c r="I30" s="23" t="str">
        <f t="shared" si="3"/>
        <v xml:space="preserve"> </v>
      </c>
    </row>
    <row r="31" spans="8:13" ht="17.25" thickBot="1" x14ac:dyDescent="0.35">
      <c r="H31" s="21" t="str">
        <f t="shared" si="2"/>
        <v xml:space="preserve"> </v>
      </c>
      <c r="I31" s="23" t="str">
        <f t="shared" si="3"/>
        <v xml:space="preserve"> </v>
      </c>
    </row>
    <row r="32" spans="8:13" ht="17.25" thickBot="1" x14ac:dyDescent="0.35">
      <c r="H32" s="21" t="str">
        <f t="shared" si="2"/>
        <v xml:space="preserve"> </v>
      </c>
      <c r="I32" s="23" t="str">
        <f t="shared" si="3"/>
        <v xml:space="preserve"> </v>
      </c>
    </row>
    <row r="33" spans="8:9" ht="17.25" thickBot="1" x14ac:dyDescent="0.35">
      <c r="H33" s="21" t="str">
        <f t="shared" si="2"/>
        <v xml:space="preserve"> </v>
      </c>
      <c r="I33" s="23" t="str">
        <f t="shared" si="3"/>
        <v xml:space="preserve"> </v>
      </c>
    </row>
    <row r="34" spans="8:9" ht="17.25" thickBot="1" x14ac:dyDescent="0.35">
      <c r="H34" s="21" t="str">
        <f t="shared" si="2"/>
        <v xml:space="preserve"> </v>
      </c>
      <c r="I34" s="23" t="str">
        <f t="shared" si="3"/>
        <v xml:space="preserve"> </v>
      </c>
    </row>
    <row r="35" spans="8:9" ht="17.25" thickBot="1" x14ac:dyDescent="0.35">
      <c r="H35" s="21" t="str">
        <f t="shared" si="2"/>
        <v xml:space="preserve"> </v>
      </c>
      <c r="I35" s="23" t="str">
        <f t="shared" si="3"/>
        <v xml:space="preserve"> </v>
      </c>
    </row>
    <row r="36" spans="8:9" ht="17.25" thickBot="1" x14ac:dyDescent="0.35">
      <c r="H36" s="21" t="str">
        <f t="shared" si="2"/>
        <v xml:space="preserve"> </v>
      </c>
      <c r="I36" s="23" t="str">
        <f t="shared" si="3"/>
        <v xml:space="preserve"> </v>
      </c>
    </row>
    <row r="37" spans="8:9" ht="17.25" thickBot="1" x14ac:dyDescent="0.35">
      <c r="H37" s="21" t="str">
        <f t="shared" si="2"/>
        <v xml:space="preserve"> </v>
      </c>
      <c r="I37" s="23" t="str">
        <f t="shared" si="3"/>
        <v xml:space="preserve"> </v>
      </c>
    </row>
    <row r="38" spans="8:9" ht="17.25" thickBot="1" x14ac:dyDescent="0.35">
      <c r="H38" s="21" t="str">
        <f t="shared" si="2"/>
        <v xml:space="preserve"> </v>
      </c>
      <c r="I38" s="23" t="str">
        <f t="shared" si="3"/>
        <v xml:space="preserve"> </v>
      </c>
    </row>
    <row r="39" spans="8:9" ht="17.25" thickBot="1" x14ac:dyDescent="0.35">
      <c r="H39" s="21" t="str">
        <f t="shared" si="2"/>
        <v xml:space="preserve"> </v>
      </c>
      <c r="I39" s="23" t="str">
        <f t="shared" si="3"/>
        <v xml:space="preserve"> </v>
      </c>
    </row>
    <row r="40" spans="8:9" ht="17.25" thickBot="1" x14ac:dyDescent="0.35">
      <c r="H40" s="21" t="str">
        <f t="shared" si="2"/>
        <v xml:space="preserve"> </v>
      </c>
      <c r="I40" s="23" t="str">
        <f t="shared" si="3"/>
        <v xml:space="preserve"> </v>
      </c>
    </row>
    <row r="41" spans="8:9" ht="17.25" thickBot="1" x14ac:dyDescent="0.35">
      <c r="H41" s="21" t="str">
        <f t="shared" si="2"/>
        <v xml:space="preserve"> </v>
      </c>
      <c r="I41" s="23" t="str">
        <f t="shared" si="3"/>
        <v xml:space="preserve"> </v>
      </c>
    </row>
    <row r="42" spans="8:9" ht="17.25" thickBot="1" x14ac:dyDescent="0.35">
      <c r="H42" s="21" t="str">
        <f t="shared" si="2"/>
        <v xml:space="preserve"> </v>
      </c>
      <c r="I42" s="23" t="str">
        <f t="shared" si="3"/>
        <v xml:space="preserve"> </v>
      </c>
    </row>
    <row r="43" spans="8:9" ht="17.25" thickBot="1" x14ac:dyDescent="0.35">
      <c r="H43" s="21" t="str">
        <f t="shared" si="2"/>
        <v xml:space="preserve"> </v>
      </c>
      <c r="I43" s="23" t="str">
        <f t="shared" si="3"/>
        <v xml:space="preserve"> </v>
      </c>
    </row>
    <row r="44" spans="8:9" ht="17.25" thickBot="1" x14ac:dyDescent="0.35">
      <c r="H44" s="21" t="str">
        <f t="shared" si="2"/>
        <v xml:space="preserve"> </v>
      </c>
      <c r="I44" s="23" t="str">
        <f t="shared" si="3"/>
        <v xml:space="preserve"> </v>
      </c>
    </row>
    <row r="45" spans="8:9" ht="17.25" thickBot="1" x14ac:dyDescent="0.35">
      <c r="H45" s="21" t="str">
        <f t="shared" si="2"/>
        <v xml:space="preserve"> </v>
      </c>
      <c r="I45" s="23" t="str">
        <f t="shared" si="3"/>
        <v xml:space="preserve"> </v>
      </c>
    </row>
    <row r="46" spans="8:9" ht="17.25" thickBot="1" x14ac:dyDescent="0.35">
      <c r="H46" s="21" t="str">
        <f t="shared" si="2"/>
        <v xml:space="preserve"> </v>
      </c>
      <c r="I46" s="23" t="str">
        <f t="shared" si="3"/>
        <v xml:space="preserve"> </v>
      </c>
    </row>
    <row r="47" spans="8:9" ht="17.25" thickBot="1" x14ac:dyDescent="0.35">
      <c r="H47" s="21" t="str">
        <f t="shared" si="2"/>
        <v xml:space="preserve"> </v>
      </c>
      <c r="I47" s="23" t="str">
        <f t="shared" si="3"/>
        <v xml:space="preserve"> </v>
      </c>
    </row>
    <row r="48" spans="8:9" ht="17.25" thickBot="1" x14ac:dyDescent="0.35">
      <c r="H48" s="21" t="str">
        <f t="shared" si="2"/>
        <v xml:space="preserve"> </v>
      </c>
      <c r="I48" s="23" t="str">
        <f t="shared" si="3"/>
        <v xml:space="preserve"> </v>
      </c>
    </row>
    <row r="49" spans="8:9" ht="17.25" thickBot="1" x14ac:dyDescent="0.35">
      <c r="H49" s="21" t="str">
        <f t="shared" si="2"/>
        <v xml:space="preserve"> </v>
      </c>
      <c r="I49" s="23" t="str">
        <f t="shared" si="3"/>
        <v xml:space="preserve"> </v>
      </c>
    </row>
    <row r="50" spans="8:9" x14ac:dyDescent="0.3">
      <c r="H50" s="21" t="str">
        <f t="shared" si="2"/>
        <v xml:space="preserve"> </v>
      </c>
      <c r="I50" s="23" t="str">
        <f t="shared" si="3"/>
        <v xml:space="preserve"> </v>
      </c>
    </row>
  </sheetData>
  <mergeCells count="4">
    <mergeCell ref="H3:I3"/>
    <mergeCell ref="J3:K3"/>
    <mergeCell ref="H2:K2"/>
    <mergeCell ref="H7:I7"/>
  </mergeCells>
  <phoneticPr fontId="2" type="noConversion"/>
  <conditionalFormatting sqref="H9:I50">
    <cfRule type="containsText" dxfId="6" priority="1" operator="containsText" text="사망">
      <formula>NOT(ISERROR(SEARCH("사망",H9)))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character!$A$3:$A$12</xm:f>
          </x14:formula1>
          <xm:sqref>C1 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C9" sqref="C9"/>
    </sheetView>
  </sheetViews>
  <sheetFormatPr defaultRowHeight="16.5" x14ac:dyDescent="0.3"/>
  <sheetData>
    <row r="2" spans="1:9" x14ac:dyDescent="0.3">
      <c r="B2" t="s">
        <v>6</v>
      </c>
      <c r="C2" t="s">
        <v>7</v>
      </c>
      <c r="D2" t="s">
        <v>8</v>
      </c>
      <c r="E2" s="10" t="s">
        <v>19</v>
      </c>
      <c r="F2" s="10" t="s">
        <v>20</v>
      </c>
      <c r="G2" s="10" t="s">
        <v>21</v>
      </c>
    </row>
    <row r="3" spans="1:9" x14ac:dyDescent="0.3">
      <c r="A3" s="1" t="s">
        <v>9</v>
      </c>
      <c r="B3" s="26">
        <v>500</v>
      </c>
      <c r="C3" s="25">
        <v>30</v>
      </c>
      <c r="D3">
        <v>3</v>
      </c>
      <c r="E3">
        <v>1.2</v>
      </c>
      <c r="F3" s="10">
        <v>1.1000000000000001</v>
      </c>
      <c r="G3" s="10">
        <v>1.2</v>
      </c>
    </row>
    <row r="4" spans="1:9" x14ac:dyDescent="0.3">
      <c r="A4" s="11" t="s">
        <v>10</v>
      </c>
      <c r="B4" s="26">
        <v>550</v>
      </c>
      <c r="C4" s="25">
        <v>31</v>
      </c>
      <c r="D4">
        <v>1</v>
      </c>
      <c r="E4">
        <v>1.3</v>
      </c>
      <c r="F4" s="10">
        <v>1.3</v>
      </c>
      <c r="G4" s="10">
        <v>1.3</v>
      </c>
      <c r="I4" s="2"/>
    </row>
    <row r="5" spans="1:9" x14ac:dyDescent="0.3">
      <c r="A5" s="11" t="s">
        <v>11</v>
      </c>
      <c r="B5" s="26">
        <v>320</v>
      </c>
      <c r="C5" s="25">
        <v>33</v>
      </c>
      <c r="D5">
        <v>4</v>
      </c>
      <c r="E5">
        <v>1.5</v>
      </c>
      <c r="F5" s="10">
        <v>1.5</v>
      </c>
      <c r="G5" s="10">
        <v>1.5</v>
      </c>
      <c r="I5" s="2"/>
    </row>
    <row r="6" spans="1:9" x14ac:dyDescent="0.3">
      <c r="A6" s="11" t="s">
        <v>12</v>
      </c>
      <c r="B6" s="26">
        <v>450</v>
      </c>
      <c r="C6" s="25">
        <v>32</v>
      </c>
      <c r="D6">
        <v>4</v>
      </c>
      <c r="E6">
        <v>1.3</v>
      </c>
      <c r="F6" s="10">
        <v>1.3</v>
      </c>
      <c r="G6" s="10">
        <v>1.5</v>
      </c>
      <c r="I6" s="2"/>
    </row>
    <row r="7" spans="1:9" x14ac:dyDescent="0.3">
      <c r="A7" s="11" t="s">
        <v>13</v>
      </c>
      <c r="B7" s="26">
        <v>400</v>
      </c>
      <c r="C7" s="25">
        <v>15</v>
      </c>
      <c r="D7">
        <v>1</v>
      </c>
      <c r="E7">
        <v>1.1000000000000001</v>
      </c>
      <c r="F7" s="10">
        <v>2.2999999999999998</v>
      </c>
      <c r="G7" s="10">
        <v>2.2999999999999998</v>
      </c>
      <c r="I7" s="2"/>
    </row>
    <row r="8" spans="1:9" x14ac:dyDescent="0.3">
      <c r="A8" s="11" t="s">
        <v>14</v>
      </c>
      <c r="B8" s="26">
        <v>430</v>
      </c>
      <c r="C8" s="25">
        <v>25</v>
      </c>
      <c r="D8">
        <v>3</v>
      </c>
      <c r="E8">
        <v>1.2</v>
      </c>
      <c r="F8" s="10">
        <v>1.2</v>
      </c>
      <c r="G8" s="10">
        <v>1.1000000000000001</v>
      </c>
      <c r="I8" s="2"/>
    </row>
    <row r="9" spans="1:9" x14ac:dyDescent="0.3">
      <c r="A9" s="11" t="s">
        <v>15</v>
      </c>
      <c r="B9" s="26">
        <v>525</v>
      </c>
      <c r="C9" s="25">
        <v>14</v>
      </c>
      <c r="D9">
        <v>1</v>
      </c>
      <c r="E9">
        <v>1.5</v>
      </c>
      <c r="F9" s="10">
        <v>1.5</v>
      </c>
      <c r="G9" s="10">
        <v>1.1000000000000001</v>
      </c>
      <c r="I9" s="2"/>
    </row>
    <row r="10" spans="1:9" x14ac:dyDescent="0.3">
      <c r="A10" s="11" t="s">
        <v>16</v>
      </c>
      <c r="B10" s="26">
        <v>650</v>
      </c>
      <c r="C10" s="25">
        <v>16</v>
      </c>
      <c r="D10">
        <v>2</v>
      </c>
      <c r="E10">
        <v>2</v>
      </c>
      <c r="F10" s="10">
        <v>1.7</v>
      </c>
      <c r="G10" s="10">
        <v>1.5</v>
      </c>
      <c r="I10" s="2"/>
    </row>
    <row r="11" spans="1:9" x14ac:dyDescent="0.3">
      <c r="A11" s="11" t="s">
        <v>17</v>
      </c>
      <c r="B11" s="26">
        <v>421</v>
      </c>
      <c r="C11" s="25">
        <v>13</v>
      </c>
      <c r="D11">
        <v>5</v>
      </c>
      <c r="E11">
        <v>2.2999999999999998</v>
      </c>
      <c r="F11" s="10">
        <v>1.1000000000000001</v>
      </c>
      <c r="G11">
        <v>3</v>
      </c>
      <c r="I11" s="2"/>
    </row>
    <row r="12" spans="1:9" x14ac:dyDescent="0.3">
      <c r="A12" s="11" t="s">
        <v>18</v>
      </c>
      <c r="B12" s="26">
        <v>450</v>
      </c>
      <c r="C12" s="25">
        <v>11</v>
      </c>
      <c r="D12">
        <v>6</v>
      </c>
      <c r="E12">
        <v>1.1000000000000001</v>
      </c>
      <c r="F12" s="10">
        <v>1.1000000000000001</v>
      </c>
      <c r="G12">
        <v>2.7</v>
      </c>
      <c r="I12" s="2"/>
    </row>
  </sheetData>
  <sortState ref="B3:I13">
    <sortCondition ref="I3:I1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character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한종서</cp:lastModifiedBy>
  <dcterms:created xsi:type="dcterms:W3CDTF">2019-10-09T12:34:37Z</dcterms:created>
  <dcterms:modified xsi:type="dcterms:W3CDTF">2020-11-24T10:52:36Z</dcterms:modified>
</cp:coreProperties>
</file>