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_serov/Documents/ИАД/lab_02/"/>
    </mc:Choice>
  </mc:AlternateContent>
  <xr:revisionPtr revIDLastSave="0" documentId="13_ncr:1_{448FDC7F-5694-A94A-AB72-94537074488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G136" i="1" l="1"/>
  <c r="I136" i="1"/>
  <c r="C136" i="1"/>
  <c r="J164" i="1"/>
  <c r="H163" i="1"/>
  <c r="H162" i="1"/>
  <c r="H149" i="1"/>
  <c r="H150" i="1"/>
  <c r="B163" i="1"/>
  <c r="B162" i="1"/>
  <c r="B150" i="1"/>
  <c r="B149" i="1"/>
  <c r="A136" i="1"/>
  <c r="D164" i="1"/>
  <c r="I123" i="1"/>
  <c r="D123" i="1"/>
  <c r="I125" i="1"/>
  <c r="D125" i="1"/>
  <c r="C82" i="1" a="1"/>
  <c r="C82" i="1" s="1"/>
  <c r="E41" i="1" a="1"/>
  <c r="E41" i="1" s="1"/>
  <c r="E31" i="1" a="1"/>
  <c r="E31" i="1" s="1"/>
  <c r="D26" i="1" a="1"/>
  <c r="D26" i="1" s="1"/>
  <c r="F85" i="1" l="1"/>
  <c r="D85" i="1"/>
  <c r="F84" i="1"/>
  <c r="D84" i="1"/>
  <c r="F83" i="1"/>
  <c r="D83" i="1"/>
  <c r="F82" i="1"/>
  <c r="D82" i="1"/>
  <c r="E85" i="1"/>
  <c r="C85" i="1"/>
  <c r="E84" i="1"/>
  <c r="C84" i="1"/>
  <c r="E83" i="1"/>
  <c r="C83" i="1"/>
  <c r="E82" i="1"/>
  <c r="E42" i="1"/>
  <c r="E43" i="1"/>
  <c r="G46" i="1" s="1" a="1"/>
  <c r="L33" i="1"/>
  <c r="J33" i="1"/>
  <c r="H33" i="1"/>
  <c r="F33" i="1"/>
  <c r="M32" i="1"/>
  <c r="K32" i="1"/>
  <c r="I32" i="1"/>
  <c r="G32" i="1"/>
  <c r="E32" i="1"/>
  <c r="L31" i="1"/>
  <c r="J31" i="1"/>
  <c r="H31" i="1"/>
  <c r="F31" i="1"/>
  <c r="M33" i="1"/>
  <c r="K33" i="1"/>
  <c r="I33" i="1"/>
  <c r="G33" i="1"/>
  <c r="E33" i="1"/>
  <c r="L32" i="1"/>
  <c r="J32" i="1"/>
  <c r="H32" i="1"/>
  <c r="F32" i="1"/>
  <c r="M31" i="1"/>
  <c r="K31" i="1"/>
  <c r="I31" i="1"/>
  <c r="G31" i="1"/>
  <c r="E28" i="1"/>
  <c r="F27" i="1"/>
  <c r="D27" i="1"/>
  <c r="E26" i="1"/>
  <c r="F28" i="1"/>
  <c r="D28" i="1"/>
  <c r="E27" i="1"/>
  <c r="F26" i="1"/>
  <c r="C21" i="1" a="1"/>
  <c r="E23" i="1" s="1"/>
  <c r="G46" i="1" l="1"/>
  <c r="G47" i="1"/>
  <c r="G49" i="1"/>
  <c r="G51" i="1"/>
  <c r="G53" i="1"/>
  <c r="G48" i="1"/>
  <c r="G54" i="1"/>
  <c r="G52" i="1"/>
  <c r="G50" i="1"/>
  <c r="D23" i="1"/>
  <c r="C23" i="1"/>
  <c r="C87" i="1" a="1"/>
  <c r="D21" i="1"/>
  <c r="C21" i="1" s="1"/>
  <c r="E21" i="1"/>
  <c r="C22" i="1"/>
  <c r="E22" i="1"/>
  <c r="D22" i="1"/>
  <c r="C87" i="1" l="1"/>
  <c r="E92" i="1" s="1" a="1"/>
  <c r="D90" i="1"/>
  <c r="C90" i="1"/>
  <c r="E90" i="1"/>
  <c r="F89" i="1"/>
  <c r="E89" i="1"/>
  <c r="D89" i="1"/>
  <c r="C89" i="1"/>
  <c r="F88" i="1"/>
  <c r="F87" i="1"/>
  <c r="E88" i="1"/>
  <c r="D88" i="1"/>
  <c r="C88" i="1"/>
  <c r="E87" i="1"/>
  <c r="D87" i="1"/>
  <c r="F90" i="1"/>
  <c r="E92" i="1" l="1"/>
  <c r="E95" i="1"/>
  <c r="G93" i="1"/>
  <c r="H95" i="1"/>
  <c r="J93" i="1"/>
  <c r="M93" i="1"/>
  <c r="I92" i="1"/>
  <c r="K93" i="1"/>
  <c r="E94" i="1"/>
  <c r="G95" i="1"/>
  <c r="L93" i="1"/>
  <c r="L94" i="1"/>
  <c r="E93" i="1"/>
  <c r="F95" i="1"/>
  <c r="H93" i="1"/>
  <c r="J94" i="1"/>
  <c r="L92" i="1"/>
  <c r="M94" i="1"/>
  <c r="F93" i="1"/>
  <c r="H94" i="1"/>
  <c r="J92" i="1"/>
  <c r="K94" i="1"/>
  <c r="M92" i="1"/>
  <c r="K95" i="1"/>
  <c r="G94" i="1"/>
  <c r="G92" i="1"/>
  <c r="I93" i="1"/>
  <c r="M95" i="1"/>
  <c r="F94" i="1"/>
  <c r="H92" i="1"/>
  <c r="I94" i="1"/>
  <c r="K92" i="1"/>
  <c r="F92" i="1"/>
  <c r="I95" i="1"/>
  <c r="L95" i="1"/>
  <c r="J95" i="1"/>
  <c r="E98" i="1" l="1" a="1"/>
  <c r="E98" i="1" l="1"/>
  <c r="G109" i="1" s="1" a="1"/>
  <c r="E101" i="1"/>
  <c r="E99" i="1"/>
  <c r="E100" i="1"/>
  <c r="G109" i="1" l="1"/>
  <c r="G111" i="1"/>
  <c r="G115" i="1"/>
  <c r="G116" i="1"/>
  <c r="G114" i="1"/>
  <c r="G112" i="1"/>
  <c r="G110" i="1"/>
  <c r="G117" i="1"/>
  <c r="G113" i="1"/>
</calcChain>
</file>

<file path=xl/sharedStrings.xml><?xml version="1.0" encoding="utf-8"?>
<sst xmlns="http://schemas.openxmlformats.org/spreadsheetml/2006/main" count="67" uniqueCount="37">
  <si>
    <t xml:space="preserve"> </t>
  </si>
  <si>
    <t>Х</t>
  </si>
  <si>
    <r>
      <t>Х</t>
    </r>
    <r>
      <rPr>
        <b/>
        <sz val="11"/>
        <color theme="1"/>
        <rFont val="Times New Roman"/>
        <family val="1"/>
        <charset val="204"/>
      </rPr>
      <t>1</t>
    </r>
  </si>
  <si>
    <r>
      <t>Х</t>
    </r>
    <r>
      <rPr>
        <b/>
        <sz val="11"/>
        <color theme="1"/>
        <rFont val="Times New Roman"/>
        <family val="1"/>
        <charset val="204"/>
      </rPr>
      <t>2</t>
    </r>
  </si>
  <si>
    <r>
      <t>Х</t>
    </r>
    <r>
      <rPr>
        <b/>
        <sz val="11"/>
        <color theme="1"/>
        <rFont val="Times New Roman"/>
        <family val="1"/>
        <charset val="204"/>
      </rPr>
      <t>3</t>
    </r>
  </si>
  <si>
    <t>О1</t>
  </si>
  <si>
    <t>О2</t>
  </si>
  <si>
    <t>О3</t>
  </si>
  <si>
    <t>О4</t>
  </si>
  <si>
    <t>О5</t>
  </si>
  <si>
    <t>О6</t>
  </si>
  <si>
    <t>О7</t>
  </si>
  <si>
    <t>О8</t>
  </si>
  <si>
    <t>О9</t>
  </si>
  <si>
    <t>Y</t>
  </si>
  <si>
    <t>Выделить ячейки результата так  как должна получиться матрица резкльтата</t>
  </si>
  <si>
    <t>Нажмите клавишу F2, а затем — клавиши CTRL+SHIFT+ВВОД</t>
  </si>
  <si>
    <t>Формулы в этом примере необходимо ввести как формулы массива,</t>
  </si>
  <si>
    <t>Заменить точки на зпт если надо</t>
  </si>
  <si>
    <t>тут уже просто значения</t>
  </si>
  <si>
    <t xml:space="preserve">Все то же но со свободным членом </t>
  </si>
  <si>
    <r>
      <t>Х</t>
    </r>
    <r>
      <rPr>
        <b/>
        <sz val="11"/>
        <color theme="1"/>
        <rFont val="Times New Roman"/>
        <family val="1"/>
        <charset val="204"/>
      </rPr>
      <t>0</t>
    </r>
  </si>
  <si>
    <r>
      <rPr>
        <sz val="16"/>
        <color theme="1"/>
        <rFont val="Calibri"/>
        <family val="2"/>
        <charset val="204"/>
        <scheme val="minor"/>
      </rPr>
      <t>Y</t>
    </r>
    <r>
      <rPr>
        <sz val="12"/>
        <color theme="1"/>
        <rFont val="Calibri"/>
        <family val="2"/>
        <charset val="204"/>
        <scheme val="minor"/>
      </rPr>
      <t>x</t>
    </r>
  </si>
  <si>
    <t>Лин регресс у=а1х1+а2х2+а3х3</t>
  </si>
  <si>
    <t>No</t>
  </si>
  <si>
    <t xml:space="preserve">найдем вектор   а  </t>
  </si>
  <si>
    <t xml:space="preserve">  вычислим значения модели </t>
  </si>
  <si>
    <t>ккор</t>
  </si>
  <si>
    <t>кдет</t>
  </si>
  <si>
    <t>корел детерм</t>
  </si>
  <si>
    <t>ско</t>
  </si>
  <si>
    <t>(ско)^2</t>
  </si>
  <si>
    <t>ОСКО</t>
  </si>
  <si>
    <t>(ОСКО)^2</t>
  </si>
  <si>
    <t>(НСКО)^2</t>
  </si>
  <si>
    <t>НСКО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</si>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</sst>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3.2"/>
      <color rgb="FF555555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10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табл</c:v>
          </c:tx>
          <c:xVal>
            <c:numRef>
              <c:f>Лист1!$F$46:$F$54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Лист1!$H$46:$H$54</c:f>
              <c:numCache>
                <c:formatCode>General</c:formatCode>
                <c:ptCount val="9"/>
                <c:pt idx="0">
                  <c:v>0.88524999999999998</c:v>
                </c:pt>
                <c:pt idx="1">
                  <c:v>0.97241</c:v>
                </c:pt>
                <c:pt idx="2">
                  <c:v>1.0294099999999999</c:v>
                </c:pt>
                <c:pt idx="3">
                  <c:v>1.0645199999999999</c:v>
                </c:pt>
                <c:pt idx="4">
                  <c:v>1.0714300000000001</c:v>
                </c:pt>
                <c:pt idx="5">
                  <c:v>0.84482999999999997</c:v>
                </c:pt>
                <c:pt idx="6">
                  <c:v>1.17</c:v>
                </c:pt>
                <c:pt idx="7">
                  <c:v>1</c:v>
                </c:pt>
                <c:pt idx="8">
                  <c:v>1.0606100000000001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B3-DF44-9A90-838B7CA15DD1}"/>
            </c:ext>
          </c:extLst>
        </c:ser>
        <c:ser>
          <c:idx val="1"/>
          <c:order val="1"/>
          <c:tx>
            <c:v>модель</c:v>
          </c:tx>
          <c:xVal>
            <c:numRef>
              <c:f>Лист1!$F$46:$F$54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Лист1!$G$46:$G$54</c:f>
              <c:numCache>
                <c:formatCode>General</c:formatCode>
                <c:ptCount val="9"/>
                <c:pt idx="0">
                  <c:v>1.1059395890558508</c:v>
                </c:pt>
                <c:pt idx="1">
                  <c:v>0.97940741766119221</c:v>
                </c:pt>
                <c:pt idx="2">
                  <c:v>0.92410235379885886</c:v>
                </c:pt>
                <c:pt idx="3">
                  <c:v>1.0404577478296835</c:v>
                </c:pt>
                <c:pt idx="4">
                  <c:v>0.98221127406196795</c:v>
                </c:pt>
                <c:pt idx="5">
                  <c:v>1.0508616770480654</c:v>
                </c:pt>
                <c:pt idx="6">
                  <c:v>1.135091339698012</c:v>
                </c:pt>
                <c:pt idx="7">
                  <c:v>0.79886145935911701</c:v>
                </c:pt>
                <c:pt idx="8">
                  <c:v>1.0036745260230731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B3-DF44-9A90-838B7CA15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85312"/>
        <c:axId val="125068032"/>
      </c:scatterChart>
      <c:valAx>
        <c:axId val="12468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068032"/>
        <c:crosses val="autoZero"/>
        <c:crossBetween val="midCat"/>
      </c:valAx>
      <c:valAx>
        <c:axId val="12506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685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табл</c:v>
          </c:tx>
          <c:xVal>
            <c:numRef>
              <c:f>Лист1!$F$109:$F$117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Лист1!$G$109:$G$117</c:f>
              <c:numCache>
                <c:formatCode>General</c:formatCode>
                <c:ptCount val="9"/>
                <c:pt idx="0">
                  <c:v>0.96532414890718909</c:v>
                </c:pt>
                <c:pt idx="1">
                  <c:v>1.0238058610367768</c:v>
                </c:pt>
                <c:pt idx="2">
                  <c:v>0.94163195950915801</c:v>
                </c:pt>
                <c:pt idx="3">
                  <c:v>1.0017879342329736</c:v>
                </c:pt>
                <c:pt idx="4">
                  <c:v>0.99190659424988192</c:v>
                </c:pt>
                <c:pt idx="5">
                  <c:v>0.97698823580089067</c:v>
                </c:pt>
                <c:pt idx="6">
                  <c:v>1.1266568283440339</c:v>
                </c:pt>
                <c:pt idx="7">
                  <c:v>1.0676994933024104</c:v>
                </c:pt>
                <c:pt idx="8">
                  <c:v>1.0026589446166227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F6-EB47-AA11-FF74227159F2}"/>
            </c:ext>
          </c:extLst>
        </c:ser>
        <c:ser>
          <c:idx val="1"/>
          <c:order val="1"/>
          <c:tx>
            <c:v>модель</c:v>
          </c:tx>
          <c:xVal>
            <c:numRef>
              <c:f>Лист1!$F$109:$F$117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Лист1!$H$109:$H$117</c:f>
              <c:numCache>
                <c:formatCode>General</c:formatCode>
                <c:ptCount val="9"/>
                <c:pt idx="0">
                  <c:v>0.88524999999999998</c:v>
                </c:pt>
                <c:pt idx="1">
                  <c:v>0.97241</c:v>
                </c:pt>
                <c:pt idx="2">
                  <c:v>1.0294099999999999</c:v>
                </c:pt>
                <c:pt idx="3">
                  <c:v>1.0645199999999999</c:v>
                </c:pt>
                <c:pt idx="4">
                  <c:v>1.0714300000000001</c:v>
                </c:pt>
                <c:pt idx="5">
                  <c:v>0.84482999999999997</c:v>
                </c:pt>
                <c:pt idx="6">
                  <c:v>1.17</c:v>
                </c:pt>
                <c:pt idx="7">
                  <c:v>1</c:v>
                </c:pt>
                <c:pt idx="8">
                  <c:v>1.0606100000000001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F6-EB47-AA11-FF7422715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81856"/>
        <c:axId val="125088128"/>
      </c:scatterChart>
      <c:valAx>
        <c:axId val="12508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088128"/>
        <c:crosses val="autoZero"/>
        <c:crossBetween val="midCat"/>
      </c:valAx>
      <c:valAx>
        <c:axId val="125088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081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42</xdr:row>
      <xdr:rowOff>85725</xdr:rowOff>
    </xdr:from>
    <xdr:to>
      <xdr:col>16</xdr:col>
      <xdr:colOff>371475</xdr:colOff>
      <xdr:row>55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552450</xdr:colOff>
      <xdr:row>106</xdr:row>
      <xdr:rowOff>9525</xdr:rowOff>
    </xdr:from>
    <xdr:to>
      <xdr:col>16</xdr:col>
      <xdr:colOff>247650</xdr:colOff>
      <xdr:row>120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</xdr:colOff>
          <xdr:row>0</xdr:row>
          <xdr:rowOff>0</xdr:rowOff>
        </xdr:from>
        <xdr:to>
          <xdr:col>11</xdr:col>
          <xdr:colOff>386954</xdr:colOff>
          <xdr:row>1</xdr:row>
          <xdr:rowOff>95041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639962</xdr:colOff>
          <xdr:row>1</xdr:row>
          <xdr:rowOff>44648</xdr:rowOff>
        </xdr:from>
        <xdr:to>
          <xdr:col>13</xdr:col>
          <xdr:colOff>275321</xdr:colOff>
          <xdr:row>3</xdr:row>
          <xdr:rowOff>6820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67962</xdr:colOff>
          <xdr:row>16</xdr:row>
          <xdr:rowOff>44450</xdr:rowOff>
        </xdr:from>
        <xdr:to>
          <xdr:col>1</xdr:col>
          <xdr:colOff>431800</xdr:colOff>
          <xdr:row>18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19</xdr:row>
          <xdr:rowOff>241300</xdr:rowOff>
        </xdr:from>
        <xdr:to>
          <xdr:col>1</xdr:col>
          <xdr:colOff>533400</xdr:colOff>
          <xdr:row>21</xdr:row>
          <xdr:rowOff>228600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0</xdr:rowOff>
        </xdr:from>
        <xdr:to>
          <xdr:col>1</xdr:col>
          <xdr:colOff>774700</xdr:colOff>
          <xdr:row>26</xdr:row>
          <xdr:rowOff>241300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0</xdr:rowOff>
        </xdr:from>
        <xdr:to>
          <xdr:col>2</xdr:col>
          <xdr:colOff>774700</xdr:colOff>
          <xdr:row>31</xdr:row>
          <xdr:rowOff>241300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40</xdr:row>
          <xdr:rowOff>0</xdr:rowOff>
        </xdr:from>
        <xdr:to>
          <xdr:col>2</xdr:col>
          <xdr:colOff>774700</xdr:colOff>
          <xdr:row>41</xdr:row>
          <xdr:rowOff>241300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0</xdr:rowOff>
        </xdr:from>
        <xdr:to>
          <xdr:col>4</xdr:col>
          <xdr:colOff>660400</xdr:colOff>
          <xdr:row>45</xdr:row>
          <xdr:rowOff>190500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622300</xdr:colOff>
          <xdr:row>8</xdr:row>
          <xdr:rowOff>203200</xdr:rowOff>
        </xdr:from>
        <xdr:to>
          <xdr:col>10</xdr:col>
          <xdr:colOff>469900</xdr:colOff>
          <xdr:row>10</xdr:row>
          <xdr:rowOff>88900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800100</xdr:colOff>
          <xdr:row>8</xdr:row>
          <xdr:rowOff>165100</xdr:rowOff>
        </xdr:from>
        <xdr:to>
          <xdr:col>15</xdr:col>
          <xdr:colOff>787400</xdr:colOff>
          <xdr:row>10</xdr:row>
          <xdr:rowOff>88900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11</xdr:row>
          <xdr:rowOff>0</xdr:rowOff>
        </xdr:from>
        <xdr:to>
          <xdr:col>12</xdr:col>
          <xdr:colOff>774700</xdr:colOff>
          <xdr:row>12</xdr:row>
          <xdr:rowOff>241300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139700</xdr:colOff>
          <xdr:row>9</xdr:row>
          <xdr:rowOff>12700</xdr:rowOff>
        </xdr:from>
        <xdr:to>
          <xdr:col>8</xdr:col>
          <xdr:colOff>88900</xdr:colOff>
          <xdr:row>10</xdr:row>
          <xdr:rowOff>50800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74</xdr:row>
          <xdr:rowOff>190500</xdr:rowOff>
        </xdr:from>
        <xdr:to>
          <xdr:col>1</xdr:col>
          <xdr:colOff>431800</xdr:colOff>
          <xdr:row>76</xdr:row>
          <xdr:rowOff>190500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79</xdr:row>
          <xdr:rowOff>241300</xdr:rowOff>
        </xdr:from>
        <xdr:to>
          <xdr:col>1</xdr:col>
          <xdr:colOff>533400</xdr:colOff>
          <xdr:row>81</xdr:row>
          <xdr:rowOff>228600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85</xdr:row>
          <xdr:rowOff>203200</xdr:rowOff>
        </xdr:from>
        <xdr:to>
          <xdr:col>1</xdr:col>
          <xdr:colOff>774700</xdr:colOff>
          <xdr:row>87</xdr:row>
          <xdr:rowOff>190500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91</xdr:row>
          <xdr:rowOff>0</xdr:rowOff>
        </xdr:from>
        <xdr:to>
          <xdr:col>2</xdr:col>
          <xdr:colOff>774700</xdr:colOff>
          <xdr:row>92</xdr:row>
          <xdr:rowOff>241300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98</xdr:row>
          <xdr:rowOff>0</xdr:rowOff>
        </xdr:from>
        <xdr:to>
          <xdr:col>2</xdr:col>
          <xdr:colOff>774700</xdr:colOff>
          <xdr:row>99</xdr:row>
          <xdr:rowOff>241300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106</xdr:row>
          <xdr:rowOff>0</xdr:rowOff>
        </xdr:from>
        <xdr:to>
          <xdr:col>4</xdr:col>
          <xdr:colOff>660400</xdr:colOff>
          <xdr:row>108</xdr:row>
          <xdr:rowOff>38100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3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0.bin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0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image" Target="../media/image8.wmf"/><Relationship Id="rId29" Type="http://schemas.openxmlformats.org/officeDocument/2006/relationships/oleObject" Target="../embeddings/oleObject16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2.bin"/><Relationship Id="rId32" Type="http://schemas.openxmlformats.org/officeDocument/2006/relationships/oleObject" Target="../embeddings/oleObject19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oleObject" Target="../embeddings/oleObject11.bin"/><Relationship Id="rId28" Type="http://schemas.openxmlformats.org/officeDocument/2006/relationships/oleObject" Target="../embeddings/oleObject15.bin"/><Relationship Id="rId10" Type="http://schemas.openxmlformats.org/officeDocument/2006/relationships/oleObject" Target="../embeddings/oleObject4.bin"/><Relationship Id="rId19" Type="http://schemas.openxmlformats.org/officeDocument/2006/relationships/oleObject" Target="../embeddings/oleObject9.bin"/><Relationship Id="rId31" Type="http://schemas.openxmlformats.org/officeDocument/2006/relationships/oleObject" Target="../embeddings/oleObject18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image" Target="../media/image9.emf"/><Relationship Id="rId27" Type="http://schemas.openxmlformats.org/officeDocument/2006/relationships/oleObject" Target="../embeddings/oleObject14.bin"/><Relationship Id="rId30" Type="http://schemas.openxmlformats.org/officeDocument/2006/relationships/oleObject" Target="../embeddings/oleObject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topLeftCell="A114" zoomScale="109" workbookViewId="0">
      <selection activeCell="M135" sqref="M135"/>
    </sheetView>
  </sheetViews>
  <sheetFormatPr baseColWidth="10" defaultColWidth="8.83203125" defaultRowHeight="15" x14ac:dyDescent="0.2"/>
  <sheetData>
    <row r="1" spans="1:10" ht="20" x14ac:dyDescent="0.2">
      <c r="A1" t="s">
        <v>23</v>
      </c>
      <c r="J1" s="1" t="s">
        <v>0</v>
      </c>
    </row>
    <row r="4" spans="1:10" ht="20" x14ac:dyDescent="0.2">
      <c r="A4" s="2" t="s">
        <v>1</v>
      </c>
      <c r="B4" s="9" t="s">
        <v>2</v>
      </c>
      <c r="C4" s="9" t="s">
        <v>3</v>
      </c>
      <c r="D4" s="9" t="s">
        <v>4</v>
      </c>
      <c r="E4" s="10"/>
      <c r="F4" s="9" t="s">
        <v>14</v>
      </c>
      <c r="H4" s="6" t="s">
        <v>18</v>
      </c>
    </row>
    <row r="5" spans="1:10" ht="17" x14ac:dyDescent="0.2">
      <c r="A5" s="3" t="s">
        <v>5</v>
      </c>
      <c r="B5">
        <v>0.68</v>
      </c>
      <c r="C5">
        <v>0.97101000000000004</v>
      </c>
      <c r="D5">
        <v>1</v>
      </c>
      <c r="F5">
        <v>0.88524999999999998</v>
      </c>
      <c r="H5" s="4" t="s">
        <v>15</v>
      </c>
    </row>
    <row r="6" spans="1:10" ht="17" x14ac:dyDescent="0.2">
      <c r="A6" s="3" t="s">
        <v>6</v>
      </c>
      <c r="B6">
        <v>0.45</v>
      </c>
      <c r="C6">
        <v>0.92423999999999995</v>
      </c>
      <c r="D6">
        <v>0.94594999999999996</v>
      </c>
      <c r="F6">
        <v>0.97241</v>
      </c>
      <c r="H6" s="4" t="s">
        <v>17</v>
      </c>
    </row>
    <row r="7" spans="1:10" ht="21" x14ac:dyDescent="0.25">
      <c r="A7" s="3" t="s">
        <v>7</v>
      </c>
      <c r="B7">
        <v>0.34</v>
      </c>
      <c r="C7">
        <v>0.72221999999999997</v>
      </c>
      <c r="D7">
        <v>1.08571</v>
      </c>
      <c r="F7">
        <v>1.0294099999999999</v>
      </c>
      <c r="H7" s="5" t="s">
        <v>16</v>
      </c>
    </row>
    <row r="8" spans="1:10" x14ac:dyDescent="0.2">
      <c r="A8" s="3" t="s">
        <v>8</v>
      </c>
      <c r="B8">
        <v>0.66</v>
      </c>
      <c r="C8">
        <v>0.9375</v>
      </c>
      <c r="D8">
        <v>0.90476000000000001</v>
      </c>
      <c r="F8">
        <v>1.0645199999999999</v>
      </c>
    </row>
    <row r="9" spans="1:10" x14ac:dyDescent="0.2">
      <c r="A9" s="3" t="s">
        <v>9</v>
      </c>
      <c r="B9">
        <v>0.64</v>
      </c>
      <c r="C9">
        <v>0.83606999999999998</v>
      </c>
      <c r="D9">
        <v>0.88332999999999995</v>
      </c>
      <c r="F9">
        <v>1.0714300000000001</v>
      </c>
    </row>
    <row r="10" spans="1:10" x14ac:dyDescent="0.2">
      <c r="A10" s="3" t="s">
        <v>10</v>
      </c>
      <c r="B10">
        <v>0.51</v>
      </c>
      <c r="C10">
        <v>0.94118000000000002</v>
      </c>
      <c r="D10">
        <v>1.0377400000000001</v>
      </c>
      <c r="F10">
        <v>0.84482999999999997</v>
      </c>
    </row>
    <row r="11" spans="1:10" x14ac:dyDescent="0.2">
      <c r="A11" s="3" t="s">
        <v>11</v>
      </c>
      <c r="B11">
        <v>0.88</v>
      </c>
      <c r="C11">
        <v>1.25</v>
      </c>
      <c r="D11">
        <v>0.67</v>
      </c>
      <c r="F11">
        <v>1.17</v>
      </c>
    </row>
    <row r="12" spans="1:10" x14ac:dyDescent="0.2">
      <c r="A12" s="3" t="s">
        <v>12</v>
      </c>
      <c r="B12">
        <v>0.5</v>
      </c>
      <c r="C12">
        <v>0.71428999999999998</v>
      </c>
      <c r="D12">
        <v>0.70455000000000001</v>
      </c>
      <c r="F12">
        <v>1</v>
      </c>
    </row>
    <row r="13" spans="1:10" x14ac:dyDescent="0.2">
      <c r="A13" s="3" t="s">
        <v>13</v>
      </c>
      <c r="B13">
        <v>0.32</v>
      </c>
      <c r="C13">
        <v>0.95121999999999995</v>
      </c>
      <c r="D13">
        <v>1.07317</v>
      </c>
      <c r="F13">
        <v>1.0606100000000001</v>
      </c>
    </row>
    <row r="15" spans="1:10" x14ac:dyDescent="0.2">
      <c r="A15" s="3" t="s">
        <v>25</v>
      </c>
    </row>
    <row r="17" spans="3:13" x14ac:dyDescent="0.2">
      <c r="C17">
        <v>0.68</v>
      </c>
      <c r="D17">
        <v>0.45</v>
      </c>
      <c r="E17">
        <v>0.34</v>
      </c>
      <c r="F17">
        <v>0.66</v>
      </c>
      <c r="G17">
        <v>0.64</v>
      </c>
      <c r="H17">
        <v>0.51</v>
      </c>
      <c r="I17">
        <v>0.88</v>
      </c>
      <c r="J17">
        <v>0.5</v>
      </c>
      <c r="K17">
        <v>0.32</v>
      </c>
    </row>
    <row r="18" spans="3:13" x14ac:dyDescent="0.2">
      <c r="C18">
        <v>0.97101000000000004</v>
      </c>
      <c r="D18">
        <v>0.92423999999999995</v>
      </c>
      <c r="E18">
        <v>0.72221999999999997</v>
      </c>
      <c r="F18">
        <v>0.9375</v>
      </c>
      <c r="G18">
        <v>0.83606999999999998</v>
      </c>
      <c r="H18">
        <v>0.94118000000000002</v>
      </c>
      <c r="I18">
        <v>1.25</v>
      </c>
      <c r="J18">
        <v>0.71428999999999998</v>
      </c>
      <c r="K18">
        <v>0.95121999999999995</v>
      </c>
    </row>
    <row r="19" spans="3:13" x14ac:dyDescent="0.2">
      <c r="C19">
        <v>1</v>
      </c>
      <c r="D19">
        <v>0.94594999999999996</v>
      </c>
      <c r="E19">
        <v>1.08571</v>
      </c>
      <c r="F19">
        <v>0.90476000000000001</v>
      </c>
      <c r="G19">
        <v>0.88332999999999995</v>
      </c>
      <c r="H19">
        <v>1.0377400000000001</v>
      </c>
      <c r="I19">
        <v>0.67</v>
      </c>
      <c r="J19">
        <v>0.70455000000000001</v>
      </c>
      <c r="K19">
        <v>1.07317</v>
      </c>
    </row>
    <row r="20" spans="3:13" x14ac:dyDescent="0.2">
      <c r="G20" t="s">
        <v>19</v>
      </c>
    </row>
    <row r="21" spans="3:13" x14ac:dyDescent="0.2">
      <c r="C21">
        <f t="array" ref="C21:E23">MMULT(C17:K19,B5:D13)</f>
        <v>3.0125999999999999</v>
      </c>
      <c r="D21">
        <v>4.7171216000000005</v>
      </c>
      <c r="E21">
        <v>4.4518285000000004</v>
      </c>
      <c r="G21">
        <v>3.0125999999999999</v>
      </c>
      <c r="H21">
        <v>4.7171216000000005</v>
      </c>
      <c r="I21">
        <v>4.4518285000000004</v>
      </c>
    </row>
    <row r="22" spans="3:13" x14ac:dyDescent="0.2">
      <c r="C22">
        <v>4.7171216000000005</v>
      </c>
      <c r="D22">
        <v>7.7599505059</v>
      </c>
      <c r="E22">
        <v>7.5544284374000004</v>
      </c>
      <c r="G22">
        <v>4.7171216000000005</v>
      </c>
      <c r="H22">
        <v>7.7599505059</v>
      </c>
      <c r="I22">
        <v>7.5544284374000004</v>
      </c>
    </row>
    <row r="23" spans="3:13" x14ac:dyDescent="0.2">
      <c r="C23">
        <v>4.4518285000000004</v>
      </c>
      <c r="D23">
        <v>7.5544284374000004</v>
      </c>
      <c r="E23">
        <v>7.8463390121000005</v>
      </c>
      <c r="G23">
        <v>4.4518285000000004</v>
      </c>
      <c r="H23">
        <v>7.5544284374000004</v>
      </c>
      <c r="I23">
        <v>7.8463390121000005</v>
      </c>
    </row>
    <row r="25" spans="3:13" x14ac:dyDescent="0.2">
      <c r="H25" t="s">
        <v>19</v>
      </c>
    </row>
    <row r="26" spans="3:13" x14ac:dyDescent="0.2">
      <c r="D26">
        <f t="array" ref="D26:F28">MINVERSE(G21:I23)</f>
        <v>9.5137692236333802</v>
      </c>
      <c r="E26">
        <v>-8.4255432794590384</v>
      </c>
      <c r="F26">
        <v>2.7141950845934768</v>
      </c>
      <c r="H26">
        <v>9.5137692236333802</v>
      </c>
      <c r="I26">
        <v>-8.4255432794590384</v>
      </c>
      <c r="J26">
        <v>2.7141950845934768</v>
      </c>
    </row>
    <row r="27" spans="3:13" x14ac:dyDescent="0.2">
      <c r="D27">
        <v>-8.4255432794590401</v>
      </c>
      <c r="E27">
        <v>9.5169851839166526</v>
      </c>
      <c r="F27">
        <v>-4.3824654732847206</v>
      </c>
      <c r="H27">
        <v>-8.4255432794590401</v>
      </c>
      <c r="I27">
        <v>9.5169851839166526</v>
      </c>
      <c r="J27">
        <v>-4.3824654732847206</v>
      </c>
    </row>
    <row r="28" spans="3:13" x14ac:dyDescent="0.2">
      <c r="D28">
        <v>2.7141950845934795</v>
      </c>
      <c r="E28">
        <v>-4.3824654732847224</v>
      </c>
      <c r="F28">
        <v>2.8069002283981228</v>
      </c>
      <c r="H28">
        <v>2.7141950845934795</v>
      </c>
      <c r="I28">
        <v>-4.3824654732847224</v>
      </c>
      <c r="J28">
        <v>2.8069002283981228</v>
      </c>
    </row>
    <row r="31" spans="3:13" x14ac:dyDescent="0.2">
      <c r="E31">
        <f t="array" ref="E31:M33">MMULT(H26:J28,C17:K19)</f>
        <v>1.0022713768766542</v>
      </c>
      <c r="F31">
        <v>-0.9385351297010005</v>
      </c>
      <c r="G31">
        <v>9.6414414038426433E-2</v>
      </c>
      <c r="H31">
        <v>0.83583600784197687</v>
      </c>
      <c r="I31">
        <v>1.4419982775420013</v>
      </c>
      <c r="J31">
        <v>-0.26130171262219815</v>
      </c>
      <c r="K31">
        <v>-0.34130147584879333</v>
      </c>
      <c r="L31">
        <v>0.65088944958222816</v>
      </c>
      <c r="M31">
        <v>-2.0573463877911622</v>
      </c>
    </row>
    <row r="32" spans="3:13" x14ac:dyDescent="0.2">
      <c r="E32">
        <v>-0.8707471198819583</v>
      </c>
      <c r="F32">
        <v>0.85889069617287639</v>
      </c>
      <c r="G32">
        <v>-0.74941426448774262</v>
      </c>
      <c r="H32">
        <v>-0.60376441613018894</v>
      </c>
      <c r="I32">
        <v>-1.3066451226531819</v>
      </c>
      <c r="J32">
        <v>0.11230932262807869</v>
      </c>
      <c r="K32">
        <v>1.5455015268710977</v>
      </c>
      <c r="L32">
        <v>-0.50255034191244441</v>
      </c>
      <c r="M32">
        <v>1.6534423252533417</v>
      </c>
    </row>
    <row r="33" spans="1:13" x14ac:dyDescent="0.2">
      <c r="E33">
        <v>0.39713508670749054</v>
      </c>
      <c r="F33">
        <v>-0.17387482990840164</v>
      </c>
      <c r="G33">
        <v>0.80520176162021695</v>
      </c>
      <c r="H33">
        <v>0.2223784252727552</v>
      </c>
      <c r="I33">
        <v>0.55245612464158289</v>
      </c>
      <c r="J33">
        <v>0.17238328201442776</v>
      </c>
      <c r="K33">
        <v>-1.2089670141368987</v>
      </c>
      <c r="L33">
        <v>0.20434783530209288</v>
      </c>
      <c r="M33">
        <v>-0.28786526231796694</v>
      </c>
    </row>
    <row r="35" spans="1:13" x14ac:dyDescent="0.2">
      <c r="H35" t="s">
        <v>19</v>
      </c>
    </row>
    <row r="36" spans="1:13" x14ac:dyDescent="0.2">
      <c r="E36">
        <v>1.0022713768766542</v>
      </c>
      <c r="F36">
        <v>-0.9385351297010005</v>
      </c>
      <c r="G36">
        <v>9.6414414038426433E-2</v>
      </c>
      <c r="H36">
        <v>0.83583600784197687</v>
      </c>
      <c r="I36">
        <v>1.4419982775420013</v>
      </c>
      <c r="J36">
        <v>-0.26130171262219815</v>
      </c>
      <c r="K36">
        <v>-0.34130147584879333</v>
      </c>
      <c r="L36">
        <v>0.65088944958222816</v>
      </c>
      <c r="M36">
        <v>-2.0573463877911622</v>
      </c>
    </row>
    <row r="37" spans="1:13" x14ac:dyDescent="0.2">
      <c r="E37">
        <v>-0.8707471198819583</v>
      </c>
      <c r="F37">
        <v>0.85889069617287639</v>
      </c>
      <c r="G37">
        <v>-0.74941426448774262</v>
      </c>
      <c r="H37">
        <v>-0.60376441613018894</v>
      </c>
      <c r="I37">
        <v>-1.3066451226531819</v>
      </c>
      <c r="J37">
        <v>0.11230932262807869</v>
      </c>
      <c r="K37">
        <v>1.5455015268710977</v>
      </c>
      <c r="L37">
        <v>-0.50255034191244441</v>
      </c>
      <c r="M37">
        <v>1.6534423252533417</v>
      </c>
    </row>
    <row r="38" spans="1:13" x14ac:dyDescent="0.2">
      <c r="E38">
        <v>0.39713508670749054</v>
      </c>
      <c r="F38">
        <v>-0.17387482990840164</v>
      </c>
      <c r="G38">
        <v>0.80520176162021695</v>
      </c>
      <c r="H38">
        <v>0.2223784252727552</v>
      </c>
      <c r="I38">
        <v>0.55245612464158289</v>
      </c>
      <c r="J38">
        <v>0.17238328201442776</v>
      </c>
      <c r="K38">
        <v>-1.2089670141368987</v>
      </c>
      <c r="L38">
        <v>0.20434783530209288</v>
      </c>
      <c r="M38">
        <v>-0.28786526231796694</v>
      </c>
    </row>
    <row r="41" spans="1:13" x14ac:dyDescent="0.2">
      <c r="E41">
        <f t="array" ref="E41:E43">MMULT(E36:M38,F5:F13)</f>
        <v>0.35740315904691666</v>
      </c>
    </row>
    <row r="42" spans="1:13" x14ac:dyDescent="0.2">
      <c r="E42">
        <v>0.40443859010999517</v>
      </c>
    </row>
    <row r="43" spans="1:13" x14ac:dyDescent="0.2">
      <c r="E43">
        <v>0.47019152552124094</v>
      </c>
    </row>
    <row r="44" spans="1:13" x14ac:dyDescent="0.2">
      <c r="A44" t="s">
        <v>26</v>
      </c>
    </row>
    <row r="45" spans="1:13" ht="21" x14ac:dyDescent="0.25">
      <c r="F45" s="8" t="s">
        <v>24</v>
      </c>
      <c r="G45" t="s">
        <v>22</v>
      </c>
      <c r="H45" s="5" t="s">
        <v>14</v>
      </c>
    </row>
    <row r="46" spans="1:13" ht="16" x14ac:dyDescent="0.2">
      <c r="F46">
        <v>1</v>
      </c>
      <c r="G46" s="7">
        <f t="array" ref="G46:G54">MMULT(B5:D13,E41:E43)</f>
        <v>1.1059395890558508</v>
      </c>
      <c r="H46">
        <v>0.88524999999999998</v>
      </c>
    </row>
    <row r="47" spans="1:13" ht="16" x14ac:dyDescent="0.2">
      <c r="F47">
        <v>2</v>
      </c>
      <c r="G47" s="7">
        <v>0.97940741766119221</v>
      </c>
      <c r="H47">
        <v>0.97241</v>
      </c>
    </row>
    <row r="48" spans="1:13" ht="16" x14ac:dyDescent="0.2">
      <c r="F48">
        <v>3</v>
      </c>
      <c r="G48" s="7">
        <v>0.92410235379885886</v>
      </c>
      <c r="H48">
        <v>1.0294099999999999</v>
      </c>
    </row>
    <row r="49" spans="1:8" ht="20" x14ac:dyDescent="0.2">
      <c r="A49" s="2"/>
      <c r="B49" s="2"/>
      <c r="C49" s="2"/>
      <c r="D49" s="2"/>
      <c r="E49" s="2"/>
      <c r="F49">
        <v>4</v>
      </c>
      <c r="G49" s="6">
        <v>1.0404577478296835</v>
      </c>
      <c r="H49">
        <v>1.0645199999999999</v>
      </c>
    </row>
    <row r="50" spans="1:8" ht="16" x14ac:dyDescent="0.2">
      <c r="A50" s="3"/>
      <c r="F50">
        <v>5</v>
      </c>
      <c r="G50" s="7">
        <v>0.98221127406196795</v>
      </c>
      <c r="H50">
        <v>1.0714300000000001</v>
      </c>
    </row>
    <row r="51" spans="1:8" ht="16" x14ac:dyDescent="0.2">
      <c r="A51" s="3"/>
      <c r="F51">
        <v>6</v>
      </c>
      <c r="G51" s="7">
        <v>1.0508616770480654</v>
      </c>
      <c r="H51">
        <v>0.84482999999999997</v>
      </c>
    </row>
    <row r="52" spans="1:8" ht="16" x14ac:dyDescent="0.2">
      <c r="A52" s="3"/>
      <c r="F52">
        <v>7</v>
      </c>
      <c r="G52" s="7">
        <v>1.135091339698012</v>
      </c>
      <c r="H52">
        <v>1.17</v>
      </c>
    </row>
    <row r="53" spans="1:8" ht="16" x14ac:dyDescent="0.2">
      <c r="A53" s="3"/>
      <c r="F53">
        <v>8</v>
      </c>
      <c r="G53" s="7">
        <v>0.79886145935911701</v>
      </c>
      <c r="H53">
        <v>1</v>
      </c>
    </row>
    <row r="54" spans="1:8" ht="16" x14ac:dyDescent="0.2">
      <c r="A54" s="3"/>
      <c r="F54">
        <v>9</v>
      </c>
      <c r="G54" s="7">
        <v>1.0036745260230731</v>
      </c>
      <c r="H54">
        <v>1.0606100000000001</v>
      </c>
    </row>
    <row r="55" spans="1:8" x14ac:dyDescent="0.2">
      <c r="A55" s="3"/>
    </row>
    <row r="56" spans="1:8" x14ac:dyDescent="0.2">
      <c r="A56" s="3"/>
    </row>
    <row r="57" spans="1:8" x14ac:dyDescent="0.2">
      <c r="A57" s="3"/>
    </row>
    <row r="58" spans="1:8" x14ac:dyDescent="0.2">
      <c r="A58" s="3"/>
    </row>
    <row r="59" spans="1:8" x14ac:dyDescent="0.2">
      <c r="C59" t="s">
        <v>20</v>
      </c>
    </row>
    <row r="63" spans="1:8" ht="20" x14ac:dyDescent="0.2">
      <c r="A63" s="2" t="s">
        <v>1</v>
      </c>
      <c r="B63" s="2" t="s">
        <v>21</v>
      </c>
      <c r="C63" s="2" t="s">
        <v>2</v>
      </c>
      <c r="D63" s="2" t="s">
        <v>3</v>
      </c>
      <c r="E63" s="2" t="s">
        <v>4</v>
      </c>
      <c r="G63" s="2" t="s">
        <v>14</v>
      </c>
    </row>
    <row r="64" spans="1:8" x14ac:dyDescent="0.2">
      <c r="A64" s="3" t="s">
        <v>5</v>
      </c>
      <c r="B64">
        <v>1</v>
      </c>
      <c r="C64">
        <v>0.68</v>
      </c>
      <c r="D64">
        <v>0.97101000000000004</v>
      </c>
      <c r="E64">
        <v>1</v>
      </c>
      <c r="G64">
        <v>0.88524999999999998</v>
      </c>
    </row>
    <row r="65" spans="1:11" x14ac:dyDescent="0.2">
      <c r="A65" s="3" t="s">
        <v>6</v>
      </c>
      <c r="B65">
        <v>1</v>
      </c>
      <c r="C65">
        <v>0.45</v>
      </c>
      <c r="D65">
        <v>0.92423999999999995</v>
      </c>
      <c r="E65">
        <v>0.94594999999999996</v>
      </c>
      <c r="G65">
        <v>0.97241</v>
      </c>
    </row>
    <row r="66" spans="1:11" x14ac:dyDescent="0.2">
      <c r="A66" s="3" t="s">
        <v>7</v>
      </c>
      <c r="B66">
        <v>1</v>
      </c>
      <c r="C66">
        <v>0.34</v>
      </c>
      <c r="D66">
        <v>0.72221999999999997</v>
      </c>
      <c r="E66">
        <v>1.08571</v>
      </c>
      <c r="G66">
        <v>1.0294099999999999</v>
      </c>
    </row>
    <row r="67" spans="1:11" x14ac:dyDescent="0.2">
      <c r="A67" s="3" t="s">
        <v>8</v>
      </c>
      <c r="B67">
        <v>1</v>
      </c>
      <c r="C67">
        <v>0.66</v>
      </c>
      <c r="D67">
        <v>0.9375</v>
      </c>
      <c r="E67">
        <v>0.90476000000000001</v>
      </c>
      <c r="G67">
        <v>1.0645199999999999</v>
      </c>
    </row>
    <row r="68" spans="1:11" x14ac:dyDescent="0.2">
      <c r="A68" s="3" t="s">
        <v>9</v>
      </c>
      <c r="B68">
        <v>1</v>
      </c>
      <c r="C68">
        <v>0.64</v>
      </c>
      <c r="D68">
        <v>0.83606999999999998</v>
      </c>
      <c r="E68">
        <v>0.88332999999999995</v>
      </c>
      <c r="G68">
        <v>1.0714300000000001</v>
      </c>
    </row>
    <row r="69" spans="1:11" x14ac:dyDescent="0.2">
      <c r="A69" s="3" t="s">
        <v>10</v>
      </c>
      <c r="B69">
        <v>1</v>
      </c>
      <c r="C69">
        <v>0.51</v>
      </c>
      <c r="D69">
        <v>0.94118000000000002</v>
      </c>
      <c r="E69">
        <v>1.0377400000000001</v>
      </c>
      <c r="G69">
        <v>0.84482999999999997</v>
      </c>
    </row>
    <row r="70" spans="1:11" x14ac:dyDescent="0.2">
      <c r="A70" s="3" t="s">
        <v>11</v>
      </c>
      <c r="B70">
        <v>1</v>
      </c>
      <c r="C70">
        <v>0.88</v>
      </c>
      <c r="D70">
        <v>1.25</v>
      </c>
      <c r="E70">
        <v>0.67</v>
      </c>
      <c r="G70">
        <v>1.17</v>
      </c>
    </row>
    <row r="71" spans="1:11" x14ac:dyDescent="0.2">
      <c r="A71" s="3" t="s">
        <v>12</v>
      </c>
      <c r="B71">
        <v>1</v>
      </c>
      <c r="C71">
        <v>0.5</v>
      </c>
      <c r="D71">
        <v>0.71428999999999998</v>
      </c>
      <c r="E71">
        <v>0.70455000000000001</v>
      </c>
      <c r="G71">
        <v>1</v>
      </c>
    </row>
    <row r="72" spans="1:11" x14ac:dyDescent="0.2">
      <c r="A72" s="3" t="s">
        <v>13</v>
      </c>
      <c r="B72">
        <v>1</v>
      </c>
      <c r="C72">
        <v>0.32</v>
      </c>
      <c r="D72">
        <v>0.95121999999999995</v>
      </c>
      <c r="E72">
        <v>1.07317</v>
      </c>
      <c r="G72">
        <v>1.0606100000000001</v>
      </c>
    </row>
    <row r="76" spans="1:11" x14ac:dyDescent="0.2"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">
      <c r="C77">
        <v>0.68</v>
      </c>
      <c r="D77">
        <v>0.45</v>
      </c>
      <c r="E77">
        <v>0.34</v>
      </c>
      <c r="F77">
        <v>0.66</v>
      </c>
      <c r="G77">
        <v>0.64</v>
      </c>
      <c r="H77">
        <v>0.51</v>
      </c>
      <c r="I77">
        <v>0.88</v>
      </c>
      <c r="J77">
        <v>0.5</v>
      </c>
      <c r="K77">
        <v>0.32</v>
      </c>
    </row>
    <row r="78" spans="1:11" x14ac:dyDescent="0.2">
      <c r="C78">
        <v>0.97101000000000004</v>
      </c>
      <c r="D78">
        <v>0.92423999999999995</v>
      </c>
      <c r="E78">
        <v>0.72221999999999997</v>
      </c>
      <c r="F78">
        <v>0.9375</v>
      </c>
      <c r="G78">
        <v>0.83606999999999998</v>
      </c>
      <c r="H78">
        <v>0.94118000000000002</v>
      </c>
      <c r="I78">
        <v>1.25</v>
      </c>
      <c r="J78">
        <v>0.71428999999999998</v>
      </c>
      <c r="K78">
        <v>0.95121999999999995</v>
      </c>
    </row>
    <row r="79" spans="1:11" x14ac:dyDescent="0.2">
      <c r="C79">
        <v>1</v>
      </c>
      <c r="D79">
        <v>0.94594999999999996</v>
      </c>
      <c r="E79">
        <v>1.08571</v>
      </c>
      <c r="F79">
        <v>0.90476000000000001</v>
      </c>
      <c r="G79">
        <v>0.88332999999999995</v>
      </c>
      <c r="H79">
        <v>1.0377400000000001</v>
      </c>
      <c r="I79">
        <v>0.67</v>
      </c>
      <c r="J79">
        <v>0.70455000000000001</v>
      </c>
      <c r="K79">
        <v>1.07317</v>
      </c>
    </row>
    <row r="82" spans="3:13" x14ac:dyDescent="0.2">
      <c r="C82">
        <f t="array" ref="C82:F85">MMULT(C76:K79,B64:E72)</f>
        <v>9</v>
      </c>
      <c r="D82">
        <v>4.9800000000000004</v>
      </c>
      <c r="E82">
        <v>8.2477300000000007</v>
      </c>
      <c r="F82">
        <v>8.3052099999999989</v>
      </c>
    </row>
    <row r="83" spans="3:13" x14ac:dyDescent="0.2">
      <c r="C83">
        <v>4.9800000000000004</v>
      </c>
      <c r="D83">
        <v>3.0125999999999999</v>
      </c>
      <c r="E83">
        <v>4.7171216000000005</v>
      </c>
      <c r="F83">
        <v>4.4518285000000004</v>
      </c>
    </row>
    <row r="84" spans="3:13" x14ac:dyDescent="0.2">
      <c r="C84">
        <v>8.2477300000000007</v>
      </c>
      <c r="D84">
        <v>4.7171216000000005</v>
      </c>
      <c r="E84">
        <v>7.7599505059</v>
      </c>
      <c r="F84">
        <v>7.5544284374000004</v>
      </c>
    </row>
    <row r="85" spans="3:13" x14ac:dyDescent="0.2">
      <c r="C85">
        <v>8.3052099999999989</v>
      </c>
      <c r="D85">
        <v>4.4518285000000004</v>
      </c>
      <c r="E85">
        <v>7.5544284374000004</v>
      </c>
      <c r="F85">
        <v>7.8463390121000005</v>
      </c>
    </row>
    <row r="87" spans="3:13" x14ac:dyDescent="0.2">
      <c r="C87">
        <f t="array" ref="C87:F90">MINVERSE(C82:F85)</f>
        <v>16.737075253030611</v>
      </c>
      <c r="D87">
        <v>-7.178946988862255</v>
      </c>
      <c r="E87">
        <v>-2.2933576656430077</v>
      </c>
      <c r="F87">
        <v>-11.434692976226691</v>
      </c>
    </row>
    <row r="88" spans="3:13" x14ac:dyDescent="0.2">
      <c r="C88">
        <v>-7.1789469888621635</v>
      </c>
      <c r="D88">
        <v>12.59299776803288</v>
      </c>
      <c r="E88">
        <v>-7.4418652557153102</v>
      </c>
      <c r="F88">
        <v>7.6188187102405092</v>
      </c>
    </row>
    <row r="89" spans="3:13" x14ac:dyDescent="0.2">
      <c r="C89">
        <v>-2.2933576656431143</v>
      </c>
      <c r="D89">
        <v>-7.4418652557152614</v>
      </c>
      <c r="E89">
        <v>9.8312270274318294</v>
      </c>
      <c r="F89">
        <v>-2.8156540444745288</v>
      </c>
    </row>
    <row r="90" spans="3:13" x14ac:dyDescent="0.2">
      <c r="C90">
        <v>-11.434692976226639</v>
      </c>
      <c r="D90">
        <v>7.6188187102405589</v>
      </c>
      <c r="E90">
        <v>-2.8156540444746145</v>
      </c>
      <c r="F90">
        <v>10.619029975313856</v>
      </c>
    </row>
    <row r="92" spans="3:13" x14ac:dyDescent="0.2">
      <c r="E92">
        <f t="array" ref="E92:M95">MMULT(C87:F90,C76:K79)</f>
        <v>-1.8061749025384319</v>
      </c>
      <c r="F92">
        <v>0.57028839828706346</v>
      </c>
      <c r="G92">
        <v>0.22516399231767004</v>
      </c>
      <c r="H92">
        <v>-0.4967053883296586</v>
      </c>
      <c r="I92">
        <v>0.12453428995429405</v>
      </c>
      <c r="J92">
        <v>-0.94888836818851274</v>
      </c>
      <c r="K92">
        <v>-0.10833947329381743</v>
      </c>
      <c r="L92">
        <v>3.4531663752068251</v>
      </c>
      <c r="M92">
        <v>-1.3044923415449716E-2</v>
      </c>
    </row>
    <row r="93" spans="3:13" x14ac:dyDescent="0.2">
      <c r="E93">
        <v>1.7769846216885821</v>
      </c>
      <c r="F93">
        <v>-1.1831459782376754</v>
      </c>
      <c r="G93">
        <v>-1.6401081847128296E-4</v>
      </c>
      <c r="H93">
        <v>1.048885277083639</v>
      </c>
      <c r="I93">
        <v>1.3885824296497296</v>
      </c>
      <c r="J93">
        <v>0.14570005982545631</v>
      </c>
      <c r="K93">
        <v>-0.29483198677622546</v>
      </c>
      <c r="L93">
        <v>-0.83025931605066194</v>
      </c>
      <c r="M93">
        <v>-2.0517510963643524</v>
      </c>
    </row>
    <row r="94" spans="3:13" x14ac:dyDescent="0.2">
      <c r="E94">
        <v>-0.62326032809744047</v>
      </c>
      <c r="F94">
        <v>0.78074829374793131</v>
      </c>
      <c r="G94">
        <v>-0.78026682146092829</v>
      </c>
      <c r="H94">
        <v>-0.53570454947662061</v>
      </c>
      <c r="I94">
        <v>-1.3237091355816388</v>
      </c>
      <c r="J94">
        <v>0.24232847950739478</v>
      </c>
      <c r="K94">
        <v>1.5603464838193082</v>
      </c>
      <c r="L94">
        <v>-0.97571219711099255</v>
      </c>
      <c r="M94">
        <v>1.6552297746529758</v>
      </c>
    </row>
    <row r="95" spans="3:13" x14ac:dyDescent="0.2">
      <c r="E95">
        <v>1.6311054883255007</v>
      </c>
      <c r="F95">
        <v>-0.56349324553546509</v>
      </c>
      <c r="G95">
        <v>0.65137075575270309</v>
      </c>
      <c r="H95">
        <v>0.56172526630214215</v>
      </c>
      <c r="I95">
        <v>0.4673748694574158</v>
      </c>
      <c r="J95">
        <v>0.82065945899963033</v>
      </c>
      <c r="K95">
        <v>-1.1349499833479308</v>
      </c>
      <c r="L95">
        <v>-2.1548395794267545</v>
      </c>
      <c r="M95">
        <v>-0.27895303052723186</v>
      </c>
    </row>
    <row r="98" spans="5:8" x14ac:dyDescent="0.2">
      <c r="E98">
        <f t="array" ref="E98:E101">MMULT(E92:M95,G64:G72)</f>
        <v>1.3030250836716477</v>
      </c>
    </row>
    <row r="99" spans="5:8" x14ac:dyDescent="0.2">
      <c r="E99">
        <v>-0.20149664031573966</v>
      </c>
    </row>
    <row r="100" spans="5:8" x14ac:dyDescent="0.2">
      <c r="E100">
        <v>0.2258946976445082</v>
      </c>
    </row>
    <row r="101" spans="5:8" x14ac:dyDescent="0.2">
      <c r="E101">
        <v>-0.42002922970954959</v>
      </c>
    </row>
    <row r="108" spans="5:8" ht="21" x14ac:dyDescent="0.25">
      <c r="F108" s="8" t="s">
        <v>24</v>
      </c>
      <c r="G108" t="s">
        <v>22</v>
      </c>
      <c r="H108" s="5" t="s">
        <v>14</v>
      </c>
    </row>
    <row r="109" spans="5:8" x14ac:dyDescent="0.2">
      <c r="F109">
        <v>1</v>
      </c>
      <c r="G109">
        <f t="array" ref="G109:G117">MMULT(B64:E72,E98:E101)</f>
        <v>0.96532414890718909</v>
      </c>
      <c r="H109">
        <v>0.88524999999999998</v>
      </c>
    </row>
    <row r="110" spans="5:8" x14ac:dyDescent="0.2">
      <c r="F110">
        <v>2</v>
      </c>
      <c r="G110">
        <v>1.0238058610367768</v>
      </c>
      <c r="H110">
        <v>0.97241</v>
      </c>
    </row>
    <row r="111" spans="5:8" x14ac:dyDescent="0.2">
      <c r="F111">
        <v>3</v>
      </c>
      <c r="G111">
        <v>0.94163195950915801</v>
      </c>
      <c r="H111">
        <v>1.0294099999999999</v>
      </c>
    </row>
    <row r="112" spans="5:8" x14ac:dyDescent="0.2">
      <c r="F112">
        <v>4</v>
      </c>
      <c r="G112">
        <v>1.0017879342329736</v>
      </c>
      <c r="H112">
        <v>1.0645199999999999</v>
      </c>
    </row>
    <row r="113" spans="1:11" x14ac:dyDescent="0.2">
      <c r="F113">
        <v>5</v>
      </c>
      <c r="G113">
        <v>0.99190659424988192</v>
      </c>
      <c r="H113">
        <v>1.0714300000000001</v>
      </c>
    </row>
    <row r="114" spans="1:11" x14ac:dyDescent="0.2">
      <c r="F114">
        <v>6</v>
      </c>
      <c r="G114">
        <v>0.97698823580089067</v>
      </c>
      <c r="H114">
        <v>0.84482999999999997</v>
      </c>
    </row>
    <row r="115" spans="1:11" x14ac:dyDescent="0.2">
      <c r="F115">
        <v>7</v>
      </c>
      <c r="G115">
        <v>1.1266568283440339</v>
      </c>
      <c r="H115">
        <v>1.17</v>
      </c>
    </row>
    <row r="116" spans="1:11" x14ac:dyDescent="0.2">
      <c r="F116">
        <v>8</v>
      </c>
      <c r="G116">
        <v>1.0676994933024104</v>
      </c>
      <c r="H116">
        <v>1</v>
      </c>
    </row>
    <row r="117" spans="1:11" x14ac:dyDescent="0.2">
      <c r="F117">
        <v>9</v>
      </c>
      <c r="G117">
        <v>1.0026589446166227</v>
      </c>
      <c r="H117">
        <v>1.0606100000000001</v>
      </c>
    </row>
    <row r="122" spans="1:11" x14ac:dyDescent="0.2">
      <c r="A122" s="11"/>
      <c r="B122" s="11"/>
      <c r="C122" s="12" t="s">
        <v>29</v>
      </c>
      <c r="D122" s="12"/>
      <c r="E122" s="11"/>
      <c r="F122" s="11"/>
      <c r="G122" s="11"/>
      <c r="H122" s="11"/>
      <c r="I122" s="12" t="s">
        <v>29</v>
      </c>
      <c r="J122" s="12"/>
      <c r="K122" s="11"/>
    </row>
    <row r="123" spans="1:11" x14ac:dyDescent="0.2">
      <c r="A123" s="11"/>
      <c r="B123" s="11"/>
      <c r="C123" s="11"/>
      <c r="D123" s="12">
        <f>D124^2</f>
        <v>1.044629762385294E-3</v>
      </c>
      <c r="E123" s="11" t="s">
        <v>28</v>
      </c>
      <c r="F123" s="11"/>
      <c r="G123" s="11"/>
      <c r="H123" s="11"/>
      <c r="I123" s="12">
        <f>I124^2</f>
        <v>0.31807557721113977</v>
      </c>
      <c r="J123" s="11" t="s">
        <v>28</v>
      </c>
      <c r="K123" s="11"/>
    </row>
    <row r="124" spans="1:11" x14ac:dyDescent="0.2">
      <c r="A124" s="11"/>
      <c r="B124" s="11">
        <v>1</v>
      </c>
      <c r="C124" s="11"/>
      <c r="D124" s="12">
        <v>3.2320732701863274E-2</v>
      </c>
      <c r="E124" s="11" t="s">
        <v>27</v>
      </c>
      <c r="F124" s="11"/>
      <c r="G124" s="11">
        <v>2</v>
      </c>
      <c r="H124" s="11"/>
      <c r="I124" s="12">
        <v>0.56398189440011259</v>
      </c>
      <c r="J124" s="11" t="s">
        <v>27</v>
      </c>
      <c r="K124" s="11"/>
    </row>
    <row r="125" spans="1:11" x14ac:dyDescent="0.2">
      <c r="A125" s="11"/>
      <c r="B125" s="11">
        <v>1.1059395890558508</v>
      </c>
      <c r="C125" s="11">
        <v>0.88524999999999998</v>
      </c>
      <c r="D125" s="11">
        <f>CORREL(B125:B133,C125:C133)</f>
        <v>3.2320732701863274E-2</v>
      </c>
      <c r="E125" s="11"/>
      <c r="F125" s="11"/>
      <c r="G125" s="11">
        <v>0.96532414890718909</v>
      </c>
      <c r="H125" s="11">
        <v>0.88524999999999998</v>
      </c>
      <c r="I125" s="11">
        <f>CORREL(G125:G133,H125:H133)</f>
        <v>0.56398189440011259</v>
      </c>
      <c r="J125" s="11"/>
      <c r="K125" s="11"/>
    </row>
    <row r="126" spans="1:11" x14ac:dyDescent="0.2">
      <c r="A126" s="11"/>
      <c r="B126" s="11">
        <v>0.97940741766119221</v>
      </c>
      <c r="C126" s="11">
        <v>0.97241</v>
      </c>
      <c r="D126" s="11"/>
      <c r="E126" s="11"/>
      <c r="F126" s="11"/>
      <c r="G126" s="11">
        <v>1.0238058610367768</v>
      </c>
      <c r="H126" s="11">
        <v>0.97241</v>
      </c>
      <c r="I126" s="11"/>
      <c r="J126" s="11"/>
      <c r="K126" s="11"/>
    </row>
    <row r="127" spans="1:11" x14ac:dyDescent="0.2">
      <c r="A127" s="11"/>
      <c r="B127" s="11">
        <v>0.92410235379885886</v>
      </c>
      <c r="C127" s="11">
        <v>1.0294099999999999</v>
      </c>
      <c r="D127" s="11"/>
      <c r="E127" s="11"/>
      <c r="F127" s="11"/>
      <c r="G127" s="11">
        <v>0.94163195950915801</v>
      </c>
      <c r="H127" s="11">
        <v>1.0294099999999999</v>
      </c>
      <c r="I127" s="11"/>
      <c r="J127" s="11"/>
      <c r="K127" s="11"/>
    </row>
    <row r="128" spans="1:11" x14ac:dyDescent="0.2">
      <c r="A128" s="11"/>
      <c r="B128" s="11">
        <v>1.0404577478296835</v>
      </c>
      <c r="C128" s="11">
        <v>1.0645199999999999</v>
      </c>
      <c r="D128" s="11"/>
      <c r="E128" s="11"/>
      <c r="F128" s="11"/>
      <c r="G128" s="11">
        <v>1.0017879342329736</v>
      </c>
      <c r="H128" s="11">
        <v>1.0645199999999999</v>
      </c>
      <c r="I128" s="11"/>
      <c r="J128" s="11"/>
      <c r="K128" s="11"/>
    </row>
    <row r="129" spans="1:11" x14ac:dyDescent="0.2">
      <c r="A129" s="11"/>
      <c r="B129" s="11">
        <v>0.98221127406196795</v>
      </c>
      <c r="C129" s="11">
        <v>1.0714300000000001</v>
      </c>
      <c r="D129" s="11"/>
      <c r="E129" s="11"/>
      <c r="F129" s="11"/>
      <c r="G129" s="11">
        <v>0.99190659424988192</v>
      </c>
      <c r="H129" s="11">
        <v>1.0714300000000001</v>
      </c>
      <c r="I129" s="11"/>
      <c r="J129" s="11"/>
      <c r="K129" s="11"/>
    </row>
    <row r="130" spans="1:11" x14ac:dyDescent="0.2">
      <c r="A130" s="11"/>
      <c r="B130" s="11">
        <v>1.0508616770480654</v>
      </c>
      <c r="C130" s="11">
        <v>0.84482999999999997</v>
      </c>
      <c r="D130" s="11"/>
      <c r="E130" s="11"/>
      <c r="F130" s="11"/>
      <c r="G130" s="11">
        <v>0.97698823580089067</v>
      </c>
      <c r="H130" s="11">
        <v>0.84482999999999997</v>
      </c>
      <c r="I130" s="11"/>
      <c r="J130" s="11"/>
      <c r="K130" s="11"/>
    </row>
    <row r="131" spans="1:11" x14ac:dyDescent="0.2">
      <c r="A131" s="11"/>
      <c r="B131" s="11">
        <v>1.135091339698012</v>
      </c>
      <c r="C131" s="11">
        <v>1.17</v>
      </c>
      <c r="D131" s="11"/>
      <c r="E131" s="11"/>
      <c r="F131" s="11"/>
      <c r="G131" s="11">
        <v>1.1266568283440339</v>
      </c>
      <c r="H131" s="11">
        <v>1.17</v>
      </c>
      <c r="I131" s="11"/>
      <c r="J131" s="11"/>
      <c r="K131" s="11"/>
    </row>
    <row r="132" spans="1:11" x14ac:dyDescent="0.2">
      <c r="A132" s="11"/>
      <c r="B132" s="11">
        <v>0.79886145935911701</v>
      </c>
      <c r="C132" s="11">
        <v>1</v>
      </c>
      <c r="D132" s="11"/>
      <c r="E132" s="11"/>
      <c r="F132" s="11"/>
      <c r="G132" s="11">
        <v>1.0676994933024104</v>
      </c>
      <c r="H132" s="11">
        <v>1</v>
      </c>
      <c r="I132" s="11"/>
      <c r="J132" s="11"/>
      <c r="K132" s="11"/>
    </row>
    <row r="133" spans="1:11" x14ac:dyDescent="0.2">
      <c r="A133" s="11"/>
      <c r="B133" s="11">
        <v>1.0036745260230731</v>
      </c>
      <c r="C133" s="11">
        <v>1.0606100000000001</v>
      </c>
      <c r="D133" s="11"/>
      <c r="E133" s="11"/>
      <c r="F133" s="11"/>
      <c r="G133" s="11">
        <v>1.0026589446166227</v>
      </c>
      <c r="H133" s="11">
        <v>1.0606100000000001</v>
      </c>
      <c r="I133" s="11"/>
      <c r="J133" s="11"/>
      <c r="K133" s="11"/>
    </row>
    <row r="134" spans="1:1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x14ac:dyDescent="0.2">
      <c r="A135" s="11" t="s">
        <v>30</v>
      </c>
      <c r="B135" s="11"/>
      <c r="C135" s="11" t="s">
        <v>31</v>
      </c>
      <c r="D135" s="12">
        <v>0.15574755919694316</v>
      </c>
      <c r="E135" s="11"/>
      <c r="F135" s="11"/>
      <c r="G135" s="11"/>
      <c r="H135" s="11"/>
      <c r="I135" s="11" t="s">
        <v>31</v>
      </c>
      <c r="J135" s="11">
        <v>5.4303648417483433E-2</v>
      </c>
      <c r="K135" s="11"/>
    </row>
    <row r="136" spans="1:11" x14ac:dyDescent="0.2">
      <c r="A136" s="13">
        <f>D135^(1/2)</f>
        <v>0.39464865285078976</v>
      </c>
      <c r="B136" s="11"/>
      <c r="C136" s="12">
        <f>SUMXMY2(A137:A145,B137:B145)</f>
        <v>0.15574755919694316</v>
      </c>
      <c r="D136" s="11"/>
      <c r="E136" s="11"/>
      <c r="F136" s="11" t="s">
        <v>30</v>
      </c>
      <c r="G136" s="13">
        <f>J135^(1/2)</f>
        <v>0.2330314322521394</v>
      </c>
      <c r="H136" s="11"/>
      <c r="I136" s="12">
        <f>SUMXMY2(G137:G145,H137:H145)</f>
        <v>5.4303648417483433E-2</v>
      </c>
      <c r="J136" s="11"/>
      <c r="K136" s="11"/>
    </row>
    <row r="137" spans="1:11" x14ac:dyDescent="0.2">
      <c r="A137" s="11">
        <v>1.1059395890558508</v>
      </c>
      <c r="B137" s="11">
        <v>0.88524999999999998</v>
      </c>
      <c r="C137" s="11"/>
      <c r="D137" s="11"/>
      <c r="E137" s="11"/>
      <c r="F137" s="11"/>
      <c r="G137" s="11">
        <v>0.96532414890718909</v>
      </c>
      <c r="H137" s="11">
        <v>0.88524999999999998</v>
      </c>
      <c r="I137" s="12"/>
      <c r="J137" s="11"/>
      <c r="K137" s="11"/>
    </row>
    <row r="138" spans="1:11" x14ac:dyDescent="0.2">
      <c r="A138" s="11">
        <v>0.97940741766119221</v>
      </c>
      <c r="B138" s="11">
        <v>0.97241</v>
      </c>
      <c r="C138" s="11"/>
      <c r="D138" s="11"/>
      <c r="E138" s="11"/>
      <c r="F138" s="11"/>
      <c r="G138" s="11">
        <v>1.0238058610367768</v>
      </c>
      <c r="H138" s="11">
        <v>0.97241</v>
      </c>
      <c r="I138" s="11"/>
      <c r="J138" s="11"/>
      <c r="K138" s="11"/>
    </row>
    <row r="139" spans="1:11" x14ac:dyDescent="0.2">
      <c r="A139" s="11">
        <v>0.92410235379885886</v>
      </c>
      <c r="B139" s="11">
        <v>1.0294099999999999</v>
      </c>
      <c r="C139" s="11"/>
      <c r="D139" s="11"/>
      <c r="E139" s="11"/>
      <c r="F139" s="11"/>
      <c r="G139" s="11">
        <v>0.94163195950915801</v>
      </c>
      <c r="H139" s="11">
        <v>1.0294099999999999</v>
      </c>
      <c r="I139" s="11"/>
      <c r="J139" s="11"/>
      <c r="K139" s="11"/>
    </row>
    <row r="140" spans="1:11" x14ac:dyDescent="0.2">
      <c r="A140" s="11">
        <v>1.0404577478296835</v>
      </c>
      <c r="B140" s="11">
        <v>1.0645199999999999</v>
      </c>
      <c r="C140" s="11"/>
      <c r="D140" s="11"/>
      <c r="E140" s="11"/>
      <c r="F140" s="11"/>
      <c r="G140" s="11">
        <v>1.0017879342329736</v>
      </c>
      <c r="H140" s="11">
        <v>1.0645199999999999</v>
      </c>
      <c r="I140" s="11"/>
      <c r="J140" s="11"/>
      <c r="K140" s="11"/>
    </row>
    <row r="141" spans="1:11" x14ac:dyDescent="0.2">
      <c r="A141" s="11">
        <v>0.98221127406196795</v>
      </c>
      <c r="B141" s="11">
        <v>1.0714300000000001</v>
      </c>
      <c r="C141" s="11"/>
      <c r="D141" s="11"/>
      <c r="E141" s="11"/>
      <c r="F141" s="11"/>
      <c r="G141" s="11">
        <v>0.99190659424988192</v>
      </c>
      <c r="H141" s="11">
        <v>1.0714300000000001</v>
      </c>
      <c r="I141" s="11"/>
      <c r="J141" s="11"/>
      <c r="K141" s="11"/>
    </row>
    <row r="142" spans="1:11" x14ac:dyDescent="0.2">
      <c r="A142" s="11">
        <v>1.0508616770480654</v>
      </c>
      <c r="B142" s="11">
        <v>0.84482999999999997</v>
      </c>
      <c r="C142" s="11"/>
      <c r="D142" s="11"/>
      <c r="E142" s="11"/>
      <c r="F142" s="11"/>
      <c r="G142" s="11">
        <v>0.97698823580089067</v>
      </c>
      <c r="H142" s="11">
        <v>0.84482999999999997</v>
      </c>
      <c r="I142" s="11"/>
      <c r="J142" s="11"/>
      <c r="K142" s="11"/>
    </row>
    <row r="143" spans="1:11" x14ac:dyDescent="0.2">
      <c r="A143" s="11">
        <v>1.135091339698012</v>
      </c>
      <c r="B143" s="11">
        <v>1.17</v>
      </c>
      <c r="C143" s="11"/>
      <c r="D143" s="11"/>
      <c r="E143" s="11"/>
      <c r="F143" s="11"/>
      <c r="G143" s="11">
        <v>1.1266568283440339</v>
      </c>
      <c r="H143" s="11">
        <v>1.17</v>
      </c>
      <c r="I143" s="11"/>
      <c r="J143" s="11"/>
      <c r="K143" s="11"/>
    </row>
    <row r="144" spans="1:11" x14ac:dyDescent="0.2">
      <c r="A144" s="11">
        <v>0.79886145935911701</v>
      </c>
      <c r="B144" s="11">
        <v>1</v>
      </c>
      <c r="C144" s="11"/>
      <c r="D144" s="11"/>
      <c r="E144" s="11"/>
      <c r="F144" s="11"/>
      <c r="G144" s="11">
        <v>1.0676994933024104</v>
      </c>
      <c r="H144" s="11">
        <v>1</v>
      </c>
      <c r="I144" s="11"/>
      <c r="J144" s="11"/>
      <c r="K144" s="11"/>
    </row>
    <row r="145" spans="1:11" x14ac:dyDescent="0.2">
      <c r="A145" s="11">
        <v>1.0036745260230731</v>
      </c>
      <c r="B145" s="11">
        <v>1.0606100000000001</v>
      </c>
      <c r="C145" s="11"/>
      <c r="D145" s="11"/>
      <c r="E145" s="11"/>
      <c r="F145" s="11"/>
      <c r="G145" s="11">
        <v>1.0026589446166227</v>
      </c>
      <c r="H145" s="11">
        <v>1.0606100000000001</v>
      </c>
      <c r="I145" s="11"/>
      <c r="J145" s="11"/>
      <c r="K145" s="11"/>
    </row>
    <row r="146" spans="1:1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 x14ac:dyDescent="0.2">
      <c r="A148" s="11"/>
      <c r="B148" s="11"/>
      <c r="C148" s="11"/>
      <c r="D148" s="11"/>
      <c r="E148" s="11"/>
      <c r="F148" s="11"/>
      <c r="G148" s="11"/>
      <c r="H148" s="12"/>
      <c r="I148" s="12"/>
      <c r="J148" s="11"/>
      <c r="K148" s="11"/>
    </row>
    <row r="149" spans="1:11" x14ac:dyDescent="0.2">
      <c r="A149" s="11" t="s">
        <v>33</v>
      </c>
      <c r="B149" s="12">
        <f>SUMXMY2(A151:A159,B151:B159)/SUMSQ(B151:B159)</f>
        <v>1.6787429289822658E-2</v>
      </c>
      <c r="C149" s="12">
        <v>1.67874292898227E-2</v>
      </c>
      <c r="D149" s="11"/>
      <c r="E149" s="11"/>
      <c r="F149" s="11"/>
      <c r="G149" s="11" t="s">
        <v>33</v>
      </c>
      <c r="H149" s="12">
        <f>SUMXMY2(G151:G159,H151:H159)/SUMSQ(H151:H159)</f>
        <v>5.8531810237562008E-3</v>
      </c>
      <c r="I149" s="12">
        <v>5.8531810237562008E-3</v>
      </c>
      <c r="J149" s="11"/>
      <c r="K149" s="11"/>
    </row>
    <row r="150" spans="1:11" x14ac:dyDescent="0.2">
      <c r="A150" s="11" t="s">
        <v>32</v>
      </c>
      <c r="B150" s="13">
        <f>C149^(1/2)</f>
        <v>0.12956631232624743</v>
      </c>
      <c r="C150" s="11"/>
      <c r="D150" s="11"/>
      <c r="E150" s="11"/>
      <c r="F150" s="11"/>
      <c r="G150" s="11" t="s">
        <v>32</v>
      </c>
      <c r="H150" s="13">
        <f>I149^(1/2)</f>
        <v>7.6506084880591033E-2</v>
      </c>
      <c r="I150" s="11"/>
      <c r="J150" s="11"/>
      <c r="K150" s="11"/>
    </row>
    <row r="151" spans="1:11" x14ac:dyDescent="0.2">
      <c r="A151" s="11">
        <v>1.1059395890558508</v>
      </c>
      <c r="B151" s="11">
        <v>0.88524999999999998</v>
      </c>
      <c r="C151" s="11"/>
      <c r="D151" s="11"/>
      <c r="E151" s="11"/>
      <c r="F151" s="11"/>
      <c r="G151" s="11">
        <v>0.96532414890718909</v>
      </c>
      <c r="H151" s="11">
        <v>0.88524999999999998</v>
      </c>
      <c r="I151" s="11"/>
      <c r="J151" s="11"/>
      <c r="K151" s="11"/>
    </row>
    <row r="152" spans="1:11" x14ac:dyDescent="0.2">
      <c r="A152" s="11">
        <v>0.97940741766119221</v>
      </c>
      <c r="B152" s="11">
        <v>0.97241</v>
      </c>
      <c r="C152" s="11"/>
      <c r="D152" s="11"/>
      <c r="E152" s="11"/>
      <c r="F152" s="11"/>
      <c r="G152" s="11">
        <v>1.0238058610367768</v>
      </c>
      <c r="H152" s="11">
        <v>0.97241</v>
      </c>
      <c r="I152" s="11"/>
      <c r="J152" s="11"/>
      <c r="K152" s="11"/>
    </row>
    <row r="153" spans="1:11" x14ac:dyDescent="0.2">
      <c r="A153" s="11">
        <v>0.92410235379885886</v>
      </c>
      <c r="B153" s="11">
        <v>1.0294099999999999</v>
      </c>
      <c r="C153" s="11"/>
      <c r="D153" s="11"/>
      <c r="E153" s="11"/>
      <c r="F153" s="11"/>
      <c r="G153" s="11">
        <v>0.94163195950915801</v>
      </c>
      <c r="H153" s="11">
        <v>1.0294099999999999</v>
      </c>
      <c r="I153" s="11"/>
      <c r="J153" s="11"/>
      <c r="K153" s="11"/>
    </row>
    <row r="154" spans="1:11" x14ac:dyDescent="0.2">
      <c r="A154" s="11">
        <v>1.0404577478296835</v>
      </c>
      <c r="B154" s="11">
        <v>1.0645199999999999</v>
      </c>
      <c r="C154" s="11"/>
      <c r="D154" s="11"/>
      <c r="E154" s="11"/>
      <c r="F154" s="11"/>
      <c r="G154" s="11">
        <v>1.0017879342329736</v>
      </c>
      <c r="H154" s="11">
        <v>1.0645199999999999</v>
      </c>
      <c r="I154" s="11"/>
      <c r="J154" s="11"/>
      <c r="K154" s="11"/>
    </row>
    <row r="155" spans="1:11" x14ac:dyDescent="0.2">
      <c r="A155" s="11">
        <v>0.98221127406196795</v>
      </c>
      <c r="B155" s="11">
        <v>1.0714300000000001</v>
      </c>
      <c r="C155" s="11"/>
      <c r="D155" s="11"/>
      <c r="E155" s="11"/>
      <c r="F155" s="11"/>
      <c r="G155" s="11">
        <v>0.99190659424988192</v>
      </c>
      <c r="H155" s="11">
        <v>1.0714300000000001</v>
      </c>
      <c r="I155" s="11"/>
      <c r="J155" s="11"/>
      <c r="K155" s="11"/>
    </row>
    <row r="156" spans="1:11" x14ac:dyDescent="0.2">
      <c r="A156" s="11">
        <v>1.0508616770480654</v>
      </c>
      <c r="B156" s="11">
        <v>0.84482999999999997</v>
      </c>
      <c r="C156" s="11"/>
      <c r="D156" s="11"/>
      <c r="E156" s="11"/>
      <c r="F156" s="11"/>
      <c r="G156" s="11">
        <v>0.97698823580089067</v>
      </c>
      <c r="H156" s="11">
        <v>0.84482999999999997</v>
      </c>
      <c r="I156" s="11"/>
      <c r="J156" s="11"/>
      <c r="K156" s="11"/>
    </row>
    <row r="157" spans="1:11" x14ac:dyDescent="0.2">
      <c r="A157" s="11">
        <v>1.135091339698012</v>
      </c>
      <c r="B157" s="11">
        <v>1.17</v>
      </c>
      <c r="C157" s="11"/>
      <c r="D157" s="11"/>
      <c r="E157" s="11"/>
      <c r="F157" s="11"/>
      <c r="G157" s="11">
        <v>1.1266568283440339</v>
      </c>
      <c r="H157" s="11">
        <v>1.17</v>
      </c>
      <c r="I157" s="11"/>
      <c r="J157" s="11"/>
      <c r="K157" s="11"/>
    </row>
    <row r="158" spans="1:11" x14ac:dyDescent="0.2">
      <c r="A158" s="11">
        <v>0.79886145935911701</v>
      </c>
      <c r="B158" s="11">
        <v>1</v>
      </c>
      <c r="C158" s="11"/>
      <c r="D158" s="11"/>
      <c r="E158" s="11"/>
      <c r="F158" s="11"/>
      <c r="G158" s="11">
        <v>1.0676994933024104</v>
      </c>
      <c r="H158" s="11">
        <v>1</v>
      </c>
      <c r="I158" s="11"/>
      <c r="J158" s="11"/>
      <c r="K158" s="11"/>
    </row>
    <row r="159" spans="1:11" x14ac:dyDescent="0.2">
      <c r="A159" s="11">
        <v>1.0036745260230731</v>
      </c>
      <c r="B159" s="11">
        <v>1.0606100000000001</v>
      </c>
      <c r="C159" s="11"/>
      <c r="D159" s="11"/>
      <c r="E159" s="11"/>
      <c r="F159" s="11"/>
      <c r="G159" s="11">
        <v>1.0026589446166227</v>
      </c>
      <c r="H159" s="11">
        <v>1.0606100000000001</v>
      </c>
      <c r="I159" s="11"/>
      <c r="J159" s="11"/>
      <c r="K159" s="11"/>
    </row>
    <row r="160" spans="1:1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x14ac:dyDescent="0.2">
      <c r="A162" s="11" t="s">
        <v>34</v>
      </c>
      <c r="B162" s="11">
        <f>SUMXMY2(B165:B173,C165:C173)/SUMXMY2(C165:C173,D165:D173)</f>
        <v>1.9558182092965022</v>
      </c>
      <c r="C162" s="12">
        <v>1.9558182092965</v>
      </c>
      <c r="D162" s="11"/>
      <c r="E162" s="11"/>
      <c r="F162" s="11"/>
      <c r="G162" s="11" t="s">
        <v>34</v>
      </c>
      <c r="H162" s="11">
        <f>SUMXMY2(H165:H173,I165:I173)/SUMXMY2(I165:I173,J165:J173)</f>
        <v>0.68192442278886012</v>
      </c>
      <c r="I162" s="12">
        <v>0.68192442278886012</v>
      </c>
      <c r="J162" s="11"/>
      <c r="K162" s="11"/>
    </row>
    <row r="163" spans="1:11" x14ac:dyDescent="0.2">
      <c r="A163" s="11" t="s">
        <v>35</v>
      </c>
      <c r="B163" s="14">
        <f>C162^(1/2)</f>
        <v>1.3985057058505339</v>
      </c>
      <c r="C163" s="11"/>
      <c r="D163" s="11" t="s">
        <v>36</v>
      </c>
      <c r="E163" s="12">
        <v>1.0109399999999999</v>
      </c>
      <c r="F163" s="11"/>
      <c r="G163" s="11" t="s">
        <v>35</v>
      </c>
      <c r="H163" s="13">
        <f>I162^(1/2)</f>
        <v>0.82578715344140596</v>
      </c>
      <c r="I163" s="11"/>
      <c r="J163" s="11" t="s">
        <v>36</v>
      </c>
      <c r="K163" s="12">
        <v>1.0109399999999999</v>
      </c>
    </row>
    <row r="164" spans="1:11" x14ac:dyDescent="0.2">
      <c r="A164" s="11"/>
      <c r="B164" s="11"/>
      <c r="C164" s="11"/>
      <c r="D164" s="12">
        <f>AVERAGE(C165:C173)</f>
        <v>1.0109399999999999</v>
      </c>
      <c r="E164" s="11"/>
      <c r="F164" s="11"/>
      <c r="G164" s="11"/>
      <c r="H164" s="11"/>
      <c r="I164" s="11"/>
      <c r="J164" s="12">
        <f>AVERAGE(I165:I173)</f>
        <v>1.0109399999999999</v>
      </c>
      <c r="K164" s="11"/>
    </row>
    <row r="165" spans="1:11" x14ac:dyDescent="0.2">
      <c r="A165" s="11"/>
      <c r="B165" s="11">
        <v>1.1059395890558508</v>
      </c>
      <c r="C165" s="11">
        <v>0.88524999999999998</v>
      </c>
      <c r="D165" s="12">
        <v>1.0109399999999999</v>
      </c>
      <c r="E165" s="11"/>
      <c r="F165" s="11"/>
      <c r="G165" s="11"/>
      <c r="H165" s="11">
        <v>0.96532414890718909</v>
      </c>
      <c r="I165" s="11">
        <v>0.88524999999999998</v>
      </c>
      <c r="J165" s="12">
        <v>1.0109399999999999</v>
      </c>
      <c r="K165" s="11"/>
    </row>
    <row r="166" spans="1:11" x14ac:dyDescent="0.2">
      <c r="A166" s="11"/>
      <c r="B166" s="11">
        <v>0.97940741766119221</v>
      </c>
      <c r="C166" s="11">
        <v>0.97241</v>
      </c>
      <c r="D166" s="12">
        <v>1.0109399999999999</v>
      </c>
      <c r="E166" s="11"/>
      <c r="F166" s="11"/>
      <c r="G166" s="11"/>
      <c r="H166" s="11">
        <v>1.0238058610367768</v>
      </c>
      <c r="I166" s="11">
        <v>0.97241</v>
      </c>
      <c r="J166" s="12">
        <v>1.0109399999999999</v>
      </c>
      <c r="K166" s="11"/>
    </row>
    <row r="167" spans="1:11" x14ac:dyDescent="0.2">
      <c r="A167" s="11"/>
      <c r="B167" s="11">
        <v>0.92410235379885886</v>
      </c>
      <c r="C167" s="11">
        <v>1.0294099999999999</v>
      </c>
      <c r="D167" s="12">
        <v>1.0109399999999999</v>
      </c>
      <c r="E167" s="11"/>
      <c r="F167" s="11"/>
      <c r="G167" s="11"/>
      <c r="H167" s="11">
        <v>0.94163195950915801</v>
      </c>
      <c r="I167" s="11">
        <v>1.0294099999999999</v>
      </c>
      <c r="J167" s="12">
        <v>1.0109399999999999</v>
      </c>
      <c r="K167" s="11"/>
    </row>
    <row r="168" spans="1:11" x14ac:dyDescent="0.2">
      <c r="A168" s="11"/>
      <c r="B168" s="11">
        <v>1.0404577478296835</v>
      </c>
      <c r="C168" s="11">
        <v>1.0645199999999999</v>
      </c>
      <c r="D168" s="12">
        <v>1.0109399999999999</v>
      </c>
      <c r="E168" s="11"/>
      <c r="F168" s="11"/>
      <c r="G168" s="11"/>
      <c r="H168" s="11">
        <v>1.0017879342329736</v>
      </c>
      <c r="I168" s="11">
        <v>1.0645199999999999</v>
      </c>
      <c r="J168" s="12">
        <v>1.0109399999999999</v>
      </c>
      <c r="K168" s="11"/>
    </row>
    <row r="169" spans="1:11" x14ac:dyDescent="0.2">
      <c r="A169" s="11"/>
      <c r="B169" s="11">
        <v>0.98221127406196795</v>
      </c>
      <c r="C169" s="11">
        <v>1.0714300000000001</v>
      </c>
      <c r="D169" s="12">
        <v>1.0109399999999999</v>
      </c>
      <c r="E169" s="11"/>
      <c r="F169" s="11"/>
      <c r="G169" s="11"/>
      <c r="H169" s="11">
        <v>0.99190659424988192</v>
      </c>
      <c r="I169" s="11">
        <v>1.0714300000000001</v>
      </c>
      <c r="J169" s="12">
        <v>1.0109399999999999</v>
      </c>
      <c r="K169" s="11"/>
    </row>
    <row r="170" spans="1:11" x14ac:dyDescent="0.2">
      <c r="A170" s="11"/>
      <c r="B170" s="11">
        <v>1.0508616770480654</v>
      </c>
      <c r="C170" s="11">
        <v>0.84482999999999997</v>
      </c>
      <c r="D170" s="12">
        <v>1.0109399999999999</v>
      </c>
      <c r="E170" s="11"/>
      <c r="F170" s="11"/>
      <c r="G170" s="11"/>
      <c r="H170" s="11">
        <v>0.97698823580089067</v>
      </c>
      <c r="I170" s="11">
        <v>0.84482999999999997</v>
      </c>
      <c r="J170" s="12">
        <v>1.0109399999999999</v>
      </c>
      <c r="K170" s="11"/>
    </row>
    <row r="171" spans="1:11" x14ac:dyDescent="0.2">
      <c r="A171" s="11"/>
      <c r="B171" s="11">
        <v>1.135091339698012</v>
      </c>
      <c r="C171" s="11">
        <v>1.17</v>
      </c>
      <c r="D171" s="12">
        <v>1.0109399999999999</v>
      </c>
      <c r="E171" s="11"/>
      <c r="F171" s="11"/>
      <c r="G171" s="11"/>
      <c r="H171" s="11">
        <v>1.1266568283440339</v>
      </c>
      <c r="I171" s="11">
        <v>1.17</v>
      </c>
      <c r="J171" s="12">
        <v>1.0109399999999999</v>
      </c>
      <c r="K171" s="11"/>
    </row>
    <row r="172" spans="1:11" x14ac:dyDescent="0.2">
      <c r="A172" s="11"/>
      <c r="B172" s="11">
        <v>0.79886145935911701</v>
      </c>
      <c r="C172" s="11">
        <v>1</v>
      </c>
      <c r="D172" s="12">
        <v>1.0109399999999999</v>
      </c>
      <c r="E172" s="11"/>
      <c r="F172" s="11"/>
      <c r="G172" s="11"/>
      <c r="H172" s="11">
        <v>1.0676994933024104</v>
      </c>
      <c r="I172" s="11">
        <v>1</v>
      </c>
      <c r="J172" s="12">
        <v>1.0109399999999999</v>
      </c>
      <c r="K172" s="11"/>
    </row>
    <row r="173" spans="1:11" x14ac:dyDescent="0.2">
      <c r="A173" s="11"/>
      <c r="B173" s="11">
        <v>1.0036745260230731</v>
      </c>
      <c r="C173" s="11">
        <v>1.0606100000000001</v>
      </c>
      <c r="D173" s="12">
        <v>1.0109399999999999</v>
      </c>
      <c r="E173" s="11"/>
      <c r="F173" s="11"/>
      <c r="G173" s="11"/>
      <c r="H173" s="11">
        <v>1.0026589446166227</v>
      </c>
      <c r="I173" s="11">
        <v>1.0606100000000001</v>
      </c>
      <c r="J173" s="12">
        <v>1.0109399999999999</v>
      </c>
      <c r="K173" s="11"/>
    </row>
    <row r="174" spans="1:1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9</xdr:col>
                <xdr:colOff>0</xdr:colOff>
                <xdr:row>0</xdr:row>
                <xdr:rowOff>0</xdr:rowOff>
              </from>
              <to>
                <xdr:col>11</xdr:col>
                <xdr:colOff>381000</xdr:colOff>
                <xdr:row>1</xdr:row>
                <xdr:rowOff>88900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8</xdr:col>
                <xdr:colOff>635000</xdr:colOff>
                <xdr:row>1</xdr:row>
                <xdr:rowOff>50800</xdr:rowOff>
              </from>
              <to>
                <xdr:col>13</xdr:col>
                <xdr:colOff>279400</xdr:colOff>
                <xdr:row>3</xdr:row>
                <xdr:rowOff>12700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30" r:id="rId8">
          <objectPr defaultSize="0" autoPict="0" r:id="rId9">
            <anchor moveWithCells="1" sizeWithCells="1">
              <from>
                <xdr:col>0</xdr:col>
                <xdr:colOff>63500</xdr:colOff>
                <xdr:row>16</xdr:row>
                <xdr:rowOff>50800</xdr:rowOff>
              </from>
              <to>
                <xdr:col>1</xdr:col>
                <xdr:colOff>431800</xdr:colOff>
                <xdr:row>18</xdr:row>
                <xdr:rowOff>0</xdr:rowOff>
              </to>
            </anchor>
          </objectPr>
        </oleObject>
      </mc:Choice>
      <mc:Fallback>
        <oleObject progId="Equation.3" shapeId="1030" r:id="rId8"/>
      </mc:Fallback>
    </mc:AlternateContent>
    <mc:AlternateContent xmlns:mc="http://schemas.openxmlformats.org/markup-compatibility/2006">
      <mc:Choice Requires="x14">
        <oleObject progId="Equation.3" shapeId="1031" r:id="rId10">
          <objectPr defaultSize="0" autoPict="0" r:id="rId11">
            <anchor moveWithCells="1" sizeWithCells="1">
              <from>
                <xdr:col>0</xdr:col>
                <xdr:colOff>12700</xdr:colOff>
                <xdr:row>19</xdr:row>
                <xdr:rowOff>241300</xdr:rowOff>
              </from>
              <to>
                <xdr:col>1</xdr:col>
                <xdr:colOff>533400</xdr:colOff>
                <xdr:row>21</xdr:row>
                <xdr:rowOff>228600</xdr:rowOff>
              </to>
            </anchor>
          </objectPr>
        </oleObject>
      </mc:Choice>
      <mc:Fallback>
        <oleObject progId="Equation.3" shapeId="1031" r:id="rId10"/>
      </mc:Fallback>
    </mc:AlternateContent>
    <mc:AlternateContent xmlns:mc="http://schemas.openxmlformats.org/markup-compatibility/2006">
      <mc:Choice Requires="x14">
        <oleObject progId="Equation.3" shapeId="1032" r:id="rId12">
          <objectPr defaultSize="0" autoPict="0" r:id="rId13">
            <anchor moveWithCells="1" sizeWithCells="1">
              <from>
                <xdr:col>0</xdr:col>
                <xdr:colOff>0</xdr:colOff>
                <xdr:row>25</xdr:row>
                <xdr:rowOff>0</xdr:rowOff>
              </from>
              <to>
                <xdr:col>1</xdr:col>
                <xdr:colOff>774700</xdr:colOff>
                <xdr:row>26</xdr:row>
                <xdr:rowOff>241300</xdr:rowOff>
              </to>
            </anchor>
          </objectPr>
        </oleObject>
      </mc:Choice>
      <mc:Fallback>
        <oleObject progId="Equation.3" shapeId="1032" r:id="rId12"/>
      </mc:Fallback>
    </mc:AlternateContent>
    <mc:AlternateContent xmlns:mc="http://schemas.openxmlformats.org/markup-compatibility/2006">
      <mc:Choice Requires="x14">
        <oleObject progId="Equation.3" shapeId="1033" r:id="rId14">
          <objectPr defaultSize="0" autoPict="0" r:id="rId15">
            <anchor moveWithCells="1" sizeWithCells="1">
              <from>
                <xdr:col>0</xdr:col>
                <xdr:colOff>0</xdr:colOff>
                <xdr:row>30</xdr:row>
                <xdr:rowOff>0</xdr:rowOff>
              </from>
              <to>
                <xdr:col>2</xdr:col>
                <xdr:colOff>774700</xdr:colOff>
                <xdr:row>31</xdr:row>
                <xdr:rowOff>241300</xdr:rowOff>
              </to>
            </anchor>
          </objectPr>
        </oleObject>
      </mc:Choice>
      <mc:Fallback>
        <oleObject progId="Equation.3" shapeId="1033" r:id="rId14"/>
      </mc:Fallback>
    </mc:AlternateContent>
    <mc:AlternateContent xmlns:mc="http://schemas.openxmlformats.org/markup-compatibility/2006">
      <mc:Choice Requires="x14">
        <oleObject progId="Equation.3" shapeId="1034" r:id="rId16">
          <objectPr defaultSize="0" autoPict="0" r:id="rId17">
            <anchor moveWithCells="1" sizeWithCells="1">
              <from>
                <xdr:col>0</xdr:col>
                <xdr:colOff>0</xdr:colOff>
                <xdr:row>40</xdr:row>
                <xdr:rowOff>0</xdr:rowOff>
              </from>
              <to>
                <xdr:col>2</xdr:col>
                <xdr:colOff>774700</xdr:colOff>
                <xdr:row>41</xdr:row>
                <xdr:rowOff>241300</xdr:rowOff>
              </to>
            </anchor>
          </objectPr>
        </oleObject>
      </mc:Choice>
      <mc:Fallback>
        <oleObject progId="Equation.3" shapeId="1034" r:id="rId16"/>
      </mc:Fallback>
    </mc:AlternateContent>
    <mc:AlternateContent xmlns:mc="http://schemas.openxmlformats.org/markup-compatibility/2006">
      <mc:Choice Requires="x14">
        <oleObject progId="Equation.3" shapeId="1035" r:id="rId18">
          <objectPr defaultSize="0" r:id="rId7">
            <anchor moveWithCells="1" sizeWithCells="1">
              <from>
                <xdr:col>0</xdr:col>
                <xdr:colOff>0</xdr:colOff>
                <xdr:row>44</xdr:row>
                <xdr:rowOff>0</xdr:rowOff>
              </from>
              <to>
                <xdr:col>4</xdr:col>
                <xdr:colOff>660400</xdr:colOff>
                <xdr:row>45</xdr:row>
                <xdr:rowOff>190500</xdr:rowOff>
              </to>
            </anchor>
          </objectPr>
        </oleObject>
      </mc:Choice>
      <mc:Fallback>
        <oleObject progId="Equation.3" shapeId="1035" r:id="rId18"/>
      </mc:Fallback>
    </mc:AlternateContent>
    <mc:AlternateContent xmlns:mc="http://schemas.openxmlformats.org/markup-compatibility/2006">
      <mc:Choice Requires="x14">
        <oleObject progId="Equation.3" shapeId="1039" r:id="rId19">
          <objectPr defaultSize="0" autoPict="0" r:id="rId20">
            <anchor moveWithCells="1" sizeWithCells="1">
              <from>
                <xdr:col>8</xdr:col>
                <xdr:colOff>622300</xdr:colOff>
                <xdr:row>8</xdr:row>
                <xdr:rowOff>203200</xdr:rowOff>
              </from>
              <to>
                <xdr:col>10</xdr:col>
                <xdr:colOff>469900</xdr:colOff>
                <xdr:row>10</xdr:row>
                <xdr:rowOff>88900</xdr:rowOff>
              </to>
            </anchor>
          </objectPr>
        </oleObject>
      </mc:Choice>
      <mc:Fallback>
        <oleObject progId="Equation.3" shapeId="1039" r:id="rId19"/>
      </mc:Fallback>
    </mc:AlternateContent>
    <mc:AlternateContent xmlns:mc="http://schemas.openxmlformats.org/markup-compatibility/2006">
      <mc:Choice Requires="x14">
        <oleObject progId="Equation.3" shapeId="1040" r:id="rId21">
          <objectPr defaultSize="0" autoPict="0" r:id="rId22">
            <anchor moveWithCells="1" sizeWithCells="1">
              <from>
                <xdr:col>10</xdr:col>
                <xdr:colOff>800100</xdr:colOff>
                <xdr:row>8</xdr:row>
                <xdr:rowOff>165100</xdr:rowOff>
              </from>
              <to>
                <xdr:col>15</xdr:col>
                <xdr:colOff>787400</xdr:colOff>
                <xdr:row>10</xdr:row>
                <xdr:rowOff>88900</xdr:rowOff>
              </to>
            </anchor>
          </objectPr>
        </oleObject>
      </mc:Choice>
      <mc:Fallback>
        <oleObject progId="Equation.3" shapeId="1040" r:id="rId21"/>
      </mc:Fallback>
    </mc:AlternateContent>
    <mc:AlternateContent xmlns:mc="http://schemas.openxmlformats.org/markup-compatibility/2006">
      <mc:Choice Requires="x14">
        <oleObject progId="Equation.3" shapeId="1041" r:id="rId23">
          <objectPr defaultSize="0" r:id="rId5">
            <anchor moveWithCells="1" sizeWithCells="1">
              <from>
                <xdr:col>10</xdr:col>
                <xdr:colOff>0</xdr:colOff>
                <xdr:row>11</xdr:row>
                <xdr:rowOff>0</xdr:rowOff>
              </from>
              <to>
                <xdr:col>12</xdr:col>
                <xdr:colOff>774700</xdr:colOff>
                <xdr:row>12</xdr:row>
                <xdr:rowOff>241300</xdr:rowOff>
              </to>
            </anchor>
          </objectPr>
        </oleObject>
      </mc:Choice>
      <mc:Fallback>
        <oleObject progId="Equation.3" shapeId="1041" r:id="rId23"/>
      </mc:Fallback>
    </mc:AlternateContent>
    <mc:AlternateContent xmlns:mc="http://schemas.openxmlformats.org/markup-compatibility/2006">
      <mc:Choice Requires="x14">
        <oleObject progId="Equation.3" shapeId="1038" r:id="rId24">
          <objectPr defaultSize="0" autoPict="0" r:id="rId25">
            <anchor moveWithCells="1" sizeWithCells="1">
              <from>
                <xdr:col>7</xdr:col>
                <xdr:colOff>139700</xdr:colOff>
                <xdr:row>9</xdr:row>
                <xdr:rowOff>12700</xdr:rowOff>
              </from>
              <to>
                <xdr:col>8</xdr:col>
                <xdr:colOff>88900</xdr:colOff>
                <xdr:row>10</xdr:row>
                <xdr:rowOff>50800</xdr:rowOff>
              </to>
            </anchor>
          </objectPr>
        </oleObject>
      </mc:Choice>
      <mc:Fallback>
        <oleObject progId="Equation.3" shapeId="1038" r:id="rId24"/>
      </mc:Fallback>
    </mc:AlternateContent>
    <mc:AlternateContent xmlns:mc="http://schemas.openxmlformats.org/markup-compatibility/2006">
      <mc:Choice Requires="x14">
        <oleObject progId="Equation.3" shapeId="1042" r:id="rId26">
          <objectPr defaultSize="0" autoPict="0" r:id="rId9">
            <anchor moveWithCells="1" sizeWithCells="1">
              <from>
                <xdr:col>0</xdr:col>
                <xdr:colOff>381000</xdr:colOff>
                <xdr:row>74</xdr:row>
                <xdr:rowOff>190500</xdr:rowOff>
              </from>
              <to>
                <xdr:col>1</xdr:col>
                <xdr:colOff>431800</xdr:colOff>
                <xdr:row>76</xdr:row>
                <xdr:rowOff>190500</xdr:rowOff>
              </to>
            </anchor>
          </objectPr>
        </oleObject>
      </mc:Choice>
      <mc:Fallback>
        <oleObject progId="Equation.3" shapeId="1042" r:id="rId26"/>
      </mc:Fallback>
    </mc:AlternateContent>
    <mc:AlternateContent xmlns:mc="http://schemas.openxmlformats.org/markup-compatibility/2006">
      <mc:Choice Requires="x14">
        <oleObject progId="Equation.3" shapeId="1043" r:id="rId27">
          <objectPr defaultSize="0" autoPict="0" r:id="rId11">
            <anchor moveWithCells="1" sizeWithCells="1">
              <from>
                <xdr:col>0</xdr:col>
                <xdr:colOff>12700</xdr:colOff>
                <xdr:row>79</xdr:row>
                <xdr:rowOff>241300</xdr:rowOff>
              </from>
              <to>
                <xdr:col>1</xdr:col>
                <xdr:colOff>533400</xdr:colOff>
                <xdr:row>81</xdr:row>
                <xdr:rowOff>228600</xdr:rowOff>
              </to>
            </anchor>
          </objectPr>
        </oleObject>
      </mc:Choice>
      <mc:Fallback>
        <oleObject progId="Equation.3" shapeId="1043" r:id="rId27"/>
      </mc:Fallback>
    </mc:AlternateContent>
    <mc:AlternateContent xmlns:mc="http://schemas.openxmlformats.org/markup-compatibility/2006">
      <mc:Choice Requires="x14">
        <oleObject progId="Equation.3" shapeId="1044" r:id="rId28">
          <objectPr defaultSize="0" autoPict="0" r:id="rId13">
            <anchor moveWithCells="1" sizeWithCells="1">
              <from>
                <xdr:col>0</xdr:col>
                <xdr:colOff>0</xdr:colOff>
                <xdr:row>85</xdr:row>
                <xdr:rowOff>203200</xdr:rowOff>
              </from>
              <to>
                <xdr:col>1</xdr:col>
                <xdr:colOff>774700</xdr:colOff>
                <xdr:row>87</xdr:row>
                <xdr:rowOff>190500</xdr:rowOff>
              </to>
            </anchor>
          </objectPr>
        </oleObject>
      </mc:Choice>
      <mc:Fallback>
        <oleObject progId="Equation.3" shapeId="1044" r:id="rId28"/>
      </mc:Fallback>
    </mc:AlternateContent>
    <mc:AlternateContent xmlns:mc="http://schemas.openxmlformats.org/markup-compatibility/2006">
      <mc:Choice Requires="x14">
        <oleObject progId="Equation.3" shapeId="1045" r:id="rId29">
          <objectPr defaultSize="0" r:id="rId15">
            <anchor moveWithCells="1" sizeWithCells="1">
              <from>
                <xdr:col>0</xdr:col>
                <xdr:colOff>0</xdr:colOff>
                <xdr:row>91</xdr:row>
                <xdr:rowOff>0</xdr:rowOff>
              </from>
              <to>
                <xdr:col>2</xdr:col>
                <xdr:colOff>774700</xdr:colOff>
                <xdr:row>92</xdr:row>
                <xdr:rowOff>241300</xdr:rowOff>
              </to>
            </anchor>
          </objectPr>
        </oleObject>
      </mc:Choice>
      <mc:Fallback>
        <oleObject progId="Equation.3" shapeId="1045" r:id="rId29"/>
      </mc:Fallback>
    </mc:AlternateContent>
    <mc:AlternateContent xmlns:mc="http://schemas.openxmlformats.org/markup-compatibility/2006">
      <mc:Choice Requires="x14">
        <oleObject progId="Equation.3" shapeId="1047" r:id="rId30">
          <objectPr defaultSize="0" r:id="rId17">
            <anchor moveWithCells="1" sizeWithCells="1">
              <from>
                <xdr:col>0</xdr:col>
                <xdr:colOff>0</xdr:colOff>
                <xdr:row>98</xdr:row>
                <xdr:rowOff>0</xdr:rowOff>
              </from>
              <to>
                <xdr:col>2</xdr:col>
                <xdr:colOff>774700</xdr:colOff>
                <xdr:row>99</xdr:row>
                <xdr:rowOff>241300</xdr:rowOff>
              </to>
            </anchor>
          </objectPr>
        </oleObject>
      </mc:Choice>
      <mc:Fallback>
        <oleObject progId="Equation.3" shapeId="1047" r:id="rId30"/>
      </mc:Fallback>
    </mc:AlternateContent>
    <mc:AlternateContent xmlns:mc="http://schemas.openxmlformats.org/markup-compatibility/2006">
      <mc:Choice Requires="x14">
        <oleObject progId="Equation.3" shapeId="1048" r:id="rId31">
          <objectPr defaultSize="0" autoPict="0" r:id="rId7">
            <anchor moveWithCells="1" sizeWithCells="1">
              <from>
                <xdr:col>0</xdr:col>
                <xdr:colOff>0</xdr:colOff>
                <xdr:row>106</xdr:row>
                <xdr:rowOff>0</xdr:rowOff>
              </from>
              <to>
                <xdr:col>4</xdr:col>
                <xdr:colOff>660400</xdr:colOff>
                <xdr:row>108</xdr:row>
                <xdr:rowOff>38100</xdr:rowOff>
              </to>
            </anchor>
          </objectPr>
        </oleObject>
      </mc:Choice>
      <mc:Fallback>
        <oleObject progId="Equation.3" shapeId="1048" r:id="rId31"/>
      </mc:Fallback>
    </mc:AlternateContent>
    <oleObject progId="Equation.3" shapeId="1049" r:id="rId32"/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Volodya</dc:creator>
  <cp:lastModifiedBy>Microsoft Office User</cp:lastModifiedBy>
  <dcterms:created xsi:type="dcterms:W3CDTF">2012-11-24T16:56:26Z</dcterms:created>
  <dcterms:modified xsi:type="dcterms:W3CDTF">2020-12-19T09:50:37Z</dcterms:modified>
</cp:coreProperties>
</file>