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Hub\BigWallClock\DOC\zobniki\"/>
    </mc:Choice>
  </mc:AlternateContent>
  <xr:revisionPtr revIDLastSave="0" documentId="13_ncr:1_{46FB1582-86DA-4A4F-A097-D3CA8AE70B9A}" xr6:coauthVersionLast="47" xr6:coauthVersionMax="47" xr10:uidLastSave="{00000000-0000-0000-0000-000000000000}"/>
  <bookViews>
    <workbookView xWindow="-30828" yWindow="-108" windowWidth="30936" windowHeight="16776" xr2:uid="{E999F3D9-CDB5-4052-8CFC-85334F3B140B}"/>
  </bookViews>
  <sheets>
    <sheet name="2 razmerji" sheetId="2" r:id="rId1"/>
    <sheet name="3 razmerj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C16" i="2" s="1"/>
  <c r="E15" i="2"/>
  <c r="E16" i="2" s="1"/>
  <c r="E9" i="2"/>
  <c r="C9" i="2"/>
  <c r="J9" i="2"/>
  <c r="E8" i="2"/>
  <c r="C8" i="2"/>
  <c r="F2" i="2"/>
  <c r="J13" i="2"/>
  <c r="L13" i="2" s="1"/>
  <c r="I13" i="2"/>
  <c r="J8" i="2"/>
  <c r="I8" i="2"/>
  <c r="B28" i="1"/>
  <c r="B29" i="1" s="1"/>
  <c r="B18" i="1"/>
  <c r="B19" i="1" s="1"/>
  <c r="G26" i="1"/>
  <c r="F26" i="1"/>
  <c r="E26" i="1"/>
  <c r="D26" i="1"/>
  <c r="C26" i="1"/>
  <c r="B26" i="1"/>
  <c r="C16" i="1"/>
  <c r="D16" i="1"/>
  <c r="E16" i="1"/>
  <c r="F16" i="1"/>
  <c r="G16" i="1"/>
  <c r="B16" i="1"/>
  <c r="G25" i="1"/>
  <c r="E25" i="1"/>
  <c r="C25" i="1"/>
  <c r="K23" i="1"/>
  <c r="J23" i="1"/>
  <c r="I23" i="1"/>
  <c r="G15" i="1"/>
  <c r="E15" i="1"/>
  <c r="C15" i="1"/>
  <c r="I13" i="1"/>
  <c r="J13" i="1"/>
  <c r="K13" i="1"/>
  <c r="I8" i="1"/>
  <c r="J8" i="1"/>
  <c r="K8" i="1"/>
  <c r="I9" i="1"/>
  <c r="J9" i="1"/>
  <c r="K9" i="1"/>
  <c r="L9" i="1" s="1"/>
  <c r="F2" i="1"/>
  <c r="E18" i="2" l="1"/>
  <c r="E19" i="2" s="1"/>
  <c r="D16" i="2"/>
  <c r="C18" i="2"/>
  <c r="C19" i="2" s="1"/>
  <c r="B16" i="2"/>
  <c r="L8" i="2"/>
  <c r="L8" i="1"/>
  <c r="L23" i="1"/>
  <c r="L13" i="1"/>
</calcChain>
</file>

<file path=xl/sharedStrings.xml><?xml version="1.0" encoding="utf-8"?>
<sst xmlns="http://schemas.openxmlformats.org/spreadsheetml/2006/main" count="37" uniqueCount="20">
  <si>
    <t>1 : 12</t>
  </si>
  <si>
    <t>G1a</t>
  </si>
  <si>
    <t>G1b</t>
  </si>
  <si>
    <t>G2a</t>
  </si>
  <si>
    <t>G2b</t>
  </si>
  <si>
    <t>G3a</t>
  </si>
  <si>
    <t>G3b</t>
  </si>
  <si>
    <t>r1</t>
  </si>
  <si>
    <t>r2</t>
  </si>
  <si>
    <t>r3</t>
  </si>
  <si>
    <t>R</t>
  </si>
  <si>
    <t>distance</t>
  </si>
  <si>
    <t>Modulo</t>
  </si>
  <si>
    <t>https://boyanmfg.com/gear-terminology-teeth-calculation-formulas-easy-guide/</t>
  </si>
  <si>
    <t>diameter</t>
  </si>
  <si>
    <t>pitch:</t>
  </si>
  <si>
    <t>tooth width:</t>
  </si>
  <si>
    <t>Distance</t>
  </si>
  <si>
    <t>modulo</t>
  </si>
  <si>
    <t>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</si>
</sst>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2" fillId="0" borderId="0" xfId="1"/>
    <xf numFmtId="17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457200</xdr:colOff>
      <xdr:row>4</xdr:row>
      <xdr:rowOff>91440</xdr:rowOff>
    </xdr:from>
    <xdr:to>
      <xdr:col>23</xdr:col>
      <xdr:colOff>519073</xdr:colOff>
      <xdr:row>29</xdr:row>
      <xdr:rowOff>99973</xdr:rowOff>
    </xdr:to>
    <xdr:pic>
      <xdr:nvPicPr>
        <xdr:cNvPr id="2" name="Picture 1" descr="center distance of meshing gears">
          <a:extLst>
            <a:ext uri="{FF2B5EF4-FFF2-40B4-BE49-F238E27FC236}">
              <a16:creationId xmlns:a16="http://schemas.microsoft.com/office/drawing/2014/main" id="{ACDFF151-CE07-4050-9664-B044DCC24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6540" y="823912"/>
          <a:ext cx="5242544" cy="4578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457200</xdr:colOff>
      <xdr:row>4</xdr:row>
      <xdr:rowOff>91440</xdr:rowOff>
    </xdr:from>
    <xdr:to>
      <xdr:col>23</xdr:col>
      <xdr:colOff>519097</xdr:colOff>
      <xdr:row>29</xdr:row>
      <xdr:rowOff>99997</xdr:rowOff>
    </xdr:to>
    <xdr:pic>
      <xdr:nvPicPr>
        <xdr:cNvPr id="2" name="Picture 1" descr="center distance of meshing gears">
          <a:extLst>
            <a:ext uri="{FF2B5EF4-FFF2-40B4-BE49-F238E27FC236}">
              <a16:creationId xmlns:a16="http://schemas.microsoft.com/office/drawing/2014/main" id="{F7C0F705-292C-E39C-2167-F1FC0C534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2700" y="822960"/>
          <a:ext cx="5242560" cy="457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yanmfg.com/gear-terminology-teeth-calculation-formulas-easy-guid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oyanmfg.com/gear-terminology-teeth-calculation-formulas-easy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31AE-DFCA-4D36-AA48-85AAF24B1A19}">
  <dimension ref="A2:Q29"/>
  <sheetViews>
    <sheetView tabSelected="1" workbookViewId="0">
      <selection activeCell="E22" sqref="E22"/>
    </sheetView>
  </sheetViews>
  <sheetFormatPr defaultRowHeight="14.25" x14ac:dyDescent="0.45"/>
  <cols>
    <col min="1" max="1" width="12.46484375" customWidth="1"/>
  </cols>
  <sheetData>
    <row r="2" spans="1:17" x14ac:dyDescent="0.45">
      <c r="B2" s="1" t="s">
        <v>0</v>
      </c>
      <c r="C2">
        <v>12</v>
      </c>
      <c r="F2">
        <f>SQRT(C2)</f>
        <v>3.4641016151377544</v>
      </c>
      <c r="Q2" s="5" t="s">
        <v>13</v>
      </c>
    </row>
    <row r="5" spans="1:17" x14ac:dyDescent="0.45">
      <c r="B5" t="s">
        <v>1</v>
      </c>
      <c r="C5" t="s">
        <v>2</v>
      </c>
      <c r="D5" t="s">
        <v>3</v>
      </c>
      <c r="E5" t="s">
        <v>4</v>
      </c>
      <c r="I5" t="s">
        <v>7</v>
      </c>
      <c r="J5" t="s">
        <v>8</v>
      </c>
      <c r="L5" t="s">
        <v>10</v>
      </c>
    </row>
    <row r="6" spans="1:17" x14ac:dyDescent="0.45">
      <c r="B6" s="2"/>
      <c r="C6" s="2"/>
      <c r="D6" s="2"/>
    </row>
    <row r="8" spans="1:17" x14ac:dyDescent="0.45">
      <c r="B8">
        <v>16</v>
      </c>
      <c r="C8">
        <f>B8*3</f>
        <v>48</v>
      </c>
      <c r="D8">
        <v>16</v>
      </c>
      <c r="E8">
        <f>D8*4</f>
        <v>64</v>
      </c>
      <c r="I8">
        <f t="shared" ref="I8:I9" si="0">C8/B8</f>
        <v>3</v>
      </c>
      <c r="J8">
        <f t="shared" ref="J8:J9" si="1">E8/D8</f>
        <v>4</v>
      </c>
      <c r="L8">
        <f>I8*J8</f>
        <v>12</v>
      </c>
    </row>
    <row r="9" spans="1:17" x14ac:dyDescent="0.45">
      <c r="B9">
        <v>15</v>
      </c>
      <c r="C9">
        <f>B9*I9</f>
        <v>48</v>
      </c>
      <c r="D9">
        <v>16</v>
      </c>
      <c r="E9">
        <f>D9*J9</f>
        <v>60</v>
      </c>
      <c r="I9">
        <v>3.2</v>
      </c>
      <c r="J9">
        <f>$C$2/I9</f>
        <v>3.75</v>
      </c>
    </row>
    <row r="12" spans="1:17" x14ac:dyDescent="0.45">
      <c r="A12" s="3" t="s">
        <v>17</v>
      </c>
    </row>
    <row r="13" spans="1:17" x14ac:dyDescent="0.45">
      <c r="A13" s="3">
        <v>55</v>
      </c>
      <c r="B13">
        <v>15</v>
      </c>
      <c r="C13">
        <v>48</v>
      </c>
      <c r="D13">
        <v>16</v>
      </c>
      <c r="E13">
        <v>60</v>
      </c>
      <c r="I13">
        <f t="shared" ref="I13" si="2">C13/B13</f>
        <v>3.2</v>
      </c>
      <c r="J13">
        <f t="shared" ref="J13" si="3">E13/D13</f>
        <v>3.75</v>
      </c>
      <c r="L13">
        <f>I13*J13</f>
        <v>12</v>
      </c>
    </row>
    <row r="14" spans="1:17" x14ac:dyDescent="0.45">
      <c r="B14" s="2"/>
      <c r="C14" s="2"/>
      <c r="D14" s="2"/>
      <c r="E14" s="2"/>
      <c r="F14" s="2"/>
      <c r="G14" s="2"/>
    </row>
    <row r="15" spans="1:17" x14ac:dyDescent="0.45">
      <c r="A15" t="s">
        <v>18</v>
      </c>
      <c r="C15">
        <f>$A13*2/(B13+C13)</f>
        <v>1.746031746031746</v>
      </c>
      <c r="E15">
        <f>$A13*2/(D13+E13)</f>
        <v>1.4473684210526316</v>
      </c>
    </row>
    <row r="16" spans="1:17" x14ac:dyDescent="0.45">
      <c r="A16" t="s">
        <v>14</v>
      </c>
      <c r="B16">
        <f>$C15*B13</f>
        <v>26.19047619047619</v>
      </c>
      <c r="C16">
        <f>$C15*C13</f>
        <v>83.80952380952381</v>
      </c>
      <c r="D16">
        <f>$E15*D13</f>
        <v>23.157894736842106</v>
      </c>
      <c r="E16">
        <f>$E15*E13</f>
        <v>86.842105263157904</v>
      </c>
    </row>
    <row r="17" spans="1:7" x14ac:dyDescent="0.45">
      <c r="C17" s="2"/>
      <c r="D17" s="2"/>
      <c r="E17" s="2"/>
      <c r="F17" s="2"/>
      <c r="G17" s="2"/>
    </row>
    <row r="18" spans="1:7" x14ac:dyDescent="0.45">
      <c r="A18" t="s">
        <v>15</v>
      </c>
      <c r="C18" s="6">
        <f>C15*PI()</f>
        <v>5.4853205062678931</v>
      </c>
      <c r="E18" s="6">
        <f>E15*PI()</f>
        <v>4.5470419986168062</v>
      </c>
    </row>
    <row r="19" spans="1:7" x14ac:dyDescent="0.45">
      <c r="A19" t="s">
        <v>16</v>
      </c>
      <c r="C19" s="6">
        <f>C18/2</f>
        <v>2.7426602531339466</v>
      </c>
      <c r="E19" s="6">
        <f>E18/2</f>
        <v>2.2735209993084031</v>
      </c>
    </row>
    <row r="21" spans="1:7" x14ac:dyDescent="0.45">
      <c r="A21" t="s">
        <v>19</v>
      </c>
      <c r="B21">
        <v>6</v>
      </c>
      <c r="C21">
        <v>4</v>
      </c>
      <c r="D21">
        <v>7</v>
      </c>
      <c r="E21">
        <v>4</v>
      </c>
    </row>
    <row r="22" spans="1:7" x14ac:dyDescent="0.45">
      <c r="A22" s="3"/>
    </row>
    <row r="23" spans="1:7" x14ac:dyDescent="0.45">
      <c r="A23" s="3"/>
    </row>
    <row r="24" spans="1:7" x14ac:dyDescent="0.45">
      <c r="B24" s="2"/>
      <c r="C24" s="2"/>
      <c r="D24" s="2"/>
      <c r="E24" s="2"/>
      <c r="F24" s="2"/>
      <c r="G24" s="2"/>
    </row>
    <row r="25" spans="1:7" x14ac:dyDescent="0.45">
      <c r="C25" s="4"/>
      <c r="D25" s="4"/>
      <c r="E25" s="4"/>
      <c r="F25" s="4"/>
      <c r="G25" s="4"/>
    </row>
    <row r="28" spans="1:7" x14ac:dyDescent="0.45">
      <c r="B28" s="6"/>
    </row>
    <row r="29" spans="1:7" x14ac:dyDescent="0.45">
      <c r="B29" s="6"/>
    </row>
  </sheetData>
  <hyperlinks>
    <hyperlink ref="Q2" r:id="rId1" xr:uid="{693CF2F8-9C85-496B-97C4-8B716C0F06A9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A97-C280-4F81-A4EE-62865067DFE4}">
  <dimension ref="A2:Q29"/>
  <sheetViews>
    <sheetView workbookViewId="0">
      <selection activeCell="A13" sqref="A13"/>
    </sheetView>
  </sheetViews>
  <sheetFormatPr defaultRowHeight="14.25" x14ac:dyDescent="0.45"/>
  <cols>
    <col min="1" max="1" width="12.46484375" customWidth="1"/>
  </cols>
  <sheetData>
    <row r="2" spans="1:17" x14ac:dyDescent="0.45">
      <c r="B2" s="1" t="s">
        <v>0</v>
      </c>
      <c r="C2">
        <v>12</v>
      </c>
      <c r="F2">
        <f>2.3*2.3*2.3</f>
        <v>12.166999999999996</v>
      </c>
      <c r="Q2" s="5" t="s">
        <v>13</v>
      </c>
    </row>
    <row r="5" spans="1:17" x14ac:dyDescent="0.4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I5" t="s">
        <v>7</v>
      </c>
      <c r="J5" t="s">
        <v>8</v>
      </c>
      <c r="K5" t="s">
        <v>9</v>
      </c>
      <c r="L5" t="s">
        <v>10</v>
      </c>
    </row>
    <row r="6" spans="1:17" x14ac:dyDescent="0.45">
      <c r="B6" s="2"/>
      <c r="C6" s="2"/>
      <c r="D6" s="2"/>
    </row>
    <row r="8" spans="1:17" x14ac:dyDescent="0.45">
      <c r="B8">
        <v>20</v>
      </c>
      <c r="C8">
        <v>45</v>
      </c>
      <c r="D8">
        <v>20</v>
      </c>
      <c r="E8">
        <v>45</v>
      </c>
      <c r="F8">
        <v>20</v>
      </c>
      <c r="G8">
        <v>45</v>
      </c>
      <c r="I8">
        <f t="shared" ref="I8:I9" si="0">C8/B8</f>
        <v>2.25</v>
      </c>
      <c r="J8">
        <f t="shared" ref="J8:J9" si="1">E8/D8</f>
        <v>2.25</v>
      </c>
      <c r="K8">
        <f t="shared" ref="K8:K9" si="2">G8/F8</f>
        <v>2.25</v>
      </c>
      <c r="L8">
        <f t="shared" ref="L8:L9" si="3">I8*J8*K8</f>
        <v>11.390625</v>
      </c>
    </row>
    <row r="9" spans="1:17" x14ac:dyDescent="0.45">
      <c r="B9">
        <v>20</v>
      </c>
      <c r="C9">
        <v>46</v>
      </c>
      <c r="D9">
        <v>20</v>
      </c>
      <c r="E9">
        <v>46</v>
      </c>
      <c r="F9">
        <v>20</v>
      </c>
      <c r="G9">
        <v>46</v>
      </c>
      <c r="I9">
        <f t="shared" si="0"/>
        <v>2.2999999999999998</v>
      </c>
      <c r="J9">
        <f t="shared" si="1"/>
        <v>2.2999999999999998</v>
      </c>
      <c r="K9">
        <f t="shared" si="2"/>
        <v>2.2999999999999998</v>
      </c>
      <c r="L9">
        <f t="shared" si="3"/>
        <v>12.166999999999996</v>
      </c>
    </row>
    <row r="12" spans="1:17" x14ac:dyDescent="0.45">
      <c r="A12" s="3" t="s">
        <v>12</v>
      </c>
    </row>
    <row r="13" spans="1:17" x14ac:dyDescent="0.45">
      <c r="A13" s="3">
        <v>1.5</v>
      </c>
      <c r="B13">
        <v>20</v>
      </c>
      <c r="C13">
        <v>50</v>
      </c>
      <c r="D13">
        <v>20</v>
      </c>
      <c r="E13">
        <v>40</v>
      </c>
      <c r="F13">
        <v>20</v>
      </c>
      <c r="G13">
        <v>48</v>
      </c>
      <c r="I13">
        <f t="shared" ref="I13" si="4">C13/B13</f>
        <v>2.5</v>
      </c>
      <c r="J13">
        <f t="shared" ref="J13" si="5">E13/D13</f>
        <v>2</v>
      </c>
      <c r="K13">
        <f t="shared" ref="K13" si="6">G13/F13</f>
        <v>2.4</v>
      </c>
      <c r="L13">
        <f t="shared" ref="L13" si="7">I13*J13*K13</f>
        <v>12</v>
      </c>
    </row>
    <row r="14" spans="1:17" x14ac:dyDescent="0.45">
      <c r="B14" s="2"/>
      <c r="C14" s="2"/>
      <c r="D14" s="2"/>
      <c r="E14" s="2"/>
      <c r="F14" s="2"/>
      <c r="G14" s="2"/>
    </row>
    <row r="15" spans="1:17" x14ac:dyDescent="0.45">
      <c r="A15" t="s">
        <v>11</v>
      </c>
      <c r="C15">
        <f>$A13/2*(B13+C13)</f>
        <v>52.5</v>
      </c>
      <c r="E15">
        <f>$A13/2*(D13+E13)</f>
        <v>45</v>
      </c>
      <c r="G15">
        <f>$A13/2*(F13+G13)</f>
        <v>51</v>
      </c>
    </row>
    <row r="16" spans="1:17" x14ac:dyDescent="0.45">
      <c r="A16" t="s">
        <v>14</v>
      </c>
      <c r="B16">
        <f>$A13*B13</f>
        <v>30</v>
      </c>
      <c r="C16">
        <f t="shared" ref="C16:G16" si="8">$A13*C13</f>
        <v>75</v>
      </c>
      <c r="D16">
        <f t="shared" si="8"/>
        <v>30</v>
      </c>
      <c r="E16">
        <f t="shared" si="8"/>
        <v>60</v>
      </c>
      <c r="F16">
        <f t="shared" si="8"/>
        <v>30</v>
      </c>
      <c r="G16">
        <f t="shared" si="8"/>
        <v>72</v>
      </c>
    </row>
    <row r="17" spans="1:12" x14ac:dyDescent="0.45">
      <c r="C17" s="2"/>
      <c r="D17" s="2"/>
      <c r="E17" s="2"/>
      <c r="F17" s="2"/>
      <c r="G17" s="2"/>
    </row>
    <row r="18" spans="1:12" x14ac:dyDescent="0.45">
      <c r="A18" t="s">
        <v>15</v>
      </c>
      <c r="B18" s="6">
        <f>A13*PI()</f>
        <v>4.7123889803846897</v>
      </c>
    </row>
    <row r="19" spans="1:12" x14ac:dyDescent="0.45">
      <c r="A19" t="s">
        <v>16</v>
      </c>
      <c r="B19" s="6">
        <f>B18/2</f>
        <v>2.3561944901923448</v>
      </c>
    </row>
    <row r="22" spans="1:12" x14ac:dyDescent="0.45">
      <c r="A22" s="3" t="s">
        <v>12</v>
      </c>
    </row>
    <row r="23" spans="1:12" x14ac:dyDescent="0.45">
      <c r="A23" s="3">
        <v>2</v>
      </c>
      <c r="B23">
        <v>10</v>
      </c>
      <c r="C23">
        <v>25</v>
      </c>
      <c r="D23">
        <v>10</v>
      </c>
      <c r="E23">
        <v>20</v>
      </c>
      <c r="F23">
        <v>10</v>
      </c>
      <c r="G23">
        <v>24</v>
      </c>
      <c r="I23">
        <f t="shared" ref="I23:I25" si="9">C23/B23</f>
        <v>2.5</v>
      </c>
      <c r="J23">
        <f t="shared" ref="J23:J25" si="10">E23/D23</f>
        <v>2</v>
      </c>
      <c r="K23">
        <f t="shared" ref="K23:K25" si="11">G23/F23</f>
        <v>2.4</v>
      </c>
      <c r="L23">
        <f t="shared" ref="L23" si="12">I23*J23*K23</f>
        <v>12</v>
      </c>
    </row>
    <row r="24" spans="1:12" x14ac:dyDescent="0.45">
      <c r="B24" s="2"/>
      <c r="C24" s="2"/>
      <c r="D24" s="2"/>
      <c r="E24" s="2"/>
      <c r="F24" s="2"/>
      <c r="G24" s="2"/>
    </row>
    <row r="25" spans="1:12" x14ac:dyDescent="0.45">
      <c r="A25" t="s">
        <v>11</v>
      </c>
      <c r="C25" s="4">
        <f>$A23/2*(B23+C23)</f>
        <v>35</v>
      </c>
      <c r="D25" s="4"/>
      <c r="E25" s="4">
        <f>$A23/2*(D23+E23)</f>
        <v>30</v>
      </c>
      <c r="F25" s="4"/>
      <c r="G25" s="4">
        <f>$A23/2*(F23+G23)</f>
        <v>34</v>
      </c>
    </row>
    <row r="26" spans="1:12" x14ac:dyDescent="0.45">
      <c r="A26" t="s">
        <v>14</v>
      </c>
      <c r="B26">
        <f>$A23*B23</f>
        <v>20</v>
      </c>
      <c r="C26">
        <f t="shared" ref="C26:G26" si="13">$A23*C23</f>
        <v>50</v>
      </c>
      <c r="D26">
        <f t="shared" si="13"/>
        <v>20</v>
      </c>
      <c r="E26">
        <f t="shared" si="13"/>
        <v>40</v>
      </c>
      <c r="F26">
        <f t="shared" si="13"/>
        <v>20</v>
      </c>
      <c r="G26">
        <f t="shared" si="13"/>
        <v>48</v>
      </c>
    </row>
    <row r="28" spans="1:12" x14ac:dyDescent="0.45">
      <c r="A28" t="s">
        <v>15</v>
      </c>
      <c r="B28" s="6">
        <f>A23*PI()</f>
        <v>6.2831853071795862</v>
      </c>
    </row>
    <row r="29" spans="1:12" x14ac:dyDescent="0.45">
      <c r="A29" t="s">
        <v>16</v>
      </c>
      <c r="B29" s="6">
        <f>B28/2</f>
        <v>3.1415926535897931</v>
      </c>
    </row>
  </sheetData>
  <hyperlinks>
    <hyperlink ref="Q2" r:id="rId1" xr:uid="{6B6B65C9-E60B-46AB-A8FA-96D7529F3442}"/>
  </hyperlinks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razmerji</vt:lpstr>
      <vt:lpstr>3 razmerja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Ogrin</dc:creator>
  <cp:lastModifiedBy>Aljaz Ogrin</cp:lastModifiedBy>
  <dcterms:created xsi:type="dcterms:W3CDTF">2025-01-07T18:28:48Z</dcterms:created>
  <dcterms:modified xsi:type="dcterms:W3CDTF">2025-01-19T14:29:41Z</dcterms:modified>
</cp:coreProperties>
</file>