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 activeTab="2"/>
  </bookViews>
  <sheets>
    <sheet name="Лист1" sheetId="1" r:id="rId1"/>
    <sheet name="__Solver__" sheetId="2" state="hidden" r:id="rId2"/>
    <sheet name="Лист2" sheetId="3" r:id="rId3"/>
  </sheets>
  <definedNames>
    <definedName name="solver_adj" localSheetId="0" hidden="1">Лист1!$B$50:$D$50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Лист1!$E$47:$E$49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Лист1!$E$50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Лист1!$F$47:$F$49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50" i="1" l="1"/>
  <c r="E48" i="1"/>
  <c r="E49" i="1"/>
  <c r="E47" i="1"/>
  <c r="H64" i="3"/>
  <c r="M133" i="3"/>
  <c r="L133" i="3"/>
  <c r="K133" i="3"/>
  <c r="M132" i="3"/>
  <c r="L132" i="3"/>
  <c r="K132" i="3"/>
  <c r="O132" i="3" s="1"/>
  <c r="M131" i="3"/>
  <c r="L131" i="3"/>
  <c r="K131" i="3"/>
  <c r="I133" i="3"/>
  <c r="H133" i="3"/>
  <c r="G133" i="3"/>
  <c r="I132" i="3"/>
  <c r="H132" i="3"/>
  <c r="G132" i="3"/>
  <c r="I131" i="3"/>
  <c r="H131" i="3"/>
  <c r="G131" i="3"/>
  <c r="E132" i="3"/>
  <c r="D131" i="3"/>
  <c r="C131" i="3" a="1"/>
  <c r="E133" i="3" s="1"/>
  <c r="M129" i="3"/>
  <c r="L129" i="3"/>
  <c r="K129" i="3"/>
  <c r="M128" i="3"/>
  <c r="L128" i="3"/>
  <c r="K128" i="3"/>
  <c r="M127" i="3"/>
  <c r="L127" i="3"/>
  <c r="K127" i="3"/>
  <c r="O128" i="3" s="1"/>
  <c r="I129" i="3"/>
  <c r="H129" i="3"/>
  <c r="G129" i="3"/>
  <c r="I128" i="3"/>
  <c r="H128" i="3"/>
  <c r="G128" i="3"/>
  <c r="I127" i="3"/>
  <c r="H127" i="3"/>
  <c r="G127" i="3"/>
  <c r="C127" i="3" a="1"/>
  <c r="C129" i="3" s="1"/>
  <c r="M125" i="3"/>
  <c r="L125" i="3"/>
  <c r="K125" i="3"/>
  <c r="M124" i="3"/>
  <c r="L124" i="3"/>
  <c r="K124" i="3"/>
  <c r="M123" i="3"/>
  <c r="L123" i="3"/>
  <c r="K123" i="3"/>
  <c r="O124" i="3" s="1"/>
  <c r="M121" i="3"/>
  <c r="L121" i="3"/>
  <c r="K121" i="3"/>
  <c r="M120" i="3"/>
  <c r="L120" i="3"/>
  <c r="K120" i="3"/>
  <c r="M119" i="3"/>
  <c r="L119" i="3"/>
  <c r="K119" i="3"/>
  <c r="M117" i="3"/>
  <c r="L117" i="3"/>
  <c r="K117" i="3"/>
  <c r="M116" i="3"/>
  <c r="L116" i="3"/>
  <c r="K116" i="3"/>
  <c r="M115" i="3"/>
  <c r="L115" i="3"/>
  <c r="K115" i="3"/>
  <c r="I125" i="3"/>
  <c r="H125" i="3"/>
  <c r="G125" i="3"/>
  <c r="I124" i="3"/>
  <c r="H124" i="3"/>
  <c r="G124" i="3"/>
  <c r="I123" i="3"/>
  <c r="H123" i="3"/>
  <c r="G123" i="3"/>
  <c r="I121" i="3"/>
  <c r="H121" i="3"/>
  <c r="G121" i="3"/>
  <c r="I120" i="3"/>
  <c r="H120" i="3"/>
  <c r="G120" i="3"/>
  <c r="I119" i="3"/>
  <c r="H119" i="3"/>
  <c r="G119" i="3"/>
  <c r="I117" i="3"/>
  <c r="H117" i="3"/>
  <c r="G117" i="3"/>
  <c r="I116" i="3"/>
  <c r="H116" i="3"/>
  <c r="G116" i="3"/>
  <c r="I115" i="3"/>
  <c r="H115" i="3"/>
  <c r="G115" i="3"/>
  <c r="G111" i="3"/>
  <c r="H111" i="3"/>
  <c r="I111" i="3"/>
  <c r="G112" i="3"/>
  <c r="H112" i="3"/>
  <c r="I112" i="3"/>
  <c r="G113" i="3"/>
  <c r="H113" i="3"/>
  <c r="L113" i="3" s="1"/>
  <c r="I113" i="3"/>
  <c r="E125" i="3"/>
  <c r="C125" i="3"/>
  <c r="D124" i="3"/>
  <c r="E123" i="3"/>
  <c r="C123" i="3"/>
  <c r="C123" i="3" a="1"/>
  <c r="D125" i="3" s="1"/>
  <c r="E121" i="3"/>
  <c r="C121" i="3"/>
  <c r="D120" i="3"/>
  <c r="E119" i="3"/>
  <c r="C119" i="3"/>
  <c r="C119" i="3" a="1"/>
  <c r="D121" i="3" s="1"/>
  <c r="E117" i="3"/>
  <c r="C117" i="3"/>
  <c r="D116" i="3"/>
  <c r="E115" i="3"/>
  <c r="C115" i="3"/>
  <c r="C115" i="3" a="1"/>
  <c r="D117" i="3" s="1"/>
  <c r="M113" i="3"/>
  <c r="K113" i="3"/>
  <c r="L112" i="3"/>
  <c r="M111" i="3"/>
  <c r="K111" i="3"/>
  <c r="M109" i="3"/>
  <c r="L109" i="3"/>
  <c r="K109" i="3"/>
  <c r="M108" i="3"/>
  <c r="L108" i="3"/>
  <c r="K108" i="3"/>
  <c r="M107" i="3"/>
  <c r="L107" i="3"/>
  <c r="K107" i="3"/>
  <c r="M105" i="3"/>
  <c r="L105" i="3"/>
  <c r="K105" i="3"/>
  <c r="M104" i="3"/>
  <c r="L104" i="3"/>
  <c r="K104" i="3"/>
  <c r="M103" i="3"/>
  <c r="L103" i="3"/>
  <c r="K103" i="3"/>
  <c r="M101" i="3"/>
  <c r="L101" i="3"/>
  <c r="K101" i="3"/>
  <c r="M100" i="3"/>
  <c r="L100" i="3"/>
  <c r="K100" i="3"/>
  <c r="M99" i="3"/>
  <c r="L99" i="3"/>
  <c r="K99" i="3"/>
  <c r="M97" i="3"/>
  <c r="L97" i="3"/>
  <c r="K97" i="3"/>
  <c r="M96" i="3"/>
  <c r="L96" i="3"/>
  <c r="K96" i="3"/>
  <c r="M95" i="3"/>
  <c r="L95" i="3"/>
  <c r="K95" i="3"/>
  <c r="I109" i="3"/>
  <c r="H109" i="3"/>
  <c r="G109" i="3"/>
  <c r="I108" i="3"/>
  <c r="H108" i="3"/>
  <c r="G108" i="3"/>
  <c r="I107" i="3"/>
  <c r="H107" i="3"/>
  <c r="G107" i="3"/>
  <c r="I105" i="3"/>
  <c r="H105" i="3"/>
  <c r="G105" i="3"/>
  <c r="I104" i="3"/>
  <c r="H104" i="3"/>
  <c r="G104" i="3"/>
  <c r="I103" i="3"/>
  <c r="H103" i="3"/>
  <c r="G103" i="3"/>
  <c r="I101" i="3"/>
  <c r="H101" i="3"/>
  <c r="G101" i="3"/>
  <c r="I100" i="3"/>
  <c r="H100" i="3"/>
  <c r="G100" i="3"/>
  <c r="I99" i="3"/>
  <c r="H99" i="3"/>
  <c r="G99" i="3"/>
  <c r="I97" i="3"/>
  <c r="H97" i="3"/>
  <c r="G97" i="3"/>
  <c r="I96" i="3"/>
  <c r="H96" i="3"/>
  <c r="G96" i="3"/>
  <c r="I95" i="3"/>
  <c r="H95" i="3"/>
  <c r="G95" i="3"/>
  <c r="C111" i="3" a="1"/>
  <c r="C113" i="3" s="1"/>
  <c r="C107" i="3" a="1"/>
  <c r="C109" i="3" s="1"/>
  <c r="E105" i="3"/>
  <c r="C105" i="3"/>
  <c r="D104" i="3"/>
  <c r="E103" i="3"/>
  <c r="C103" i="3"/>
  <c r="C103" i="3" a="1"/>
  <c r="D105" i="3" s="1"/>
  <c r="C99" i="3" a="1"/>
  <c r="C101" i="3" s="1"/>
  <c r="C95" i="3" a="1"/>
  <c r="C97" i="3" s="1"/>
  <c r="I93" i="3"/>
  <c r="H93" i="3"/>
  <c r="G93" i="3"/>
  <c r="I92" i="3"/>
  <c r="H92" i="3"/>
  <c r="G92" i="3"/>
  <c r="I91" i="3"/>
  <c r="H91" i="3"/>
  <c r="G91" i="3"/>
  <c r="I89" i="3"/>
  <c r="H89" i="3"/>
  <c r="G89" i="3"/>
  <c r="I88" i="3"/>
  <c r="H88" i="3"/>
  <c r="G88" i="3"/>
  <c r="I87" i="3"/>
  <c r="H87" i="3"/>
  <c r="G87" i="3"/>
  <c r="I85" i="3"/>
  <c r="H85" i="3"/>
  <c r="G85" i="3"/>
  <c r="I84" i="3"/>
  <c r="H84" i="3"/>
  <c r="G84" i="3"/>
  <c r="I83" i="3"/>
  <c r="H83" i="3"/>
  <c r="G83" i="3"/>
  <c r="E93" i="3"/>
  <c r="C93" i="3"/>
  <c r="D92" i="3"/>
  <c r="E91" i="3"/>
  <c r="C91" i="3"/>
  <c r="C91" i="3" a="1"/>
  <c r="D93" i="3" s="1"/>
  <c r="C87" i="3" a="1"/>
  <c r="C89" i="3" s="1"/>
  <c r="E85" i="3"/>
  <c r="C85" i="3"/>
  <c r="D84" i="3"/>
  <c r="E83" i="3"/>
  <c r="C83" i="3"/>
  <c r="C83" i="3" a="1"/>
  <c r="D85" i="3" s="1"/>
  <c r="M93" i="3"/>
  <c r="L93" i="3"/>
  <c r="K93" i="3"/>
  <c r="M92" i="3"/>
  <c r="L92" i="3"/>
  <c r="K92" i="3"/>
  <c r="M91" i="3"/>
  <c r="L91" i="3"/>
  <c r="K91" i="3"/>
  <c r="M89" i="3"/>
  <c r="L89" i="3"/>
  <c r="K89" i="3"/>
  <c r="M88" i="3"/>
  <c r="L88" i="3"/>
  <c r="K88" i="3"/>
  <c r="M87" i="3"/>
  <c r="L87" i="3"/>
  <c r="K87" i="3"/>
  <c r="M85" i="3"/>
  <c r="L85" i="3"/>
  <c r="K85" i="3"/>
  <c r="M84" i="3"/>
  <c r="L84" i="3"/>
  <c r="K84" i="3"/>
  <c r="M83" i="3"/>
  <c r="L83" i="3"/>
  <c r="K83" i="3"/>
  <c r="M81" i="3"/>
  <c r="L81" i="3"/>
  <c r="K81" i="3"/>
  <c r="M80" i="3"/>
  <c r="L80" i="3"/>
  <c r="K80" i="3"/>
  <c r="M79" i="3"/>
  <c r="L79" i="3"/>
  <c r="K79" i="3"/>
  <c r="M77" i="3"/>
  <c r="L77" i="3"/>
  <c r="K77" i="3"/>
  <c r="M76" i="3"/>
  <c r="L76" i="3"/>
  <c r="K76" i="3"/>
  <c r="M75" i="3"/>
  <c r="L75" i="3"/>
  <c r="O76" i="3" s="1"/>
  <c r="K75" i="3"/>
  <c r="M73" i="3"/>
  <c r="L73" i="3"/>
  <c r="K73" i="3"/>
  <c r="M72" i="3"/>
  <c r="L72" i="3"/>
  <c r="K72" i="3"/>
  <c r="M71" i="3"/>
  <c r="L71" i="3"/>
  <c r="K71" i="3"/>
  <c r="O72" i="3" s="1"/>
  <c r="M69" i="3"/>
  <c r="L69" i="3"/>
  <c r="K69" i="3"/>
  <c r="M68" i="3"/>
  <c r="L68" i="3"/>
  <c r="K68" i="3"/>
  <c r="M67" i="3"/>
  <c r="L67" i="3"/>
  <c r="K67" i="3"/>
  <c r="M65" i="3"/>
  <c r="L65" i="3"/>
  <c r="K65" i="3"/>
  <c r="M64" i="3"/>
  <c r="L64" i="3"/>
  <c r="K64" i="3"/>
  <c r="M63" i="3"/>
  <c r="L63" i="3"/>
  <c r="K63" i="3"/>
  <c r="O64" i="3" s="1"/>
  <c r="M61" i="3"/>
  <c r="L61" i="3"/>
  <c r="K61" i="3"/>
  <c r="M60" i="3"/>
  <c r="L60" i="3"/>
  <c r="K60" i="3"/>
  <c r="M59" i="3"/>
  <c r="L59" i="3"/>
  <c r="K59" i="3"/>
  <c r="I81" i="3"/>
  <c r="H81" i="3"/>
  <c r="G81" i="3"/>
  <c r="I80" i="3"/>
  <c r="H80" i="3"/>
  <c r="G80" i="3"/>
  <c r="I79" i="3"/>
  <c r="H79" i="3"/>
  <c r="G79" i="3"/>
  <c r="I77" i="3"/>
  <c r="H77" i="3"/>
  <c r="G77" i="3"/>
  <c r="I76" i="3"/>
  <c r="H76" i="3"/>
  <c r="G76" i="3"/>
  <c r="I75" i="3"/>
  <c r="H75" i="3"/>
  <c r="G75" i="3"/>
  <c r="I73" i="3"/>
  <c r="H73" i="3"/>
  <c r="G73" i="3"/>
  <c r="I72" i="3"/>
  <c r="H72" i="3"/>
  <c r="G72" i="3"/>
  <c r="I71" i="3"/>
  <c r="H71" i="3"/>
  <c r="G71" i="3"/>
  <c r="I69" i="3"/>
  <c r="H69" i="3"/>
  <c r="G69" i="3"/>
  <c r="I68" i="3"/>
  <c r="H68" i="3"/>
  <c r="G68" i="3"/>
  <c r="I67" i="3"/>
  <c r="H67" i="3"/>
  <c r="G67" i="3"/>
  <c r="I65" i="3"/>
  <c r="H65" i="3"/>
  <c r="G65" i="3"/>
  <c r="I64" i="3"/>
  <c r="G64" i="3"/>
  <c r="I63" i="3"/>
  <c r="H63" i="3"/>
  <c r="G63" i="3"/>
  <c r="I61" i="3"/>
  <c r="H61" i="3"/>
  <c r="G61" i="3"/>
  <c r="I60" i="3"/>
  <c r="H60" i="3"/>
  <c r="G60" i="3"/>
  <c r="I59" i="3"/>
  <c r="H59" i="3"/>
  <c r="G59" i="3"/>
  <c r="C79" i="3" a="1"/>
  <c r="C81" i="3" s="1"/>
  <c r="E77" i="3"/>
  <c r="C77" i="3"/>
  <c r="D76" i="3"/>
  <c r="E75" i="3"/>
  <c r="C75" i="3"/>
  <c r="C75" i="3" a="1"/>
  <c r="D77" i="3" s="1"/>
  <c r="C71" i="3" a="1"/>
  <c r="C73" i="3" s="1"/>
  <c r="C67" i="3" a="1"/>
  <c r="C69" i="3" s="1"/>
  <c r="E65" i="3"/>
  <c r="C65" i="3"/>
  <c r="D64" i="3"/>
  <c r="E63" i="3"/>
  <c r="C63" i="3"/>
  <c r="C63" i="3" a="1"/>
  <c r="D65" i="3" s="1"/>
  <c r="C59" i="3" a="1"/>
  <c r="C61" i="3" s="1"/>
  <c r="O40" i="3"/>
  <c r="M57" i="3"/>
  <c r="L57" i="3"/>
  <c r="K57" i="3"/>
  <c r="M56" i="3"/>
  <c r="L56" i="3"/>
  <c r="K56" i="3"/>
  <c r="M55" i="3"/>
  <c r="L55" i="3"/>
  <c r="K55" i="3"/>
  <c r="O56" i="3" s="1"/>
  <c r="M53" i="3"/>
  <c r="L53" i="3"/>
  <c r="K53" i="3"/>
  <c r="M52" i="3"/>
  <c r="L52" i="3"/>
  <c r="K52" i="3"/>
  <c r="M51" i="3"/>
  <c r="L51" i="3"/>
  <c r="K51" i="3"/>
  <c r="M49" i="3"/>
  <c r="L49" i="3"/>
  <c r="K49" i="3"/>
  <c r="M48" i="3"/>
  <c r="L48" i="3"/>
  <c r="K48" i="3"/>
  <c r="M47" i="3"/>
  <c r="L47" i="3"/>
  <c r="K47" i="3"/>
  <c r="O48" i="3" s="1"/>
  <c r="M45" i="3"/>
  <c r="L45" i="3"/>
  <c r="K45" i="3"/>
  <c r="M44" i="3"/>
  <c r="L44" i="3"/>
  <c r="K44" i="3"/>
  <c r="M43" i="3"/>
  <c r="L43" i="3"/>
  <c r="K43" i="3"/>
  <c r="M41" i="3"/>
  <c r="L41" i="3"/>
  <c r="K41" i="3"/>
  <c r="M40" i="3"/>
  <c r="L40" i="3"/>
  <c r="K40" i="3"/>
  <c r="M39" i="3"/>
  <c r="L39" i="3"/>
  <c r="K39" i="3"/>
  <c r="O38" i="3" s="1"/>
  <c r="M37" i="3"/>
  <c r="L37" i="3"/>
  <c r="K37" i="3"/>
  <c r="M36" i="3"/>
  <c r="L36" i="3"/>
  <c r="K36" i="3"/>
  <c r="M35" i="3"/>
  <c r="L35" i="3"/>
  <c r="K35" i="3"/>
  <c r="M33" i="3"/>
  <c r="L33" i="3"/>
  <c r="K33" i="3"/>
  <c r="M32" i="3"/>
  <c r="L32" i="3"/>
  <c r="K32" i="3"/>
  <c r="M31" i="3"/>
  <c r="L31" i="3"/>
  <c r="K31" i="3"/>
  <c r="M29" i="3"/>
  <c r="L29" i="3"/>
  <c r="K29" i="3"/>
  <c r="M28" i="3"/>
  <c r="L28" i="3"/>
  <c r="K28" i="3"/>
  <c r="M27" i="3"/>
  <c r="L27" i="3"/>
  <c r="K27" i="3"/>
  <c r="M25" i="3"/>
  <c r="L25" i="3"/>
  <c r="K25" i="3"/>
  <c r="M24" i="3"/>
  <c r="L24" i="3"/>
  <c r="K24" i="3"/>
  <c r="M23" i="3"/>
  <c r="L23" i="3"/>
  <c r="K23" i="3"/>
  <c r="M21" i="3"/>
  <c r="L21" i="3"/>
  <c r="K21" i="3"/>
  <c r="M20" i="3"/>
  <c r="L20" i="3"/>
  <c r="K20" i="3"/>
  <c r="M19" i="3"/>
  <c r="L19" i="3"/>
  <c r="K19" i="3"/>
  <c r="M17" i="3"/>
  <c r="L17" i="3"/>
  <c r="K17" i="3"/>
  <c r="M16" i="3"/>
  <c r="L16" i="3"/>
  <c r="K16" i="3"/>
  <c r="M15" i="3"/>
  <c r="L15" i="3"/>
  <c r="K15" i="3"/>
  <c r="K11" i="3"/>
  <c r="M13" i="3"/>
  <c r="L13" i="3"/>
  <c r="K13" i="3"/>
  <c r="M12" i="3"/>
  <c r="L12" i="3"/>
  <c r="K12" i="3"/>
  <c r="M11" i="3"/>
  <c r="L11" i="3"/>
  <c r="L8" i="3"/>
  <c r="M8" i="3"/>
  <c r="M7" i="3"/>
  <c r="L7" i="3"/>
  <c r="K7" i="3"/>
  <c r="K8" i="3"/>
  <c r="K9" i="3"/>
  <c r="L9" i="3"/>
  <c r="M9" i="3"/>
  <c r="I57" i="3"/>
  <c r="H57" i="3"/>
  <c r="G57" i="3"/>
  <c r="I56" i="3"/>
  <c r="H56" i="3"/>
  <c r="G56" i="3"/>
  <c r="I55" i="3"/>
  <c r="H55" i="3"/>
  <c r="G55" i="3"/>
  <c r="I53" i="3"/>
  <c r="H53" i="3"/>
  <c r="G53" i="3"/>
  <c r="I52" i="3"/>
  <c r="H52" i="3"/>
  <c r="G52" i="3"/>
  <c r="I51" i="3"/>
  <c r="H51" i="3"/>
  <c r="G51" i="3"/>
  <c r="I49" i="3"/>
  <c r="H49" i="3"/>
  <c r="G49" i="3"/>
  <c r="I48" i="3"/>
  <c r="H48" i="3"/>
  <c r="G48" i="3"/>
  <c r="I47" i="3"/>
  <c r="H47" i="3"/>
  <c r="G47" i="3"/>
  <c r="I45" i="3"/>
  <c r="H45" i="3"/>
  <c r="G45" i="3"/>
  <c r="I44" i="3"/>
  <c r="H44" i="3"/>
  <c r="G44" i="3"/>
  <c r="I43" i="3"/>
  <c r="H43" i="3"/>
  <c r="G43" i="3"/>
  <c r="I41" i="3"/>
  <c r="H41" i="3"/>
  <c r="G41" i="3"/>
  <c r="I40" i="3"/>
  <c r="H40" i="3"/>
  <c r="G40" i="3"/>
  <c r="I39" i="3"/>
  <c r="H39" i="3"/>
  <c r="G39" i="3"/>
  <c r="I37" i="3"/>
  <c r="H37" i="3"/>
  <c r="G37" i="3"/>
  <c r="I36" i="3"/>
  <c r="H36" i="3"/>
  <c r="G36" i="3"/>
  <c r="I35" i="3"/>
  <c r="H35" i="3"/>
  <c r="G35" i="3"/>
  <c r="I33" i="3"/>
  <c r="H33" i="3"/>
  <c r="G33" i="3"/>
  <c r="I32" i="3"/>
  <c r="H32" i="3"/>
  <c r="G32" i="3"/>
  <c r="I31" i="3"/>
  <c r="H31" i="3"/>
  <c r="G31" i="3"/>
  <c r="I29" i="3"/>
  <c r="H29" i="3"/>
  <c r="G29" i="3"/>
  <c r="I28" i="3"/>
  <c r="H28" i="3"/>
  <c r="G28" i="3"/>
  <c r="I27" i="3"/>
  <c r="H27" i="3"/>
  <c r="G27" i="3"/>
  <c r="H24" i="3"/>
  <c r="G23" i="3"/>
  <c r="I25" i="3"/>
  <c r="H25" i="3"/>
  <c r="G25" i="3"/>
  <c r="I24" i="3"/>
  <c r="G24" i="3"/>
  <c r="I23" i="3"/>
  <c r="H23" i="3"/>
  <c r="C55" i="3" a="1"/>
  <c r="C55" i="3" s="1"/>
  <c r="C56" i="3"/>
  <c r="D57" i="3"/>
  <c r="C51" i="3" a="1"/>
  <c r="C51" i="3" s="1"/>
  <c r="C52" i="3"/>
  <c r="D53" i="3"/>
  <c r="C47" i="3" a="1"/>
  <c r="C47" i="3" s="1"/>
  <c r="C48" i="3"/>
  <c r="C43" i="3" a="1"/>
  <c r="C43" i="3" s="1"/>
  <c r="C44" i="3"/>
  <c r="D45" i="3"/>
  <c r="C39" i="3" a="1"/>
  <c r="C39" i="3" s="1"/>
  <c r="C40" i="3"/>
  <c r="D41" i="3"/>
  <c r="C35" i="3" a="1"/>
  <c r="C35" i="3" s="1"/>
  <c r="C36" i="3"/>
  <c r="D37" i="3"/>
  <c r="C31" i="3" a="1"/>
  <c r="C31" i="3" s="1"/>
  <c r="C32" i="3"/>
  <c r="D33" i="3"/>
  <c r="C27" i="3" a="1"/>
  <c r="C27" i="3" s="1"/>
  <c r="C23" i="3" a="1"/>
  <c r="C23" i="3" s="1"/>
  <c r="C24" i="3"/>
  <c r="D25" i="3"/>
  <c r="O36" i="3"/>
  <c r="O44" i="3"/>
  <c r="O52" i="3"/>
  <c r="O60" i="3"/>
  <c r="O68" i="3"/>
  <c r="O92" i="3"/>
  <c r="O96" i="3"/>
  <c r="O100" i="3"/>
  <c r="O108" i="3"/>
  <c r="O116" i="3"/>
  <c r="I21" i="3"/>
  <c r="I15" i="3"/>
  <c r="I16" i="3"/>
  <c r="I17" i="3"/>
  <c r="I19" i="3"/>
  <c r="I20" i="3"/>
  <c r="H15" i="3"/>
  <c r="H16" i="3"/>
  <c r="H17" i="3"/>
  <c r="H19" i="3"/>
  <c r="H20" i="3"/>
  <c r="H21" i="3"/>
  <c r="G15" i="3"/>
  <c r="G16" i="3"/>
  <c r="G17" i="3"/>
  <c r="G19" i="3"/>
  <c r="G20" i="3"/>
  <c r="G21" i="3"/>
  <c r="G12" i="3"/>
  <c r="H12" i="3"/>
  <c r="I12" i="3"/>
  <c r="G13" i="3"/>
  <c r="H13" i="3"/>
  <c r="I13" i="3"/>
  <c r="H11" i="3"/>
  <c r="I11" i="3"/>
  <c r="G11" i="3"/>
  <c r="C19" i="3" a="1"/>
  <c r="C19" i="3" s="1"/>
  <c r="C15" i="3" a="1"/>
  <c r="C15" i="3" s="1"/>
  <c r="C11" i="3" a="1"/>
  <c r="C11" i="3" s="1"/>
  <c r="H7" i="3"/>
  <c r="I7" i="3"/>
  <c r="H8" i="3"/>
  <c r="I8" i="3"/>
  <c r="H9" i="3"/>
  <c r="I9" i="3"/>
  <c r="G8" i="3"/>
  <c r="G9" i="3"/>
  <c r="G7" i="3"/>
  <c r="C7" i="3" a="1"/>
  <c r="C7" i="3" s="1"/>
  <c r="B41" i="1" a="1"/>
  <c r="B41" i="1" s="1"/>
  <c r="G41" i="1"/>
  <c r="H41" i="1"/>
  <c r="G42" i="1"/>
  <c r="H42" i="1"/>
  <c r="G43" i="1"/>
  <c r="H43" i="1"/>
  <c r="F42" i="1"/>
  <c r="F43" i="1"/>
  <c r="F41" i="1"/>
  <c r="E37" i="1"/>
  <c r="E32" i="1"/>
  <c r="C35" i="1"/>
  <c r="E35" i="1" s="1"/>
  <c r="B34" i="1"/>
  <c r="E34" i="1" s="1"/>
  <c r="C36" i="1"/>
  <c r="D35" i="1"/>
  <c r="D34" i="1"/>
  <c r="C34" i="1"/>
  <c r="B36" i="1"/>
  <c r="B35" i="1"/>
  <c r="D31" i="1"/>
  <c r="D36" i="1" s="1"/>
  <c r="E36" i="1" s="1"/>
  <c r="C31" i="1"/>
  <c r="B31" i="1"/>
  <c r="E31" i="1" s="1"/>
  <c r="D30" i="1"/>
  <c r="C30" i="1"/>
  <c r="E30" i="1" s="1"/>
  <c r="B30" i="1"/>
  <c r="D29" i="1"/>
  <c r="C29" i="1"/>
  <c r="B29" i="1"/>
  <c r="E29" i="1" s="1"/>
  <c r="J23" i="1"/>
  <c r="E6" i="1"/>
  <c r="C11" i="1" s="1"/>
  <c r="I11" i="1" s="1"/>
  <c r="E5" i="1"/>
  <c r="B10" i="1" s="1"/>
  <c r="E131" i="3" l="1"/>
  <c r="C133" i="3"/>
  <c r="C132" i="3"/>
  <c r="D133" i="3"/>
  <c r="C131" i="3"/>
  <c r="D132" i="3"/>
  <c r="D129" i="3"/>
  <c r="E129" i="3"/>
  <c r="D127" i="3"/>
  <c r="E128" i="3"/>
  <c r="C128" i="3"/>
  <c r="C127" i="3"/>
  <c r="D128" i="3"/>
  <c r="E127" i="3"/>
  <c r="O120" i="3"/>
  <c r="L111" i="3"/>
  <c r="M112" i="3"/>
  <c r="K112" i="3"/>
  <c r="D123" i="3"/>
  <c r="E124" i="3"/>
  <c r="C124" i="3"/>
  <c r="D119" i="3"/>
  <c r="E120" i="3"/>
  <c r="C120" i="3"/>
  <c r="D115" i="3"/>
  <c r="E116" i="3"/>
  <c r="C116" i="3"/>
  <c r="O104" i="3"/>
  <c r="D113" i="3"/>
  <c r="E113" i="3"/>
  <c r="D111" i="3"/>
  <c r="E112" i="3"/>
  <c r="C112" i="3"/>
  <c r="C111" i="3"/>
  <c r="D112" i="3"/>
  <c r="E111" i="3"/>
  <c r="C108" i="3"/>
  <c r="E109" i="3"/>
  <c r="D107" i="3"/>
  <c r="E108" i="3"/>
  <c r="D109" i="3"/>
  <c r="C107" i="3"/>
  <c r="D108" i="3"/>
  <c r="E107" i="3"/>
  <c r="D103" i="3"/>
  <c r="E104" i="3"/>
  <c r="C104" i="3"/>
  <c r="C100" i="3"/>
  <c r="E101" i="3"/>
  <c r="D99" i="3"/>
  <c r="E100" i="3"/>
  <c r="D101" i="3"/>
  <c r="C99" i="3"/>
  <c r="D100" i="3"/>
  <c r="E99" i="3"/>
  <c r="C96" i="3"/>
  <c r="C95" i="3"/>
  <c r="E97" i="3"/>
  <c r="D95" i="3"/>
  <c r="E96" i="3"/>
  <c r="D97" i="3"/>
  <c r="D96" i="3"/>
  <c r="E95" i="3"/>
  <c r="D91" i="3"/>
  <c r="E92" i="3"/>
  <c r="C92" i="3"/>
  <c r="D89" i="3"/>
  <c r="C87" i="3"/>
  <c r="E89" i="3"/>
  <c r="D87" i="3"/>
  <c r="E88" i="3"/>
  <c r="C88" i="3"/>
  <c r="D88" i="3"/>
  <c r="E87" i="3"/>
  <c r="D83" i="3"/>
  <c r="E84" i="3"/>
  <c r="C84" i="3"/>
  <c r="O88" i="3"/>
  <c r="O84" i="3"/>
  <c r="O80" i="3"/>
  <c r="D81" i="3"/>
  <c r="E81" i="3"/>
  <c r="D79" i="3"/>
  <c r="E80" i="3"/>
  <c r="C80" i="3"/>
  <c r="C79" i="3"/>
  <c r="D80" i="3"/>
  <c r="E79" i="3"/>
  <c r="D75" i="3"/>
  <c r="E76" i="3"/>
  <c r="C76" i="3"/>
  <c r="C72" i="3"/>
  <c r="E73" i="3"/>
  <c r="D71" i="3"/>
  <c r="E72" i="3"/>
  <c r="D73" i="3"/>
  <c r="C71" i="3"/>
  <c r="D72" i="3"/>
  <c r="E71" i="3"/>
  <c r="C68" i="3"/>
  <c r="E69" i="3"/>
  <c r="D67" i="3"/>
  <c r="E68" i="3"/>
  <c r="D69" i="3"/>
  <c r="C67" i="3"/>
  <c r="D68" i="3"/>
  <c r="E67" i="3"/>
  <c r="D63" i="3"/>
  <c r="E64" i="3"/>
  <c r="C64" i="3"/>
  <c r="C60" i="3"/>
  <c r="C59" i="3"/>
  <c r="E61" i="3"/>
  <c r="D59" i="3"/>
  <c r="E60" i="3"/>
  <c r="D61" i="3"/>
  <c r="D60" i="3"/>
  <c r="E59" i="3"/>
  <c r="O12" i="3"/>
  <c r="O8" i="3"/>
  <c r="C57" i="3"/>
  <c r="E55" i="3"/>
  <c r="E56" i="3"/>
  <c r="D55" i="3"/>
  <c r="E57" i="3"/>
  <c r="D56" i="3"/>
  <c r="C53" i="3"/>
  <c r="E51" i="3"/>
  <c r="E52" i="3"/>
  <c r="D51" i="3"/>
  <c r="E53" i="3"/>
  <c r="D52" i="3"/>
  <c r="C49" i="3"/>
  <c r="E47" i="3"/>
  <c r="D49" i="3"/>
  <c r="E48" i="3"/>
  <c r="D47" i="3"/>
  <c r="E49" i="3"/>
  <c r="D48" i="3"/>
  <c r="C45" i="3"/>
  <c r="E43" i="3"/>
  <c r="E44" i="3"/>
  <c r="D43" i="3"/>
  <c r="E45" i="3"/>
  <c r="D44" i="3"/>
  <c r="C41" i="3"/>
  <c r="E39" i="3"/>
  <c r="E40" i="3"/>
  <c r="D39" i="3"/>
  <c r="E41" i="3"/>
  <c r="D40" i="3"/>
  <c r="C37" i="3"/>
  <c r="E35" i="3"/>
  <c r="E36" i="3"/>
  <c r="D35" i="3"/>
  <c r="E37" i="3"/>
  <c r="D36" i="3"/>
  <c r="C33" i="3"/>
  <c r="E31" i="3"/>
  <c r="E32" i="3"/>
  <c r="D31" i="3"/>
  <c r="E33" i="3"/>
  <c r="D32" i="3"/>
  <c r="D29" i="3"/>
  <c r="C29" i="3"/>
  <c r="E27" i="3"/>
  <c r="C28" i="3"/>
  <c r="E28" i="3"/>
  <c r="D27" i="3"/>
  <c r="E29" i="3"/>
  <c r="D28" i="3"/>
  <c r="C25" i="3"/>
  <c r="E23" i="3"/>
  <c r="E24" i="3"/>
  <c r="D23" i="3"/>
  <c r="E25" i="3"/>
  <c r="D24" i="3"/>
  <c r="C20" i="3"/>
  <c r="D21" i="3"/>
  <c r="C21" i="3"/>
  <c r="E19" i="3"/>
  <c r="E20" i="3"/>
  <c r="D19" i="3"/>
  <c r="E21" i="3"/>
  <c r="D20" i="3"/>
  <c r="D17" i="3"/>
  <c r="C17" i="3"/>
  <c r="C16" i="3"/>
  <c r="E15" i="3"/>
  <c r="E16" i="3"/>
  <c r="D15" i="3"/>
  <c r="E17" i="3"/>
  <c r="D16" i="3"/>
  <c r="E11" i="3"/>
  <c r="C12" i="3"/>
  <c r="D13" i="3"/>
  <c r="C13" i="3"/>
  <c r="E12" i="3"/>
  <c r="D11" i="3"/>
  <c r="E13" i="3"/>
  <c r="D12" i="3"/>
  <c r="E7" i="3"/>
  <c r="E8" i="3"/>
  <c r="D7" i="3"/>
  <c r="D9" i="3"/>
  <c r="C8" i="3"/>
  <c r="C9" i="3"/>
  <c r="E9" i="3"/>
  <c r="D8" i="3"/>
  <c r="C43" i="1"/>
  <c r="B42" i="1"/>
  <c r="B43" i="1"/>
  <c r="D41" i="1"/>
  <c r="C41" i="1"/>
  <c r="D42" i="1"/>
  <c r="D43" i="1"/>
  <c r="C42" i="1"/>
  <c r="C10" i="1"/>
  <c r="I10" i="1" s="1"/>
  <c r="H10" i="1"/>
  <c r="B11" i="1"/>
  <c r="H11" i="1" s="1"/>
  <c r="O112" i="3" l="1"/>
  <c r="O24" i="3"/>
  <c r="O20" i="3"/>
  <c r="O16" i="3"/>
  <c r="O28" i="3"/>
  <c r="K10" i="1"/>
  <c r="E10" i="1" s="1"/>
  <c r="E11" i="1"/>
  <c r="D14" i="1" s="1"/>
  <c r="F11" i="1"/>
  <c r="F10" i="1"/>
  <c r="O32" i="3" l="1"/>
  <c r="E14" i="1"/>
</calcChain>
</file>

<file path=xl/sharedStrings.xml><?xml version="1.0" encoding="utf-8"?>
<sst xmlns="http://schemas.openxmlformats.org/spreadsheetml/2006/main" count="53" uniqueCount="45">
  <si>
    <t>Баклан Аліса МІ-3 Варіант 2</t>
  </si>
  <si>
    <t>Випуск\ Витрати</t>
  </si>
  <si>
    <t>Розподіл випуску між галузями</t>
  </si>
  <si>
    <t>, млн грн</t>
  </si>
  <si>
    <t>пром</t>
  </si>
  <si>
    <t>с/г</t>
  </si>
  <si>
    <t>Споживання</t>
  </si>
  <si>
    <t>Валовий продукт (випуск)</t>
  </si>
  <si>
    <t>Додана вартість в цінах</t>
  </si>
  <si>
    <t>Матриця А</t>
  </si>
  <si>
    <t>aij = xj/xij</t>
  </si>
  <si>
    <t>Матриця (Е-A)^(-1)</t>
  </si>
  <si>
    <t>E-A</t>
  </si>
  <si>
    <t>|A|</t>
  </si>
  <si>
    <t>Ціни</t>
  </si>
  <si>
    <t>Характеристичний поліном</t>
  </si>
  <si>
    <t>λ^3</t>
  </si>
  <si>
    <t>λ^2</t>
  </si>
  <si>
    <t>λ</t>
  </si>
  <si>
    <t>"="</t>
  </si>
  <si>
    <t>λ1</t>
  </si>
  <si>
    <t>Ч. Фробеніуса</t>
  </si>
  <si>
    <t>Модель продуктивна</t>
  </si>
  <si>
    <t>λ2</t>
  </si>
  <si>
    <t>0,130+i*(0,067)</t>
  </si>
  <si>
    <t>λ3</t>
  </si>
  <si>
    <t>0,130-i*(0,067)</t>
  </si>
  <si>
    <t>A-Eλ</t>
  </si>
  <si>
    <t>20233251682443794978</t>
  </si>
  <si>
    <t>cGaif0icIktxXmuc</t>
  </si>
  <si>
    <t>3FECEF0Cqk3auLpG</t>
  </si>
  <si>
    <t>dBQC</t>
  </si>
  <si>
    <t/>
  </si>
  <si>
    <t>A^T-Eλ</t>
  </si>
  <si>
    <t>Правий вектор</t>
  </si>
  <si>
    <t>Лівий вектор</t>
  </si>
  <si>
    <t>Матриця повних витрат</t>
  </si>
  <si>
    <t>Матриця Е</t>
  </si>
  <si>
    <t xml:space="preserve"> А</t>
  </si>
  <si>
    <t xml:space="preserve"> Е</t>
  </si>
  <si>
    <t>A^2</t>
  </si>
  <si>
    <t>Сума</t>
  </si>
  <si>
    <t>Різниця</t>
  </si>
  <si>
    <t>Похибка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</si>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</sst>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1F1F1F"/>
      <name val="Google Sans"/>
    </font>
    <font>
      <sz val="11"/>
      <color rgb="FF1F1F1F"/>
      <name val="&quot;Google Sans&quot;"/>
    </font>
    <font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7" borderId="0" xfId="0" applyFont="1" applyFill="1" applyAlignment="1"/>
    <xf numFmtId="0" fontId="5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8" borderId="4" xfId="0" applyFont="1" applyFill="1" applyBorder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2" borderId="5" xfId="0" applyFont="1" applyFill="1" applyBorder="1" applyAlignment="1">
      <alignment horizontal="right"/>
    </xf>
    <xf numFmtId="0" fontId="1" fillId="3" borderId="5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3" fillId="5" borderId="5" xfId="0" applyFont="1" applyFill="1" applyBorder="1" applyAlignment="1"/>
    <xf numFmtId="0" fontId="4" fillId="5" borderId="5" xfId="0" applyFont="1" applyFill="1" applyBorder="1" applyAlignment="1"/>
    <xf numFmtId="0" fontId="1" fillId="5" borderId="5" xfId="0" applyFont="1" applyFill="1" applyBorder="1"/>
    <xf numFmtId="0" fontId="3" fillId="6" borderId="5" xfId="0" applyFont="1" applyFill="1" applyBorder="1" applyAlignment="1">
      <alignment horizontal="right"/>
    </xf>
    <xf numFmtId="0" fontId="6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9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6" fillId="9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/>
    <xf numFmtId="0" fontId="0" fillId="0" borderId="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"/>
  <sheetViews>
    <sheetView topLeftCell="A30" zoomScaleNormal="100" workbookViewId="0">
      <selection activeCell="G53" sqref="G53"/>
    </sheetView>
  </sheetViews>
  <sheetFormatPr defaultColWidth="12.6640625" defaultRowHeight="15.75" customHeight="1"/>
  <cols>
    <col min="1" max="1" width="22.88671875" customWidth="1"/>
    <col min="5" max="5" width="23.6640625" bestFit="1" customWidth="1"/>
  </cols>
  <sheetData>
    <row r="1" spans="1:11">
      <c r="A1" s="19" t="s">
        <v>0</v>
      </c>
      <c r="B1" s="20"/>
      <c r="C1" s="20"/>
    </row>
    <row r="3" spans="1:11">
      <c r="A3" s="21" t="s">
        <v>1</v>
      </c>
      <c r="B3" s="22" t="s">
        <v>2</v>
      </c>
      <c r="C3" s="23"/>
      <c r="D3" s="24"/>
      <c r="E3" s="24"/>
    </row>
    <row r="4" spans="1:11">
      <c r="A4" s="25" t="s">
        <v>3</v>
      </c>
      <c r="B4" s="21" t="s">
        <v>4</v>
      </c>
      <c r="C4" s="21" t="s">
        <v>5</v>
      </c>
      <c r="D4" s="26" t="s">
        <v>6</v>
      </c>
      <c r="E4" s="27" t="s">
        <v>7</v>
      </c>
    </row>
    <row r="5" spans="1:11">
      <c r="A5" s="28" t="s">
        <v>4</v>
      </c>
      <c r="B5" s="26">
        <v>600</v>
      </c>
      <c r="C5" s="26">
        <v>450</v>
      </c>
      <c r="D5" s="26">
        <v>1200</v>
      </c>
      <c r="E5" s="29">
        <f t="shared" ref="E5:E6" si="0">SUM(B5:D5)</f>
        <v>2250</v>
      </c>
    </row>
    <row r="6" spans="1:11">
      <c r="A6" s="28" t="s">
        <v>5</v>
      </c>
      <c r="B6" s="26">
        <v>450</v>
      </c>
      <c r="C6" s="26">
        <v>400</v>
      </c>
      <c r="D6" s="26">
        <v>700</v>
      </c>
      <c r="E6" s="29">
        <f t="shared" si="0"/>
        <v>1550</v>
      </c>
    </row>
    <row r="7" spans="1:11">
      <c r="A7" s="30" t="s">
        <v>8</v>
      </c>
      <c r="B7" s="31">
        <v>0.3</v>
      </c>
      <c r="C7" s="31">
        <v>0.5</v>
      </c>
      <c r="D7" s="24"/>
      <c r="E7" s="24"/>
    </row>
    <row r="9" spans="1:11">
      <c r="B9" s="32" t="s">
        <v>9</v>
      </c>
      <c r="C9" s="33" t="s">
        <v>10</v>
      </c>
      <c r="E9" s="2" t="s">
        <v>11</v>
      </c>
      <c r="F9" s="3"/>
      <c r="H9" s="1" t="s">
        <v>12</v>
      </c>
      <c r="K9" s="1" t="s">
        <v>13</v>
      </c>
    </row>
    <row r="10" spans="1:11">
      <c r="B10" s="34">
        <f>B5/E5</f>
        <v>0.26666666666666666</v>
      </c>
      <c r="C10" s="34">
        <f>C5/E6</f>
        <v>0.29032258064516131</v>
      </c>
      <c r="E10" s="2">
        <f>I11/K10</f>
        <v>69.000000000000057</v>
      </c>
      <c r="F10" s="2">
        <f>-H11/K10</f>
        <v>18.600000000000019</v>
      </c>
      <c r="H10" s="4">
        <f>1-B10</f>
        <v>0.73333333333333339</v>
      </c>
      <c r="I10" s="4">
        <f>0-C10</f>
        <v>-0.29032258064516131</v>
      </c>
      <c r="K10" s="4">
        <f>B10*C11-C10*B11</f>
        <v>1.0752688172043001E-2</v>
      </c>
    </row>
    <row r="11" spans="1:11">
      <c r="B11" s="34">
        <f>B6/E5</f>
        <v>0.2</v>
      </c>
      <c r="C11" s="34">
        <f>C6/E6</f>
        <v>0.25806451612903225</v>
      </c>
      <c r="E11" s="2">
        <f>-I10/K10</f>
        <v>27.000000000000025</v>
      </c>
      <c r="F11" s="2">
        <f>H10/K10</f>
        <v>68.20000000000006</v>
      </c>
      <c r="H11" s="4">
        <f>0-B11</f>
        <v>-0.2</v>
      </c>
      <c r="I11" s="4">
        <f>1-C11</f>
        <v>0.74193548387096775</v>
      </c>
    </row>
    <row r="13" spans="1:11">
      <c r="B13" s="1"/>
      <c r="D13" s="1" t="s">
        <v>4</v>
      </c>
      <c r="E13" s="1" t="s">
        <v>5</v>
      </c>
    </row>
    <row r="14" spans="1:11">
      <c r="C14" s="5" t="s">
        <v>14</v>
      </c>
      <c r="D14" s="6">
        <f>B7*E10 + C7*E11</f>
        <v>34.200000000000031</v>
      </c>
      <c r="E14" s="7">
        <f>B7*F10 +C7*F11</f>
        <v>39.680000000000035</v>
      </c>
    </row>
    <row r="15" spans="1:11">
      <c r="C15" s="8"/>
    </row>
    <row r="16" spans="1:11">
      <c r="A16" s="8"/>
      <c r="B16" s="1"/>
      <c r="C16" s="1"/>
      <c r="D16" s="1"/>
    </row>
    <row r="17" spans="1:10">
      <c r="B17" s="1"/>
      <c r="C17" s="1"/>
      <c r="D17" s="1"/>
    </row>
    <row r="18" spans="1:10">
      <c r="A18" s="9"/>
      <c r="B18" s="10"/>
      <c r="C18" s="10"/>
      <c r="D18" s="10"/>
    </row>
    <row r="19" spans="1:10">
      <c r="A19" s="11" t="s">
        <v>9</v>
      </c>
      <c r="B19" s="35">
        <v>0.4</v>
      </c>
      <c r="C19" s="35">
        <v>0.4</v>
      </c>
      <c r="D19" s="35">
        <v>0.2</v>
      </c>
      <c r="E19" s="38" t="s">
        <v>37</v>
      </c>
      <c r="F19" s="35">
        <v>1</v>
      </c>
      <c r="G19" s="35">
        <v>0</v>
      </c>
      <c r="H19" s="35">
        <v>0</v>
      </c>
    </row>
    <row r="20" spans="1:10">
      <c r="A20" s="9"/>
      <c r="B20" s="35">
        <v>0.2</v>
      </c>
      <c r="C20" s="35">
        <v>0.5</v>
      </c>
      <c r="D20" s="35">
        <v>0.4</v>
      </c>
      <c r="F20" s="35">
        <v>0</v>
      </c>
      <c r="G20" s="35">
        <v>1</v>
      </c>
      <c r="H20" s="35">
        <v>0</v>
      </c>
    </row>
    <row r="21" spans="1:10">
      <c r="A21" s="9"/>
      <c r="B21" s="35">
        <v>0.1</v>
      </c>
      <c r="C21" s="35">
        <v>0.1</v>
      </c>
      <c r="D21" s="35">
        <v>0.2</v>
      </c>
      <c r="F21" s="35">
        <v>0</v>
      </c>
      <c r="G21" s="35">
        <v>0</v>
      </c>
      <c r="H21" s="35">
        <v>1</v>
      </c>
    </row>
    <row r="23" spans="1:10">
      <c r="A23" s="12" t="s">
        <v>15</v>
      </c>
      <c r="B23" s="12">
        <v>-1</v>
      </c>
      <c r="C23" s="12" t="s">
        <v>16</v>
      </c>
      <c r="D23" s="12">
        <v>1.1000000000000001</v>
      </c>
      <c r="E23" s="12" t="s">
        <v>17</v>
      </c>
      <c r="F23" s="12">
        <v>-0.24</v>
      </c>
      <c r="G23" s="12" t="s">
        <v>18</v>
      </c>
      <c r="H23" s="12">
        <v>1.7999999999999999E-2</v>
      </c>
      <c r="I23" s="1" t="s">
        <v>19</v>
      </c>
      <c r="J23" s="4">
        <f>B23*C25^3+D23*C25^2+F23*C25+H23</f>
        <v>6.270313248728232E-7</v>
      </c>
    </row>
    <row r="25" spans="1:10">
      <c r="B25" s="13" t="s">
        <v>20</v>
      </c>
      <c r="C25" s="14">
        <v>0.83971552294630802</v>
      </c>
      <c r="D25" s="15" t="s">
        <v>21</v>
      </c>
      <c r="E25" s="16" t="s">
        <v>22</v>
      </c>
    </row>
    <row r="26" spans="1:10">
      <c r="B26" s="41" t="s">
        <v>23</v>
      </c>
      <c r="C26" s="1" t="s">
        <v>24</v>
      </c>
    </row>
    <row r="27" spans="1:10">
      <c r="B27" s="41" t="s">
        <v>25</v>
      </c>
      <c r="C27" s="1" t="s">
        <v>26</v>
      </c>
    </row>
    <row r="28" spans="1:10" ht="15.75" customHeight="1">
      <c r="B28" s="40"/>
    </row>
    <row r="29" spans="1:10">
      <c r="A29" s="8" t="s">
        <v>27</v>
      </c>
      <c r="B29" s="4">
        <f>B19-C25</f>
        <v>-0.439715522946308</v>
      </c>
      <c r="C29" s="4">
        <f t="shared" ref="C29:D29" si="1">C19</f>
        <v>0.4</v>
      </c>
      <c r="D29" s="4">
        <f t="shared" si="1"/>
        <v>0.2</v>
      </c>
      <c r="E29">
        <f>SUMPRODUCT(B29:D29,B32:D32)</f>
        <v>1.6180166512169691E-8</v>
      </c>
      <c r="F29">
        <v>0</v>
      </c>
    </row>
    <row r="30" spans="1:10">
      <c r="A30" s="37"/>
      <c r="B30" s="4">
        <f t="shared" ref="B30:B31" si="2">B20</f>
        <v>0.2</v>
      </c>
      <c r="C30" s="4">
        <f>C20-C25</f>
        <v>-0.33971552294630802</v>
      </c>
      <c r="D30" s="4">
        <f>D20</f>
        <v>0.4</v>
      </c>
      <c r="E30">
        <f>SUMPRODUCT(B30:D30,B32:D32)</f>
        <v>9.9553700422250202E-7</v>
      </c>
      <c r="F30">
        <v>0</v>
      </c>
    </row>
    <row r="31" spans="1:10">
      <c r="A31" s="37"/>
      <c r="B31" s="4">
        <f t="shared" si="2"/>
        <v>0.1</v>
      </c>
      <c r="C31" s="4">
        <f>C21</f>
        <v>0.1</v>
      </c>
      <c r="D31" s="4">
        <f>D21-C25</f>
        <v>-0.63971552294630807</v>
      </c>
      <c r="E31">
        <f>SUMPRODUCT(B31:D31,B32:D32)</f>
        <v>4.2698614505232158E-9</v>
      </c>
      <c r="F31">
        <v>0</v>
      </c>
    </row>
    <row r="32" spans="1:10" ht="15.75" customHeight="1">
      <c r="A32" s="42" t="s">
        <v>34</v>
      </c>
      <c r="B32" s="39">
        <v>0.44415213833020006</v>
      </c>
      <c r="C32" s="39">
        <v>0.42065816809895684</v>
      </c>
      <c r="D32" s="39">
        <v>0.13518669357084317</v>
      </c>
      <c r="E32">
        <f>SUM(B32:D32)</f>
        <v>0.99999700000000002</v>
      </c>
      <c r="F32" s="40">
        <v>1</v>
      </c>
    </row>
    <row r="33" spans="1:8" ht="15.75" customHeight="1">
      <c r="A33" s="37"/>
      <c r="F33" s="40"/>
    </row>
    <row r="34" spans="1:8" ht="15.75" customHeight="1">
      <c r="A34" s="38" t="s">
        <v>33</v>
      </c>
      <c r="B34">
        <f>B19-C25</f>
        <v>-0.439715522946308</v>
      </c>
      <c r="C34">
        <f>B20</f>
        <v>0.2</v>
      </c>
      <c r="D34">
        <f>B21</f>
        <v>0.1</v>
      </c>
      <c r="E34">
        <f>SUMPRODUCT(B34:D34,B37:D37)</f>
        <v>7.9119015575224161E-9</v>
      </c>
      <c r="F34" s="40">
        <v>0</v>
      </c>
    </row>
    <row r="35" spans="1:8" ht="15.75" customHeight="1">
      <c r="A35" s="37"/>
      <c r="B35">
        <f>C19</f>
        <v>0.4</v>
      </c>
      <c r="C35">
        <f>C20-C25</f>
        <v>-0.33971552294630802</v>
      </c>
      <c r="D35">
        <f>C21</f>
        <v>0.1</v>
      </c>
      <c r="E35">
        <f>SUMPRODUCT(B35:D35,B37:D37)</f>
        <v>9.4292440314114323E-9</v>
      </c>
      <c r="F35" s="40">
        <v>0</v>
      </c>
    </row>
    <row r="36" spans="1:8" ht="15.75" customHeight="1">
      <c r="B36">
        <f>D19</f>
        <v>0.2</v>
      </c>
      <c r="C36">
        <f>D20</f>
        <v>0.4</v>
      </c>
      <c r="D36">
        <f>D21-D31</f>
        <v>0.83971552294630802</v>
      </c>
      <c r="E36">
        <f>SUMPRODUCT(B36:D36,B37:D37)</f>
        <v>0.49507973823821011</v>
      </c>
      <c r="F36" s="40">
        <v>0</v>
      </c>
    </row>
    <row r="37" spans="1:8" ht="15.75" customHeight="1">
      <c r="A37" s="42" t="s">
        <v>35</v>
      </c>
      <c r="B37" s="39">
        <v>0.26032726821811869</v>
      </c>
      <c r="C37" s="39">
        <v>0.40502975615427261</v>
      </c>
      <c r="D37" s="39">
        <v>0.33463997562760883</v>
      </c>
      <c r="E37">
        <f>SUM(B37:D37)</f>
        <v>0.99999700000000014</v>
      </c>
      <c r="F37" s="40">
        <v>1</v>
      </c>
    </row>
    <row r="39" spans="1:8" ht="15.75" customHeight="1" thickBot="1"/>
    <row r="40" spans="1:8" ht="15.75" customHeight="1">
      <c r="B40" s="45" t="s">
        <v>36</v>
      </c>
      <c r="C40" s="46"/>
      <c r="D40" s="47"/>
      <c r="F40" s="44" t="s">
        <v>12</v>
      </c>
      <c r="G40" s="43"/>
      <c r="H40" s="43"/>
    </row>
    <row r="41" spans="1:8" ht="15.75" customHeight="1">
      <c r="B41" s="48">
        <f t="array" ref="B41:D43">MINVERSE(F41:H43)</f>
        <v>2.9508196721311482</v>
      </c>
      <c r="C41" s="49">
        <v>2.7868852459016398</v>
      </c>
      <c r="D41" s="50">
        <v>2.1311475409836067</v>
      </c>
      <c r="F41">
        <f>F19-B19</f>
        <v>0.6</v>
      </c>
      <c r="G41">
        <f t="shared" ref="G41:H43" si="3">G19-C19</f>
        <v>-0.4</v>
      </c>
      <c r="H41">
        <f t="shared" si="3"/>
        <v>-0.2</v>
      </c>
    </row>
    <row r="42" spans="1:8" ht="15.75" customHeight="1">
      <c r="B42" s="48">
        <v>1.639344262295082</v>
      </c>
      <c r="C42" s="49">
        <v>3.7704918032786887</v>
      </c>
      <c r="D42" s="50">
        <v>2.2950819672131151</v>
      </c>
      <c r="F42">
        <f t="shared" ref="F42:F43" si="4">F20-B20</f>
        <v>-0.2</v>
      </c>
      <c r="G42">
        <f t="shared" si="3"/>
        <v>0.5</v>
      </c>
      <c r="H42">
        <f t="shared" si="3"/>
        <v>-0.4</v>
      </c>
    </row>
    <row r="43" spans="1:8" ht="15.75" customHeight="1" thickBot="1">
      <c r="B43" s="51">
        <v>0.57377049180327877</v>
      </c>
      <c r="C43" s="52">
        <v>0.81967213114754112</v>
      </c>
      <c r="D43" s="53">
        <v>1.8032786885245902</v>
      </c>
      <c r="F43">
        <f t="shared" si="4"/>
        <v>-0.1</v>
      </c>
      <c r="G43">
        <f t="shared" si="3"/>
        <v>-0.1</v>
      </c>
      <c r="H43">
        <f t="shared" si="3"/>
        <v>0.8</v>
      </c>
    </row>
    <row r="46" spans="1:8" ht="15.75" customHeight="1">
      <c r="B46" t="s">
        <v>12</v>
      </c>
    </row>
    <row r="47" spans="1:8" ht="15.75" customHeight="1">
      <c r="B47">
        <v>0.6</v>
      </c>
      <c r="C47">
        <v>-0.4</v>
      </c>
      <c r="D47">
        <v>-0.2</v>
      </c>
      <c r="E47">
        <f>SUMPRODUCT(B47:D47,$B$50:$D$50)</f>
        <v>100.00000000000003</v>
      </c>
      <c r="F47">
        <v>100</v>
      </c>
    </row>
    <row r="48" spans="1:8" ht="15.75" customHeight="1">
      <c r="B48">
        <v>-0.2</v>
      </c>
      <c r="C48">
        <v>0.5</v>
      </c>
      <c r="D48">
        <v>-0.4</v>
      </c>
      <c r="E48">
        <f t="shared" ref="E48:E49" si="5">SUMPRODUCT(B48:D48,$B$50:$D$50)</f>
        <v>70.000000000000028</v>
      </c>
      <c r="F48">
        <v>70</v>
      </c>
    </row>
    <row r="49" spans="1:6" ht="15.75" customHeight="1">
      <c r="B49">
        <v>-0.1</v>
      </c>
      <c r="C49">
        <v>-0.1</v>
      </c>
      <c r="D49">
        <v>0.8</v>
      </c>
      <c r="E49">
        <f t="shared" si="5"/>
        <v>80.000000000000028</v>
      </c>
      <c r="F49">
        <v>80</v>
      </c>
    </row>
    <row r="50" spans="1:6" ht="15.75" customHeight="1">
      <c r="A50" s="42" t="s">
        <v>44</v>
      </c>
      <c r="B50" s="39">
        <v>660.65573770491835</v>
      </c>
      <c r="C50" s="39">
        <v>611.47540983606586</v>
      </c>
      <c r="D50" s="39">
        <v>259.01639344262304</v>
      </c>
      <c r="E50">
        <f>B50+C50+D50</f>
        <v>1531.1475409836073</v>
      </c>
    </row>
  </sheetData>
  <mergeCells count="4">
    <mergeCell ref="A1:C1"/>
    <mergeCell ref="B3:C3"/>
    <mergeCell ref="B40:D40"/>
    <mergeCell ref="F40:H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2.6640625" defaultRowHeight="15.75" customHeight="1"/>
  <sheetData>
    <row r="1" spans="1:9">
      <c r="A1" s="17" t="s">
        <v>28</v>
      </c>
      <c r="C1" s="17" t="s">
        <v>29</v>
      </c>
      <c r="D1" s="17" t="s">
        <v>30</v>
      </c>
      <c r="I1" s="18">
        <v>1</v>
      </c>
    </row>
    <row r="4" spans="1:9">
      <c r="A4" s="17" t="s">
        <v>31</v>
      </c>
    </row>
    <row r="6" spans="1:9">
      <c r="A6" s="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3"/>
  <sheetViews>
    <sheetView tabSelected="1" topLeftCell="A119" zoomScale="115" zoomScaleNormal="115" workbookViewId="0">
      <selection activeCell="B66" sqref="B66"/>
    </sheetView>
  </sheetViews>
  <sheetFormatPr defaultRowHeight="13.2"/>
  <sheetData>
    <row r="1" spans="2:15">
      <c r="K1" s="54" t="s">
        <v>36</v>
      </c>
      <c r="L1" s="54"/>
      <c r="M1" s="54"/>
    </row>
    <row r="2" spans="2:15">
      <c r="B2" s="11" t="s">
        <v>38</v>
      </c>
      <c r="C2" s="35">
        <v>0.4</v>
      </c>
      <c r="D2" s="35">
        <v>0.4</v>
      </c>
      <c r="E2" s="35">
        <v>0.2</v>
      </c>
      <c r="F2" s="38" t="s">
        <v>39</v>
      </c>
      <c r="G2" s="35">
        <v>1</v>
      </c>
      <c r="H2" s="35">
        <v>0</v>
      </c>
      <c r="I2" s="35">
        <v>0</v>
      </c>
      <c r="K2" s="49">
        <v>2.9508196721311482</v>
      </c>
      <c r="L2" s="49">
        <v>2.7868852459016398</v>
      </c>
      <c r="M2" s="49">
        <v>2.1311475409836067</v>
      </c>
    </row>
    <row r="3" spans="2:15">
      <c r="B3" s="10"/>
      <c r="C3" s="35">
        <v>0.2</v>
      </c>
      <c r="D3" s="35">
        <v>0.5</v>
      </c>
      <c r="E3" s="35">
        <v>0.4</v>
      </c>
      <c r="G3" s="35">
        <v>0</v>
      </c>
      <c r="H3" s="35">
        <v>1</v>
      </c>
      <c r="I3" s="35">
        <v>0</v>
      </c>
      <c r="K3" s="49">
        <v>1.639344262295082</v>
      </c>
      <c r="L3" s="49">
        <v>3.7704918032786887</v>
      </c>
      <c r="M3" s="49">
        <v>2.2950819672131151</v>
      </c>
    </row>
    <row r="4" spans="2:15">
      <c r="B4" s="10"/>
      <c r="C4" s="35">
        <v>0.1</v>
      </c>
      <c r="D4" s="35">
        <v>0.1</v>
      </c>
      <c r="E4" s="35">
        <v>0.2</v>
      </c>
      <c r="G4" s="35">
        <v>0</v>
      </c>
      <c r="H4" s="35">
        <v>0</v>
      </c>
      <c r="I4" s="35">
        <v>1</v>
      </c>
      <c r="K4" s="49">
        <v>0.57377049180327877</v>
      </c>
      <c r="L4" s="49">
        <v>0.81967213114754112</v>
      </c>
      <c r="M4" s="49">
        <v>1.8032786885245902</v>
      </c>
    </row>
    <row r="7" spans="2:15">
      <c r="B7" s="38" t="s">
        <v>40</v>
      </c>
      <c r="C7">
        <f t="array" ref="C7:E9">MMULT(C2:E4,$C$2:$E$4)</f>
        <v>0.26000000000000006</v>
      </c>
      <c r="D7">
        <v>0.38000000000000006</v>
      </c>
      <c r="E7">
        <v>0.28000000000000003</v>
      </c>
      <c r="F7" s="38" t="s">
        <v>41</v>
      </c>
      <c r="G7">
        <f>C7+C2+G2</f>
        <v>1.6600000000000001</v>
      </c>
      <c r="H7">
        <f t="shared" ref="H7:I9" si="0">D7+D2+H2</f>
        <v>0.78</v>
      </c>
      <c r="I7">
        <f t="shared" si="0"/>
        <v>0.48000000000000004</v>
      </c>
      <c r="J7" s="36" t="s">
        <v>42</v>
      </c>
      <c r="K7">
        <f>$K$2-G7</f>
        <v>1.290819672131148</v>
      </c>
      <c r="L7">
        <f>$L$2-H7</f>
        <v>2.00688524590164</v>
      </c>
      <c r="M7">
        <f>$M$2-I7</f>
        <v>1.6511475409836067</v>
      </c>
      <c r="O7" s="36" t="s">
        <v>43</v>
      </c>
    </row>
    <row r="8" spans="2:15">
      <c r="C8">
        <v>0.22000000000000003</v>
      </c>
      <c r="D8">
        <v>0.37</v>
      </c>
      <c r="E8">
        <v>0.32000000000000006</v>
      </c>
      <c r="G8">
        <f t="shared" ref="G8:G9" si="1">C8+C3+G3</f>
        <v>0.42000000000000004</v>
      </c>
      <c r="H8">
        <f t="shared" si="0"/>
        <v>1.87</v>
      </c>
      <c r="I8">
        <f t="shared" si="0"/>
        <v>0.72000000000000008</v>
      </c>
      <c r="K8">
        <f>$K$3-G8</f>
        <v>1.2193442622950821</v>
      </c>
      <c r="L8">
        <f>$L$3-H8</f>
        <v>1.9004918032786886</v>
      </c>
      <c r="M8">
        <f>$M$3-I8</f>
        <v>1.5750819672131149</v>
      </c>
      <c r="O8">
        <f>MAX(K7:M9)</f>
        <v>2.00688524590164</v>
      </c>
    </row>
    <row r="9" spans="2:15">
      <c r="C9">
        <v>8.0000000000000016E-2</v>
      </c>
      <c r="D9">
        <v>0.11000000000000001</v>
      </c>
      <c r="E9">
        <v>0.10000000000000002</v>
      </c>
      <c r="G9">
        <f t="shared" si="1"/>
        <v>0.18000000000000002</v>
      </c>
      <c r="H9">
        <f t="shared" si="0"/>
        <v>0.21000000000000002</v>
      </c>
      <c r="I9">
        <f t="shared" si="0"/>
        <v>1.3</v>
      </c>
      <c r="K9">
        <f>$K$4-G9</f>
        <v>0.39377049180327872</v>
      </c>
      <c r="L9">
        <f>$L$4-H9</f>
        <v>0.60967213114754104</v>
      </c>
      <c r="M9">
        <f>$M$4-I9</f>
        <v>0.50327868852459012</v>
      </c>
    </row>
    <row r="11" spans="2:15">
      <c r="B11">
        <v>3</v>
      </c>
      <c r="C11">
        <f t="array" ref="C11:E13">MMULT(C7:E9,$C$2:$E$4)</f>
        <v>0.20800000000000005</v>
      </c>
      <c r="D11">
        <v>0.32200000000000006</v>
      </c>
      <c r="E11">
        <v>0.26000000000000006</v>
      </c>
      <c r="G11">
        <f>G7+C11</f>
        <v>1.8680000000000001</v>
      </c>
      <c r="H11">
        <f t="shared" ref="H11:I11" si="2">H7+D11</f>
        <v>1.1020000000000001</v>
      </c>
      <c r="I11">
        <f t="shared" si="2"/>
        <v>0.7400000000000001</v>
      </c>
      <c r="K11">
        <f>$K$2-G11</f>
        <v>1.082819672131148</v>
      </c>
      <c r="L11">
        <f>$L$2-H11</f>
        <v>1.6848852459016397</v>
      </c>
      <c r="M11">
        <f>$M$2-I11</f>
        <v>1.3911475409836065</v>
      </c>
    </row>
    <row r="12" spans="2:15">
      <c r="C12">
        <v>0.19400000000000003</v>
      </c>
      <c r="D12">
        <v>0.30500000000000005</v>
      </c>
      <c r="E12">
        <v>0.25600000000000001</v>
      </c>
      <c r="G12">
        <f t="shared" ref="G12:G21" si="3">G8+C12</f>
        <v>0.6140000000000001</v>
      </c>
      <c r="H12">
        <f t="shared" ref="H12:H21" si="4">H8+D12</f>
        <v>2.1750000000000003</v>
      </c>
      <c r="I12">
        <f t="shared" ref="I12:I21" si="5">I8+E12</f>
        <v>0.97600000000000009</v>
      </c>
      <c r="K12">
        <f>$K$3-G12</f>
        <v>1.0253442622950819</v>
      </c>
      <c r="L12">
        <f>$L$3-H12</f>
        <v>1.5954918032786884</v>
      </c>
      <c r="M12">
        <f>$M$3-I12</f>
        <v>1.3190819672131151</v>
      </c>
      <c r="O12">
        <f t="shared" ref="O9:O72" si="6">MAX(K11:M13)</f>
        <v>1.6848852459016397</v>
      </c>
    </row>
    <row r="13" spans="2:15">
      <c r="C13">
        <v>6.4000000000000015E-2</v>
      </c>
      <c r="D13">
        <v>9.7000000000000031E-2</v>
      </c>
      <c r="E13">
        <v>8.0000000000000016E-2</v>
      </c>
      <c r="G13">
        <f t="shared" si="3"/>
        <v>0.24400000000000005</v>
      </c>
      <c r="H13">
        <f t="shared" si="4"/>
        <v>0.30700000000000005</v>
      </c>
      <c r="I13">
        <f t="shared" si="5"/>
        <v>1.3800000000000001</v>
      </c>
      <c r="K13">
        <f>$K$4-G13</f>
        <v>0.32977049180327872</v>
      </c>
      <c r="L13">
        <f>$L$4-H13</f>
        <v>0.51267213114754107</v>
      </c>
      <c r="M13">
        <f>$M$4-I13</f>
        <v>0.42327868852459005</v>
      </c>
    </row>
    <row r="15" spans="2:15">
      <c r="B15">
        <v>4</v>
      </c>
      <c r="C15">
        <f t="array" ref="C15:E17">MMULT(C11:E13,$C$2:$E$4)</f>
        <v>0.17360000000000003</v>
      </c>
      <c r="D15">
        <v>0.27020000000000005</v>
      </c>
      <c r="E15">
        <v>0.22240000000000007</v>
      </c>
      <c r="G15">
        <f t="shared" si="3"/>
        <v>2.0416000000000003</v>
      </c>
      <c r="H15">
        <f t="shared" si="4"/>
        <v>1.3722000000000001</v>
      </c>
      <c r="I15">
        <f t="shared" si="5"/>
        <v>0.96240000000000014</v>
      </c>
      <c r="K15">
        <f>$K$2-G15</f>
        <v>0.90921967213114785</v>
      </c>
      <c r="L15">
        <f>$L$2-H15</f>
        <v>1.4146852459016397</v>
      </c>
      <c r="M15">
        <f>$M$2-I15</f>
        <v>1.1687475409836066</v>
      </c>
    </row>
    <row r="16" spans="2:15">
      <c r="C16">
        <v>0.16420000000000004</v>
      </c>
      <c r="D16">
        <v>0.25570000000000004</v>
      </c>
      <c r="E16">
        <v>0.21200000000000002</v>
      </c>
      <c r="G16">
        <f t="shared" si="3"/>
        <v>0.77820000000000011</v>
      </c>
      <c r="H16">
        <f t="shared" si="4"/>
        <v>2.4307000000000003</v>
      </c>
      <c r="I16">
        <f t="shared" si="5"/>
        <v>1.1880000000000002</v>
      </c>
      <c r="K16">
        <f>$K$3-G16</f>
        <v>0.8611442622950819</v>
      </c>
      <c r="L16">
        <f>$L$3-H16</f>
        <v>1.3397918032786884</v>
      </c>
      <c r="M16">
        <f>$M$3-I16</f>
        <v>1.1070819672131149</v>
      </c>
      <c r="O16">
        <f t="shared" si="6"/>
        <v>1.4146852459016397</v>
      </c>
    </row>
    <row r="17" spans="2:15">
      <c r="C17">
        <v>5.3000000000000012E-2</v>
      </c>
      <c r="D17">
        <v>8.2100000000000034E-2</v>
      </c>
      <c r="E17">
        <v>6.7600000000000021E-2</v>
      </c>
      <c r="G17">
        <f t="shared" si="3"/>
        <v>0.29700000000000004</v>
      </c>
      <c r="H17">
        <f t="shared" si="4"/>
        <v>0.38910000000000011</v>
      </c>
      <c r="I17">
        <f t="shared" si="5"/>
        <v>1.4476000000000002</v>
      </c>
      <c r="K17">
        <f>$K$4-G17</f>
        <v>0.27677049180327873</v>
      </c>
      <c r="L17">
        <f>$L$4-H17</f>
        <v>0.430572131147541</v>
      </c>
      <c r="M17">
        <f>$M$4-I17</f>
        <v>0.35567868852458995</v>
      </c>
    </row>
    <row r="19" spans="2:15">
      <c r="B19">
        <v>5</v>
      </c>
      <c r="C19">
        <f t="array" ref="C19:E21">MMULT(C15:E17,$C$2:$E$4)</f>
        <v>0.14572000000000004</v>
      </c>
      <c r="D19">
        <v>0.22678000000000006</v>
      </c>
      <c r="E19">
        <v>0.18728000000000006</v>
      </c>
      <c r="G19">
        <f t="shared" si="3"/>
        <v>2.1873200000000002</v>
      </c>
      <c r="H19">
        <f t="shared" si="4"/>
        <v>1.5989800000000001</v>
      </c>
      <c r="I19">
        <f t="shared" si="5"/>
        <v>1.1496800000000003</v>
      </c>
      <c r="K19">
        <f>$K$2-G19</f>
        <v>0.763499672131148</v>
      </c>
      <c r="L19">
        <f>$L$2-H19</f>
        <v>1.1879052459016397</v>
      </c>
      <c r="M19">
        <f>$M$2-I19</f>
        <v>0.98146754098360645</v>
      </c>
    </row>
    <row r="20" spans="2:15">
      <c r="C20">
        <v>0.13802000000000003</v>
      </c>
      <c r="D20">
        <v>0.21473000000000003</v>
      </c>
      <c r="E20">
        <v>0.17752000000000001</v>
      </c>
      <c r="G20">
        <f t="shared" si="3"/>
        <v>0.91622000000000015</v>
      </c>
      <c r="H20">
        <f t="shared" si="4"/>
        <v>2.6454300000000002</v>
      </c>
      <c r="I20">
        <f t="shared" si="5"/>
        <v>1.3655200000000001</v>
      </c>
      <c r="K20">
        <f>$K$3-G20</f>
        <v>0.72312426229508187</v>
      </c>
      <c r="L20">
        <f>$L$3-H20</f>
        <v>1.1250618032786885</v>
      </c>
      <c r="M20">
        <f>$M$3-I20</f>
        <v>0.92956196721311501</v>
      </c>
      <c r="O20">
        <f t="shared" si="6"/>
        <v>1.1879052459016397</v>
      </c>
    </row>
    <row r="21" spans="2:15">
      <c r="C21">
        <v>4.4380000000000017E-2</v>
      </c>
      <c r="D21">
        <v>6.901000000000003E-2</v>
      </c>
      <c r="E21">
        <v>5.6960000000000025E-2</v>
      </c>
      <c r="G21">
        <f t="shared" si="3"/>
        <v>0.34138000000000007</v>
      </c>
      <c r="H21">
        <f t="shared" si="4"/>
        <v>0.45811000000000013</v>
      </c>
      <c r="I21">
        <f>I17+E21</f>
        <v>1.5045600000000003</v>
      </c>
      <c r="K21">
        <f>$K$4-G21</f>
        <v>0.2323904918032787</v>
      </c>
      <c r="L21">
        <f>$L$4-H21</f>
        <v>0.36156213114754099</v>
      </c>
      <c r="M21">
        <f>$M$4-I21</f>
        <v>0.29871868852458983</v>
      </c>
    </row>
    <row r="23" spans="2:15">
      <c r="B23">
        <v>6</v>
      </c>
      <c r="C23">
        <f t="array" ref="C23:E25">MMULT(C19:E21,$C$2:$E$4)</f>
        <v>0.12237200000000005</v>
      </c>
      <c r="D23">
        <v>0.19040600000000005</v>
      </c>
      <c r="E23">
        <v>0.15731200000000006</v>
      </c>
      <c r="G23">
        <f>G19+C23</f>
        <v>2.3096920000000001</v>
      </c>
      <c r="H23">
        <f t="shared" ref="H23:H25" si="7">H19+D23</f>
        <v>1.7893860000000001</v>
      </c>
      <c r="I23">
        <f t="shared" ref="I23:I24" si="8">I19+E23</f>
        <v>1.3069920000000004</v>
      </c>
      <c r="K23">
        <f>$K$2-G23</f>
        <v>0.64112767213114807</v>
      </c>
      <c r="L23">
        <f>$L$2-H23</f>
        <v>0.99749924590163963</v>
      </c>
      <c r="M23">
        <f>$M$2-I23</f>
        <v>0.82415554098360633</v>
      </c>
    </row>
    <row r="24" spans="2:15">
      <c r="C24">
        <v>0.11590600000000002</v>
      </c>
      <c r="D24">
        <v>0.18032500000000001</v>
      </c>
      <c r="E24">
        <v>0.14900000000000002</v>
      </c>
      <c r="G24">
        <f t="shared" ref="G23:G25" si="9">G20+C24</f>
        <v>1.0321260000000001</v>
      </c>
      <c r="H24">
        <f>H20+D24</f>
        <v>2.825755</v>
      </c>
      <c r="I24">
        <f t="shared" si="8"/>
        <v>1.5145200000000001</v>
      </c>
      <c r="K24">
        <f>$K$3-G24</f>
        <v>0.60721826229508191</v>
      </c>
      <c r="L24">
        <f>$L$3-H24</f>
        <v>0.9447368032786887</v>
      </c>
      <c r="M24">
        <f>$M$3-I24</f>
        <v>0.78056196721311499</v>
      </c>
      <c r="O24">
        <f t="shared" si="6"/>
        <v>0.99749924590163963</v>
      </c>
    </row>
    <row r="25" spans="2:15">
      <c r="C25">
        <v>3.7250000000000019E-2</v>
      </c>
      <c r="D25">
        <v>5.7953000000000032E-2</v>
      </c>
      <c r="E25">
        <v>4.7872000000000026E-2</v>
      </c>
      <c r="G25">
        <f t="shared" si="9"/>
        <v>0.37863000000000008</v>
      </c>
      <c r="H25">
        <f t="shared" si="7"/>
        <v>0.51606300000000016</v>
      </c>
      <c r="I25">
        <f>I21+E25</f>
        <v>1.5524320000000005</v>
      </c>
      <c r="K25">
        <f>$K$4-G25</f>
        <v>0.19514049180327869</v>
      </c>
      <c r="L25">
        <f>$L$4-H25</f>
        <v>0.30360913114754096</v>
      </c>
      <c r="M25">
        <f>$M$4-I25</f>
        <v>0.25084668852458969</v>
      </c>
    </row>
    <row r="27" spans="2:15">
      <c r="B27">
        <v>7</v>
      </c>
      <c r="C27">
        <f t="array" ref="C27:E29">MMULT(C23:E25,$C$2:$E$4)</f>
        <v>0.10276120000000002</v>
      </c>
      <c r="D27">
        <v>0.15988300000000005</v>
      </c>
      <c r="E27">
        <v>0.13209920000000003</v>
      </c>
      <c r="G27">
        <f>G23+C27</f>
        <v>2.4124532000000003</v>
      </c>
      <c r="H27">
        <f t="shared" ref="H27" si="10">H23+D27</f>
        <v>1.9492690000000001</v>
      </c>
      <c r="I27">
        <f t="shared" ref="I27:I28" si="11">I23+E27</f>
        <v>1.4390912000000005</v>
      </c>
      <c r="K27">
        <f>$K$2-G27</f>
        <v>0.53836647213114786</v>
      </c>
      <c r="L27">
        <f>$L$2-H27</f>
        <v>0.83761624590163963</v>
      </c>
      <c r="M27">
        <f>$M$2-I27</f>
        <v>0.69205634098360624</v>
      </c>
    </row>
    <row r="28" spans="2:15">
      <c r="C28">
        <v>9.7327400000000008E-2</v>
      </c>
      <c r="D28">
        <v>0.1514249</v>
      </c>
      <c r="E28">
        <v>0.12511120000000003</v>
      </c>
      <c r="G28">
        <f t="shared" ref="G28:G29" si="12">G24+C28</f>
        <v>1.1294534000000001</v>
      </c>
      <c r="H28">
        <f>H24+D28</f>
        <v>2.9771798999999999</v>
      </c>
      <c r="I28">
        <f t="shared" si="11"/>
        <v>1.6396312000000002</v>
      </c>
      <c r="K28">
        <f>$K$3-G28</f>
        <v>0.50989086229508196</v>
      </c>
      <c r="L28">
        <f>$L$3-H28</f>
        <v>0.79331190327868883</v>
      </c>
      <c r="M28">
        <f>$M$3-I28</f>
        <v>0.6554507672131149</v>
      </c>
      <c r="O28">
        <f t="shared" si="6"/>
        <v>0.83761624590163963</v>
      </c>
    </row>
    <row r="29" spans="2:15">
      <c r="C29">
        <v>3.1277800000000022E-2</v>
      </c>
      <c r="D29">
        <v>4.8663700000000032E-2</v>
      </c>
      <c r="E29">
        <v>4.0205600000000022E-2</v>
      </c>
      <c r="G29">
        <f t="shared" si="12"/>
        <v>0.4099078000000001</v>
      </c>
      <c r="H29">
        <f t="shared" ref="H29" si="13">H25+D29</f>
        <v>0.56472670000000025</v>
      </c>
      <c r="I29">
        <f>I25+E29</f>
        <v>1.5926376000000004</v>
      </c>
      <c r="K29">
        <f>$K$4-G29</f>
        <v>0.16386269180327867</v>
      </c>
      <c r="L29">
        <f>$L$4-H29</f>
        <v>0.25494543114754087</v>
      </c>
      <c r="M29">
        <f>$M$4-I29</f>
        <v>0.21064108852458974</v>
      </c>
    </row>
    <row r="31" spans="2:15">
      <c r="B31">
        <v>8</v>
      </c>
      <c r="C31">
        <f t="array" ref="C31:E33">MMULT(C27:E29,$C$2:$E$4)</f>
        <v>8.629100000000002E-2</v>
      </c>
      <c r="D31">
        <v>0.13425590000000004</v>
      </c>
      <c r="E31">
        <v>0.11092528000000004</v>
      </c>
      <c r="G31">
        <f>G27+C31</f>
        <v>2.4987442000000004</v>
      </c>
      <c r="H31">
        <f t="shared" ref="H31" si="14">H27+D31</f>
        <v>2.0835249</v>
      </c>
      <c r="I31">
        <f t="shared" ref="I31:I32" si="15">I27+E31</f>
        <v>1.5500164800000005</v>
      </c>
      <c r="K31">
        <f>$K$2-G31</f>
        <v>0.45207547213114774</v>
      </c>
      <c r="L31">
        <f>$L$2-H31</f>
        <v>0.70336034590163976</v>
      </c>
      <c r="M31">
        <f>$M$2-I31</f>
        <v>0.58113106098360623</v>
      </c>
    </row>
    <row r="32" spans="2:15">
      <c r="C32">
        <v>8.1727060000000004E-2</v>
      </c>
      <c r="D32">
        <v>0.12715453000000002</v>
      </c>
      <c r="E32">
        <v>0.10505768000000001</v>
      </c>
      <c r="G32">
        <f t="shared" ref="G32:G33" si="16">G28+C32</f>
        <v>1.21118046</v>
      </c>
      <c r="H32">
        <f>H28+D32</f>
        <v>3.1043344299999998</v>
      </c>
      <c r="I32">
        <f t="shared" si="15"/>
        <v>1.7446888800000002</v>
      </c>
      <c r="K32">
        <f>$K$3-G32</f>
        <v>0.428163802295082</v>
      </c>
      <c r="L32">
        <f>$L$3-H32</f>
        <v>0.66615737327868896</v>
      </c>
      <c r="M32">
        <f>$M$3-I32</f>
        <v>0.55039308721311486</v>
      </c>
      <c r="O32">
        <f t="shared" si="6"/>
        <v>0.70336034590163976</v>
      </c>
    </row>
    <row r="33" spans="2:15">
      <c r="C33">
        <v>2.6264420000000021E-2</v>
      </c>
      <c r="D33">
        <v>4.0863530000000023E-2</v>
      </c>
      <c r="E33">
        <v>3.376216000000002E-2</v>
      </c>
      <c r="G33">
        <f t="shared" si="16"/>
        <v>0.43617222000000011</v>
      </c>
      <c r="H33">
        <f t="shared" ref="H33" si="17">H29+D33</f>
        <v>0.60559023000000023</v>
      </c>
      <c r="I33">
        <f>I29+E33</f>
        <v>1.6263997600000004</v>
      </c>
      <c r="K33">
        <f>$K$4-G33</f>
        <v>0.13759827180327866</v>
      </c>
      <c r="L33">
        <f>$L$4-H33</f>
        <v>0.21408190114754089</v>
      </c>
      <c r="M33">
        <f>$M$4-I33</f>
        <v>0.17687892852458975</v>
      </c>
    </row>
    <row r="35" spans="2:15">
      <c r="B35">
        <v>9</v>
      </c>
      <c r="C35">
        <f t="array" ref="C35:E37">MMULT(C31:E33,$C$2:$E$4)</f>
        <v>7.2460108000000023E-2</v>
      </c>
      <c r="D35">
        <v>0.11273687800000003</v>
      </c>
      <c r="E35">
        <v>9.3145616000000028E-2</v>
      </c>
      <c r="G35">
        <f>G31+C35</f>
        <v>2.5712043080000004</v>
      </c>
      <c r="H35">
        <f t="shared" ref="H35" si="18">H31+D35</f>
        <v>2.1962617780000002</v>
      </c>
      <c r="I35">
        <f t="shared" ref="I35:I36" si="19">I31+E35</f>
        <v>1.6431620960000004</v>
      </c>
      <c r="K35">
        <f>$K$2-G35</f>
        <v>0.37961536413114771</v>
      </c>
      <c r="L35">
        <f>$L$2-H35</f>
        <v>0.59062346790163955</v>
      </c>
      <c r="M35">
        <f>$M$2-I35</f>
        <v>0.4879854449836063</v>
      </c>
    </row>
    <row r="36" spans="2:15">
      <c r="C36">
        <v>6.8627498000000009E-2</v>
      </c>
      <c r="D36">
        <v>0.106773857</v>
      </c>
      <c r="E36">
        <v>8.8218760000000007E-2</v>
      </c>
      <c r="G36">
        <f t="shared" ref="G36:G37" si="20">G32+C36</f>
        <v>1.2798079580000001</v>
      </c>
      <c r="H36">
        <f>H32+D36</f>
        <v>3.2111082869999996</v>
      </c>
      <c r="I36">
        <f t="shared" si="19"/>
        <v>1.8329076400000002</v>
      </c>
      <c r="K36">
        <f>$K$3-G36</f>
        <v>0.35953630429508188</v>
      </c>
      <c r="L36">
        <f>$L$3-H36</f>
        <v>0.5593835162786891</v>
      </c>
      <c r="M36">
        <f>$M$3-I36</f>
        <v>0.46217432721311491</v>
      </c>
      <c r="O36">
        <f t="shared" si="6"/>
        <v>0.59062346790163955</v>
      </c>
    </row>
    <row r="37" spans="2:15">
      <c r="C37">
        <v>2.2054690000000016E-2</v>
      </c>
      <c r="D37">
        <v>3.4313749000000025E-2</v>
      </c>
      <c r="E37">
        <v>2.8350728000000019E-2</v>
      </c>
      <c r="G37">
        <f t="shared" si="20"/>
        <v>0.45822691000000015</v>
      </c>
      <c r="H37">
        <f t="shared" ref="H37" si="21">H33+D37</f>
        <v>0.63990397900000029</v>
      </c>
      <c r="I37">
        <f>I33+E37</f>
        <v>1.6547504880000004</v>
      </c>
      <c r="K37">
        <f>$K$4-G37</f>
        <v>0.11554358180327862</v>
      </c>
      <c r="L37">
        <f>$L$4-H37</f>
        <v>0.17976815214754083</v>
      </c>
      <c r="M37">
        <f>$M$4-I37</f>
        <v>0.14852820052458982</v>
      </c>
    </row>
    <row r="38" spans="2:15">
      <c r="O38">
        <f t="shared" si="6"/>
        <v>0.49595642410163965</v>
      </c>
    </row>
    <row r="39" spans="2:15">
      <c r="B39">
        <v>10</v>
      </c>
      <c r="C39">
        <f t="array" ref="C39:E41">MMULT(C35:E37,$C$2:$E$4)</f>
        <v>6.0845980400000027E-2</v>
      </c>
      <c r="D39">
        <v>9.4667043800000031E-2</v>
      </c>
      <c r="E39">
        <v>7.8215896000000035E-2</v>
      </c>
      <c r="G39">
        <f>G35+C39</f>
        <v>2.6320502884000003</v>
      </c>
      <c r="H39">
        <f t="shared" ref="H39" si="22">H35+D39</f>
        <v>2.2909288218000001</v>
      </c>
      <c r="I39">
        <f t="shared" ref="I39:I40" si="23">I35+E39</f>
        <v>1.7213779920000005</v>
      </c>
      <c r="K39">
        <f>$K$2-G39</f>
        <v>0.31876938373114783</v>
      </c>
      <c r="L39">
        <f>$L$2-H39</f>
        <v>0.49595642410163965</v>
      </c>
      <c r="M39">
        <f>$M$2-I39</f>
        <v>0.40976954898360618</v>
      </c>
    </row>
    <row r="40" spans="2:15">
      <c r="C40">
        <v>5.7627646600000006E-2</v>
      </c>
      <c r="D40">
        <v>8.9659803700000013E-2</v>
      </c>
      <c r="E40">
        <v>7.4078794400000009E-2</v>
      </c>
      <c r="G40">
        <f t="shared" ref="G40:G41" si="24">G36+C40</f>
        <v>1.3374356046000002</v>
      </c>
      <c r="H40">
        <f>H36+D40</f>
        <v>3.3007680906999997</v>
      </c>
      <c r="I40">
        <f t="shared" si="23"/>
        <v>1.9069864344000003</v>
      </c>
      <c r="K40">
        <f>$K$3-G40</f>
        <v>0.30190865769508179</v>
      </c>
      <c r="L40">
        <f>$L$3-H40</f>
        <v>0.46972371257868906</v>
      </c>
      <c r="M40">
        <f>$M$3-I40</f>
        <v>0.38809553281311482</v>
      </c>
      <c r="O40">
        <f t="shared" si="6"/>
        <v>0.49595642410163965</v>
      </c>
    </row>
    <row r="41" spans="2:15">
      <c r="C41">
        <v>1.8519698600000013E-2</v>
      </c>
      <c r="D41">
        <v>2.881382330000002E-2</v>
      </c>
      <c r="E41">
        <v>2.3806583200000016E-2</v>
      </c>
      <c r="G41">
        <f t="shared" si="24"/>
        <v>0.47674660860000018</v>
      </c>
      <c r="H41">
        <f t="shared" ref="H41" si="25">H37+D41</f>
        <v>0.66871780230000033</v>
      </c>
      <c r="I41">
        <f>I37+E41</f>
        <v>1.6785570712000004</v>
      </c>
      <c r="K41">
        <f>$K$4-G41</f>
        <v>9.7023883203278594E-2</v>
      </c>
      <c r="L41">
        <f>$L$4-H41</f>
        <v>0.15095432884754079</v>
      </c>
      <c r="M41">
        <f>$M$4-I41</f>
        <v>0.12472161732458975</v>
      </c>
    </row>
    <row r="43" spans="2:15">
      <c r="B43">
        <v>11</v>
      </c>
      <c r="C43">
        <f t="array" ref="C43:E45">MMULT(C39:E41,$C$2:$E$4)</f>
        <v>5.1093390520000025E-2</v>
      </c>
      <c r="D43">
        <v>7.9493503660000034E-2</v>
      </c>
      <c r="E43">
        <v>6.5679192800000022E-2</v>
      </c>
      <c r="G43">
        <f>G39+C43</f>
        <v>2.6831436789200005</v>
      </c>
      <c r="H43">
        <f t="shared" ref="H43" si="26">H39+D43</f>
        <v>2.3704223254600003</v>
      </c>
      <c r="I43">
        <f t="shared" ref="I43:I44" si="27">I39+E43</f>
        <v>1.7870571848000005</v>
      </c>
      <c r="K43">
        <f>$K$2-G43</f>
        <v>0.26767599321114766</v>
      </c>
      <c r="L43">
        <f>$L$2-H43</f>
        <v>0.41646292044163946</v>
      </c>
      <c r="M43">
        <f>$M$2-I43</f>
        <v>0.34409035618360617</v>
      </c>
    </row>
    <row r="44" spans="2:15">
      <c r="C44">
        <v>4.8390898820000007E-2</v>
      </c>
      <c r="D44">
        <v>7.5288839930000004E-2</v>
      </c>
      <c r="E44">
        <v>6.2205209680000012E-2</v>
      </c>
      <c r="G44">
        <f t="shared" ref="G44:G45" si="28">G40+C44</f>
        <v>1.3858265034200001</v>
      </c>
      <c r="H44">
        <f>H40+D44</f>
        <v>3.3760569306299995</v>
      </c>
      <c r="I44">
        <f t="shared" si="27"/>
        <v>1.9691916440800004</v>
      </c>
      <c r="K44">
        <f>$K$3-G44</f>
        <v>0.25351775887508188</v>
      </c>
      <c r="L44">
        <f>$L$3-H44</f>
        <v>0.39443487264868926</v>
      </c>
      <c r="M44">
        <f>$M$3-I44</f>
        <v>0.32589032313311472</v>
      </c>
      <c r="O44">
        <f t="shared" si="6"/>
        <v>0.41646292044163946</v>
      </c>
    </row>
    <row r="45" spans="2:15">
      <c r="C45">
        <v>1.5551302420000012E-2</v>
      </c>
      <c r="D45">
        <v>2.4195449410000017E-2</v>
      </c>
      <c r="E45">
        <v>1.9990785680000015E-2</v>
      </c>
      <c r="G45">
        <f t="shared" si="28"/>
        <v>0.4922979110200002</v>
      </c>
      <c r="H45">
        <f t="shared" ref="H45" si="29">H41+D45</f>
        <v>0.6929132517100004</v>
      </c>
      <c r="I45">
        <f>I41+E45</f>
        <v>1.6985478568800005</v>
      </c>
      <c r="K45">
        <f>$K$4-G45</f>
        <v>8.147258078327857E-2</v>
      </c>
      <c r="L45">
        <f>$L$4-H45</f>
        <v>0.12675887943754072</v>
      </c>
      <c r="M45">
        <f>$M$4-I45</f>
        <v>0.10473083164458963</v>
      </c>
    </row>
    <row r="47" spans="2:15">
      <c r="B47">
        <v>12</v>
      </c>
      <c r="C47">
        <f t="array" ref="C47:E49">MMULT(C43:E45,$C$2:$E$4)</f>
        <v>4.2903976220000015E-2</v>
      </c>
      <c r="D47">
        <v>6.6752027318000035E-2</v>
      </c>
      <c r="E47">
        <v>5.5151918128000021E-2</v>
      </c>
      <c r="G47">
        <f>G43+C47</f>
        <v>2.7260476551400004</v>
      </c>
      <c r="H47">
        <f t="shared" ref="H47" si="30">H43+D47</f>
        <v>2.4371743527780003</v>
      </c>
      <c r="I47">
        <f t="shared" ref="I47:I48" si="31">I43+E47</f>
        <v>1.8422091029280006</v>
      </c>
      <c r="K47">
        <f>$K$2-G47</f>
        <v>0.22477201699114779</v>
      </c>
      <c r="L47">
        <f>$L$2-H47</f>
        <v>0.34971089312363945</v>
      </c>
      <c r="M47">
        <f>$M$2-I47</f>
        <v>0.28893843805560615</v>
      </c>
    </row>
    <row r="48" spans="2:15">
      <c r="C48">
        <v>4.0634648482000005E-2</v>
      </c>
      <c r="D48">
        <v>6.322130046100001E-2</v>
      </c>
      <c r="E48">
        <v>5.2234757672000004E-2</v>
      </c>
      <c r="G48">
        <f t="shared" ref="G48:G49" si="32">G44+C48</f>
        <v>1.4264611519020001</v>
      </c>
      <c r="H48">
        <f>H44+D48</f>
        <v>3.4392782310909995</v>
      </c>
      <c r="I48">
        <f t="shared" si="31"/>
        <v>2.0214264017520005</v>
      </c>
      <c r="K48">
        <f>$K$3-G48</f>
        <v>0.21288311039308194</v>
      </c>
      <c r="L48">
        <f>$L$3-H48</f>
        <v>0.33121357218768921</v>
      </c>
      <c r="M48">
        <f>$M$3-I48</f>
        <v>0.27365556546111458</v>
      </c>
      <c r="O48">
        <f t="shared" si="6"/>
        <v>0.34971089312363945</v>
      </c>
    </row>
    <row r="49" spans="2:15">
      <c r="C49">
        <v>1.3058689418000011E-2</v>
      </c>
      <c r="D49">
        <v>2.0317324241000016E-2</v>
      </c>
      <c r="E49">
        <v>1.6786597384000013E-2</v>
      </c>
      <c r="G49">
        <f t="shared" si="32"/>
        <v>0.50535660043800024</v>
      </c>
      <c r="H49">
        <f t="shared" ref="H49" si="33">H45+D49</f>
        <v>0.71323057595100037</v>
      </c>
      <c r="I49">
        <f>I45+E49</f>
        <v>1.7153344542640006</v>
      </c>
      <c r="K49">
        <f>$K$4-G49</f>
        <v>6.8413891365278534E-2</v>
      </c>
      <c r="L49">
        <f>$L$4-H49</f>
        <v>0.10644155519654075</v>
      </c>
      <c r="M49">
        <f>$M$4-I49</f>
        <v>8.7944234260589615E-2</v>
      </c>
    </row>
    <row r="51" spans="2:15">
      <c r="B51">
        <v>13</v>
      </c>
      <c r="C51">
        <f t="array" ref="C51:E53">MMULT(C47:E49,$C$2:$E$4)</f>
        <v>3.6027187764400018E-2</v>
      </c>
      <c r="D51">
        <v>5.6052795959800027E-2</v>
      </c>
      <c r="E51">
        <v>4.6311989796800027E-2</v>
      </c>
      <c r="G51">
        <f>G47+C51</f>
        <v>2.7620748429044002</v>
      </c>
      <c r="H51">
        <f t="shared" ref="H51" si="34">H47+D51</f>
        <v>2.4932271487378004</v>
      </c>
      <c r="I51">
        <f t="shared" ref="I51:I52" si="35">I47+E51</f>
        <v>1.8885210927248006</v>
      </c>
      <c r="K51">
        <f>$K$2-G51</f>
        <v>0.18874482922674796</v>
      </c>
      <c r="L51">
        <f>$L$2-H51</f>
        <v>0.29365809716383939</v>
      </c>
      <c r="M51">
        <f>$M$2-I51</f>
        <v>0.24262644825880608</v>
      </c>
    </row>
    <row r="52" spans="2:15">
      <c r="C52">
        <v>3.4121595252200008E-2</v>
      </c>
      <c r="D52">
        <v>5.3087985390500012E-2</v>
      </c>
      <c r="E52">
        <v>4.3862401415200002E-2</v>
      </c>
      <c r="G52">
        <f t="shared" ref="G52:G53" si="36">G48+C52</f>
        <v>1.4605827471542001</v>
      </c>
      <c r="H52">
        <f>H48+D52</f>
        <v>3.4923662164814995</v>
      </c>
      <c r="I52">
        <f t="shared" si="35"/>
        <v>2.0652888031672005</v>
      </c>
      <c r="K52">
        <f>$K$3-G52</f>
        <v>0.1787615151408819</v>
      </c>
      <c r="L52">
        <f>$L$3-H52</f>
        <v>0.27812558679718924</v>
      </c>
      <c r="M52">
        <f>$M$3-I52</f>
        <v>0.22979316404591454</v>
      </c>
      <c r="O52">
        <f t="shared" si="6"/>
        <v>0.29365809716383939</v>
      </c>
    </row>
    <row r="53" spans="2:15">
      <c r="C53">
        <v>1.0965600353800011E-2</v>
      </c>
      <c r="D53">
        <v>1.7060797626100015E-2</v>
      </c>
      <c r="E53">
        <v>1.4095987056800013E-2</v>
      </c>
      <c r="G53">
        <f t="shared" si="36"/>
        <v>0.51632220079180025</v>
      </c>
      <c r="H53">
        <f t="shared" ref="H53" si="37">H49+D53</f>
        <v>0.73029137357710039</v>
      </c>
      <c r="I53">
        <f>I49+E53</f>
        <v>1.7294304413208006</v>
      </c>
      <c r="K53">
        <f>$K$4-G53</f>
        <v>5.7448291011478525E-2</v>
      </c>
      <c r="L53">
        <f>$L$4-H53</f>
        <v>8.9380757570440728E-2</v>
      </c>
      <c r="M53">
        <f>$M$4-I53</f>
        <v>7.3848247203789574E-2</v>
      </c>
    </row>
    <row r="55" spans="2:15">
      <c r="B55">
        <v>14</v>
      </c>
      <c r="C55">
        <f t="array" ref="C55:E57">MMULT(C51:E53,$C$2:$E$4)</f>
        <v>3.0252633277400017E-2</v>
      </c>
      <c r="D55">
        <v>4.7068472065340018E-2</v>
      </c>
      <c r="E55">
        <v>3.8888953896160018E-2</v>
      </c>
      <c r="G55">
        <f>G51+C55</f>
        <v>2.7923274761818</v>
      </c>
      <c r="H55">
        <f t="shared" ref="H55" si="38">H51+D55</f>
        <v>2.5402956208031404</v>
      </c>
      <c r="I55">
        <f t="shared" ref="I55:I56" si="39">I51+E55</f>
        <v>1.9274100466209607</v>
      </c>
      <c r="K55">
        <f>$K$2-G55</f>
        <v>0.15849219594934816</v>
      </c>
      <c r="L55">
        <f>$L$2-H55</f>
        <v>0.24658962509849935</v>
      </c>
      <c r="M55">
        <f>$M$2-I55</f>
        <v>0.20373749436264599</v>
      </c>
    </row>
    <row r="56" spans="2:15">
      <c r="C56">
        <v>2.8652475320500009E-2</v>
      </c>
      <c r="D56">
        <v>4.4578870937650006E-2</v>
      </c>
      <c r="E56">
        <v>3.6831993489680012E-2</v>
      </c>
      <c r="G56">
        <f t="shared" ref="G56:G57" si="40">G52+C56</f>
        <v>1.4892352224747001</v>
      </c>
      <c r="H56">
        <f>H52+D56</f>
        <v>3.5369450874191495</v>
      </c>
      <c r="I56">
        <f t="shared" si="39"/>
        <v>2.1021207966568807</v>
      </c>
      <c r="K56">
        <f>$K$3-G56</f>
        <v>0.15010903982038193</v>
      </c>
      <c r="L56">
        <f>$L$3-H56</f>
        <v>0.23354671585953923</v>
      </c>
      <c r="M56">
        <f>$M$3-I56</f>
        <v>0.19296117055623441</v>
      </c>
      <c r="O56">
        <f t="shared" si="6"/>
        <v>0.24658962509849935</v>
      </c>
    </row>
    <row r="57" spans="2:15">
      <c r="C57">
        <v>9.20799837242001E-3</v>
      </c>
      <c r="D57">
        <v>1.4326237660250013E-2</v>
      </c>
      <c r="E57">
        <v>1.1836636532560011E-2</v>
      </c>
      <c r="G57">
        <f t="shared" si="40"/>
        <v>0.52553019916422028</v>
      </c>
      <c r="H57">
        <f t="shared" ref="H57" si="41">H53+D57</f>
        <v>0.74461761123735037</v>
      </c>
      <c r="I57">
        <f>I53+E57</f>
        <v>1.7412670778533605</v>
      </c>
      <c r="K57">
        <f>$K$4-G57</f>
        <v>4.8240292639058491E-2</v>
      </c>
      <c r="L57">
        <f>$L$4-H57</f>
        <v>7.5054519910190742E-2</v>
      </c>
      <c r="M57">
        <f>$M$4-I57</f>
        <v>6.2011610671229622E-2</v>
      </c>
    </row>
    <row r="59" spans="2:15">
      <c r="B59">
        <v>15</v>
      </c>
      <c r="C59">
        <f t="array" ref="C59:E61">MMULT(C55:E57,$C$2:$E$4)</f>
        <v>2.5403643113644014E-2</v>
      </c>
      <c r="D59">
        <v>3.9524184733246016E-2</v>
      </c>
      <c r="E59">
        <v>3.2655706260848016E-2</v>
      </c>
      <c r="G59">
        <f>G55+C59</f>
        <v>2.817731119295444</v>
      </c>
      <c r="H59">
        <f t="shared" ref="H59" si="42">H55+D59</f>
        <v>2.5798198055363866</v>
      </c>
      <c r="I59">
        <f t="shared" ref="I59:I60" si="43">I55+E59</f>
        <v>1.9600657528818086</v>
      </c>
      <c r="K59">
        <f>$K$2-G59</f>
        <v>0.1330885528357042</v>
      </c>
      <c r="L59">
        <f>$L$2-H59</f>
        <v>0.20706544036525321</v>
      </c>
      <c r="M59">
        <f>$M$2-I59</f>
        <v>0.17108178810179808</v>
      </c>
    </row>
    <row r="60" spans="2:15">
      <c r="C60">
        <v>2.4059963664698005E-2</v>
      </c>
      <c r="D60">
        <v>3.7433624945993005E-2</v>
      </c>
      <c r="E60">
        <v>3.0928442137096009E-2</v>
      </c>
      <c r="G60">
        <f t="shared" ref="G60:G61" si="44">G56+C60</f>
        <v>1.5132951861393982</v>
      </c>
      <c r="H60">
        <f>H56+D60</f>
        <v>3.5743787123651423</v>
      </c>
      <c r="I60">
        <f t="shared" si="43"/>
        <v>2.1330492387939768</v>
      </c>
      <c r="K60">
        <f>$K$3-G60</f>
        <v>0.12604907615568384</v>
      </c>
      <c r="L60">
        <f>$L$3-H60</f>
        <v>0.19611309091354645</v>
      </c>
      <c r="M60">
        <f>$M$3-I60</f>
        <v>0.16203272841913829</v>
      </c>
      <c r="O60">
        <f t="shared" si="6"/>
        <v>0.20706544036525321</v>
      </c>
    </row>
    <row r="61" spans="2:15">
      <c r="C61">
        <v>7.7321105342740074E-3</v>
      </c>
      <c r="D61">
        <v>1.2029981832349011E-2</v>
      </c>
      <c r="E61">
        <v>9.9394220450960101E-3</v>
      </c>
      <c r="G61">
        <f t="shared" si="44"/>
        <v>0.53326230969849431</v>
      </c>
      <c r="H61">
        <f t="shared" ref="H61" si="45">H57+D61</f>
        <v>0.75664759306969942</v>
      </c>
      <c r="I61">
        <f>I57+E61</f>
        <v>1.7512064998984564</v>
      </c>
      <c r="K61">
        <f>$K$4-G61</f>
        <v>4.0508182104784463E-2</v>
      </c>
      <c r="L61">
        <f>$L$4-H61</f>
        <v>6.3024538077841696E-2</v>
      </c>
      <c r="M61">
        <f>$M$4-I61</f>
        <v>5.207218862613372E-2</v>
      </c>
    </row>
    <row r="63" spans="2:15">
      <c r="B63">
        <v>16</v>
      </c>
      <c r="C63">
        <f t="array" ref="C63:E65">MMULT(C59:E61,$C$2:$E$4)</f>
        <v>2.1331864818191611E-2</v>
      </c>
      <c r="D63">
        <v>3.318912023816542E-2</v>
      </c>
      <c r="E63">
        <v>2.7421543768196811E-2</v>
      </c>
      <c r="G63">
        <f>G59+C63</f>
        <v>2.8390629841136357</v>
      </c>
      <c r="H63">
        <f t="shared" ref="H63" si="46">H59+D63</f>
        <v>2.6130089257745519</v>
      </c>
      <c r="I63">
        <f t="shared" ref="I63:I64" si="47">I59+E63</f>
        <v>1.9874872966500055</v>
      </c>
      <c r="K63">
        <f>$K$2-G63</f>
        <v>0.11175668801751248</v>
      </c>
      <c r="L63">
        <f>$L$2-H63</f>
        <v>0.17387632012708787</v>
      </c>
      <c r="M63">
        <f>$M$2-I63</f>
        <v>0.14366024433360125</v>
      </c>
    </row>
    <row r="64" spans="2:15">
      <c r="C64">
        <v>2.0203554668787406E-2</v>
      </c>
      <c r="D64">
        <v>3.143364215258531E-2</v>
      </c>
      <c r="E64">
        <v>2.5971131138756008E-2</v>
      </c>
      <c r="G64">
        <f t="shared" ref="G64:G65" si="48">G60+C64</f>
        <v>1.5334987408081855</v>
      </c>
      <c r="H64">
        <f>H60+D64</f>
        <v>3.6058123545177274</v>
      </c>
      <c r="I64">
        <f t="shared" si="47"/>
        <v>2.1590203699327328</v>
      </c>
      <c r="K64">
        <f>$K$3-G64</f>
        <v>0.10584552148689652</v>
      </c>
      <c r="L64">
        <f>$L$3-H64</f>
        <v>0.1646794487609613</v>
      </c>
      <c r="M64">
        <f>$M$3-I64</f>
        <v>0.13606159728038225</v>
      </c>
      <c r="O64">
        <f t="shared" si="6"/>
        <v>0.17387632012708787</v>
      </c>
    </row>
    <row r="65" spans="2:15">
      <c r="C65">
        <v>6.4927827846890072E-3</v>
      </c>
      <c r="D65">
        <v>1.010177733439371E-2</v>
      </c>
      <c r="E65">
        <v>8.3462992488136083E-3</v>
      </c>
      <c r="G65">
        <f t="shared" si="48"/>
        <v>0.53975509248318332</v>
      </c>
      <c r="H65">
        <f t="shared" ref="H65" si="49">H61+D65</f>
        <v>0.76674937040409308</v>
      </c>
      <c r="I65">
        <f>I61+E65</f>
        <v>1.7595527991472701</v>
      </c>
      <c r="K65">
        <f>$K$4-G65</f>
        <v>3.4015399320095452E-2</v>
      </c>
      <c r="L65">
        <f>$L$4-H65</f>
        <v>5.2922760743448038E-2</v>
      </c>
      <c r="M65">
        <f>$M$4-I65</f>
        <v>4.3725889377320026E-2</v>
      </c>
    </row>
    <row r="67" spans="2:15">
      <c r="B67">
        <v>17</v>
      </c>
      <c r="C67">
        <f t="array" ref="C67:E69">MMULT(C63:E65,$C$2:$E$4)</f>
        <v>1.7912724351729407E-2</v>
      </c>
      <c r="D67">
        <v>2.7869460423179039E-2</v>
      </c>
      <c r="E67">
        <v>2.3026329812543853E-2</v>
      </c>
      <c r="G67">
        <f>G63+C67</f>
        <v>2.8569757084653649</v>
      </c>
      <c r="H67">
        <f t="shared" ref="H67" si="50">H63+D67</f>
        <v>2.640878386197731</v>
      </c>
      <c r="I67">
        <f t="shared" ref="I67:I68" si="51">I63+E67</f>
        <v>2.0105136264625494</v>
      </c>
      <c r="K67">
        <f>$K$2-G67</f>
        <v>9.3843963665783292E-2</v>
      </c>
      <c r="L67">
        <f>$L$2-H67</f>
        <v>0.14600685970390881</v>
      </c>
      <c r="M67">
        <f>$M$2-I67</f>
        <v>0.12063391452105732</v>
      </c>
    </row>
    <row r="68" spans="2:15">
      <c r="C68">
        <v>1.6965263411907627E-2</v>
      </c>
      <c r="D68">
        <v>2.6395356057683221E-2</v>
      </c>
      <c r="E68">
        <v>2.180839402254281E-2</v>
      </c>
      <c r="G68">
        <f t="shared" ref="G68:G69" si="52">G64+C68</f>
        <v>1.550464004220093</v>
      </c>
      <c r="H68">
        <f>H64+D68</f>
        <v>3.6322077105754107</v>
      </c>
      <c r="I68">
        <f t="shared" si="51"/>
        <v>2.1808287639552755</v>
      </c>
      <c r="K68">
        <f>$K$3-G68</f>
        <v>8.8880258074989005E-2</v>
      </c>
      <c r="L68">
        <f>$L$3-H68</f>
        <v>0.13828409270327802</v>
      </c>
      <c r="M68">
        <f>$M$3-I68</f>
        <v>0.11425320325783961</v>
      </c>
      <c r="O68">
        <f t="shared" si="6"/>
        <v>0.14600685970390881</v>
      </c>
    </row>
    <row r="69" spans="2:15">
      <c r="C69">
        <v>5.4520985056357059E-3</v>
      </c>
      <c r="D69">
        <v>8.4826317059538189E-3</v>
      </c>
      <c r="E69">
        <v>7.0085273404580078E-3</v>
      </c>
      <c r="G69">
        <f t="shared" si="52"/>
        <v>0.54520719098881898</v>
      </c>
      <c r="H69">
        <f t="shared" ref="H69" si="53">H65+D69</f>
        <v>0.77523200211004695</v>
      </c>
      <c r="I69">
        <f>I65+E69</f>
        <v>1.7665613264877282</v>
      </c>
      <c r="K69">
        <f>$K$4-G69</f>
        <v>2.8563300814459791E-2</v>
      </c>
      <c r="L69">
        <f>$L$4-H69</f>
        <v>4.4440129037494169E-2</v>
      </c>
      <c r="M69">
        <f>$M$4-I69</f>
        <v>3.6717362036861934E-2</v>
      </c>
    </row>
    <row r="71" spans="2:15">
      <c r="B71">
        <v>18</v>
      </c>
      <c r="C71">
        <f t="array" ref="C71:E73">MMULT(C67:E69,$C$2:$E$4)</f>
        <v>1.5041614806581958E-2</v>
      </c>
      <c r="D71">
        <v>2.340245293353567E-2</v>
      </c>
      <c r="E71">
        <v>1.9335595002126268E-2</v>
      </c>
      <c r="G71">
        <f>G67+C71</f>
        <v>2.872017323271947</v>
      </c>
      <c r="H71">
        <f t="shared" ref="H71" si="54">H67+D71</f>
        <v>2.6642808391312665</v>
      </c>
      <c r="I71">
        <f t="shared" ref="I71:I72" si="55">I67+E71</f>
        <v>2.0298492214646755</v>
      </c>
      <c r="K71">
        <f>$K$2-G71</f>
        <v>7.8802348859201121E-2</v>
      </c>
      <c r="L71">
        <f>$L$2-H71</f>
        <v>0.12260440677037332</v>
      </c>
      <c r="M71">
        <f>$M$2-I71</f>
        <v>0.1012983195189312</v>
      </c>
    </row>
    <row r="72" spans="2:15">
      <c r="C72">
        <v>1.4246015978553976E-2</v>
      </c>
      <c r="D72">
        <v>2.2164622795858943E-2</v>
      </c>
      <c r="E72">
        <v>1.8312873909963376E-2</v>
      </c>
      <c r="G72">
        <f t="shared" ref="G72:G73" si="56">G68+C72</f>
        <v>1.564710020198647</v>
      </c>
      <c r="H72">
        <f>H68+D72</f>
        <v>3.6543723333712697</v>
      </c>
      <c r="I72">
        <f t="shared" si="55"/>
        <v>2.1991416378652389</v>
      </c>
      <c r="K72">
        <f>$K$3-G72</f>
        <v>7.4634242096434988E-2</v>
      </c>
      <c r="L72">
        <f>$L$3-H72</f>
        <v>0.11611946990741906</v>
      </c>
      <c r="M72">
        <f>$M$3-I72</f>
        <v>9.5940329347876219E-2</v>
      </c>
      <c r="O72">
        <f t="shared" si="6"/>
        <v>0.12260440677037332</v>
      </c>
    </row>
    <row r="73" spans="2:15">
      <c r="C73">
        <v>4.5782184774908474E-3</v>
      </c>
      <c r="D73">
        <v>7.1230079892769926E-3</v>
      </c>
      <c r="E73">
        <v>5.8851778516002705E-3</v>
      </c>
      <c r="G73">
        <f t="shared" si="56"/>
        <v>0.54978540946630983</v>
      </c>
      <c r="H73">
        <f t="shared" ref="H73" si="57">H69+D73</f>
        <v>0.78235501009932396</v>
      </c>
      <c r="I73">
        <f>I69+E73</f>
        <v>1.7724465043393285</v>
      </c>
      <c r="K73">
        <f>$K$4-G73</f>
        <v>2.3985082336968944E-2</v>
      </c>
      <c r="L73">
        <f>$L$4-H73</f>
        <v>3.7317121048217161E-2</v>
      </c>
      <c r="M73">
        <f>$M$4-I73</f>
        <v>3.083218418526168E-2</v>
      </c>
    </row>
    <row r="75" spans="2:15">
      <c r="B75">
        <v>19</v>
      </c>
      <c r="C75">
        <f t="array" ref="C75:E77">MMULT(C71:E73,$C$2:$E$4)</f>
        <v>1.2630696009552543E-2</v>
      </c>
      <c r="D75">
        <v>1.9651431889613245E-2</v>
      </c>
      <c r="E75">
        <v>1.6236423135155914E-2</v>
      </c>
      <c r="G75">
        <f>G71+C75</f>
        <v>2.8846480192814994</v>
      </c>
      <c r="H75">
        <f t="shared" ref="H75" si="58">H71+D75</f>
        <v>2.6839322710208795</v>
      </c>
      <c r="I75">
        <f t="shared" ref="I75:I76" si="59">I71+E75</f>
        <v>2.0460856445998314</v>
      </c>
      <c r="K75">
        <f>$K$2-G75</f>
        <v>6.6171652849648765E-2</v>
      </c>
      <c r="L75">
        <f>$L$2-H75</f>
        <v>0.10295297488076027</v>
      </c>
      <c r="M75">
        <f>$M$2-I75</f>
        <v>8.506189638377526E-2</v>
      </c>
    </row>
    <row r="76" spans="2:15">
      <c r="C76">
        <v>1.1962618341589716E-2</v>
      </c>
      <c r="D76">
        <v>1.8612005180347401E-2</v>
      </c>
      <c r="E76">
        <v>1.5377627096047048E-2</v>
      </c>
      <c r="G76">
        <f t="shared" ref="G76:G77" si="60">G72+C76</f>
        <v>1.5766726385402368</v>
      </c>
      <c r="H76">
        <f>H72+D76</f>
        <v>3.672984338551617</v>
      </c>
      <c r="I76">
        <f t="shared" si="59"/>
        <v>2.2145192649612859</v>
      </c>
      <c r="K76">
        <f>$K$3-G76</f>
        <v>6.2671623754845251E-2</v>
      </c>
      <c r="L76">
        <f>$L$3-H76</f>
        <v>9.7507464727071724E-2</v>
      </c>
      <c r="M76">
        <f>$M$3-I76</f>
        <v>8.0562702251829155E-2</v>
      </c>
      <c r="O76">
        <f t="shared" ref="O73:O136" si="61">MAX(K75:M77)</f>
        <v>0.10295297488076027</v>
      </c>
    </row>
    <row r="77" spans="2:15">
      <c r="C77">
        <v>3.8444067740117647E-3</v>
      </c>
      <c r="D77">
        <v>5.9813091707948633E-3</v>
      </c>
      <c r="E77">
        <v>4.9418824615290206E-3</v>
      </c>
      <c r="G77">
        <f t="shared" si="60"/>
        <v>0.55362981624032159</v>
      </c>
      <c r="H77">
        <f t="shared" ref="H77" si="62">H73+D77</f>
        <v>0.78833631927011882</v>
      </c>
      <c r="I77">
        <f>I73+E77</f>
        <v>1.7773883868008575</v>
      </c>
      <c r="K77">
        <f>$K$4-G77</f>
        <v>2.0140675562957178E-2</v>
      </c>
      <c r="L77">
        <f>$L$4-H77</f>
        <v>3.1335811877422293E-2</v>
      </c>
      <c r="M77">
        <f>$M$4-I77</f>
        <v>2.5890301723732634E-2</v>
      </c>
    </row>
    <row r="79" spans="2:15">
      <c r="B79">
        <v>20</v>
      </c>
      <c r="C79">
        <f t="array" ref="C79:E81">MMULT(C75:E77,$C$2:$E$4)</f>
        <v>1.0606207095259258E-2</v>
      </c>
      <c r="D79">
        <v>1.6501636662143229E-2</v>
      </c>
      <c r="E79">
        <v>1.363399658478699E-2</v>
      </c>
      <c r="G79">
        <f>G75+C79</f>
        <v>2.8952542263767587</v>
      </c>
      <c r="H79">
        <f t="shared" ref="H79" si="63">H75+D79</f>
        <v>2.7004339076830228</v>
      </c>
      <c r="I79">
        <f t="shared" ref="I79:I80" si="64">I75+E79</f>
        <v>2.0597196411846186</v>
      </c>
      <c r="K79">
        <f>$K$2-G79</f>
        <v>5.5565445754389486E-2</v>
      </c>
      <c r="L79">
        <f>$L$2-H79</f>
        <v>8.6451338218616947E-2</v>
      </c>
      <c r="M79">
        <f>$M$2-I79</f>
        <v>7.1427899798988115E-2</v>
      </c>
    </row>
    <row r="80" spans="2:15">
      <c r="C80">
        <v>1.0045211082310072E-2</v>
      </c>
      <c r="D80">
        <v>1.5628812636414292E-2</v>
      </c>
      <c r="E80">
        <v>1.2912851159666314E-2</v>
      </c>
      <c r="G80">
        <f t="shared" ref="G80:G81" si="65">G76+C80</f>
        <v>1.5867178496225469</v>
      </c>
      <c r="H80">
        <f>H76+D80</f>
        <v>3.6886131511880311</v>
      </c>
      <c r="I80">
        <f t="shared" si="64"/>
        <v>2.2274321161209523</v>
      </c>
      <c r="K80">
        <f>$K$3-G80</f>
        <v>5.2626412672535094E-2</v>
      </c>
      <c r="L80">
        <f>$L$3-H80</f>
        <v>8.1878652090657589E-2</v>
      </c>
      <c r="M80">
        <f>$M$3-I80</f>
        <v>6.7649851092162816E-2</v>
      </c>
      <c r="O80">
        <f t="shared" si="61"/>
        <v>8.6451338218616947E-2</v>
      </c>
    </row>
    <row r="81" spans="2:15">
      <c r="C81">
        <v>3.2282127899165812E-3</v>
      </c>
      <c r="D81">
        <v>5.0226055411550395E-3</v>
      </c>
      <c r="E81">
        <v>4.1497815154261028E-3</v>
      </c>
      <c r="G81">
        <f t="shared" si="65"/>
        <v>0.55685802903023818</v>
      </c>
      <c r="H81">
        <f t="shared" ref="H81" si="66">H77+D81</f>
        <v>0.7933589248112739</v>
      </c>
      <c r="I81">
        <f>I77+E81</f>
        <v>1.7815381683162836</v>
      </c>
      <c r="K81">
        <f>$K$4-G81</f>
        <v>1.6912462773040593E-2</v>
      </c>
      <c r="L81">
        <f>$L$4-H81</f>
        <v>2.6313206336267214E-2</v>
      </c>
      <c r="M81">
        <f>$M$4-I81</f>
        <v>2.1740520208306524E-2</v>
      </c>
    </row>
    <row r="83" spans="2:15">
      <c r="B83">
        <v>21</v>
      </c>
      <c r="C83">
        <f t="array" ref="C83:E85">MMULT(C79:E81,$C$2:$E$4)</f>
        <v>8.906209829011049E-3</v>
      </c>
      <c r="D83">
        <v>1.3856700827654018E-2</v>
      </c>
      <c r="E83">
        <v>1.1448695400866541E-2</v>
      </c>
      <c r="G83">
        <f>G79+C83</f>
        <v>2.9041604362057698</v>
      </c>
      <c r="H83">
        <f t="shared" ref="H83" si="67">H79+D83</f>
        <v>2.714290608510677</v>
      </c>
      <c r="I83">
        <f t="shared" ref="I83:I84" si="68">I79+E83</f>
        <v>2.0711683365854849</v>
      </c>
      <c r="K83">
        <f>$K$2-G83</f>
        <v>4.6659235925378351E-2</v>
      </c>
      <c r="L83">
        <f>$L$2-H83</f>
        <v>7.2594637390962724E-2</v>
      </c>
      <c r="M83">
        <f>$M$2-I83</f>
        <v>5.9979204398121766E-2</v>
      </c>
    </row>
    <row r="84" spans="2:15">
      <c r="C84">
        <v>8.4351320761735186E-3</v>
      </c>
      <c r="D84">
        <v>1.3123775867097807E-2</v>
      </c>
      <c r="E84">
        <v>1.0843137502960995E-2</v>
      </c>
      <c r="G84">
        <f t="shared" ref="G84:G85" si="69">G80+C84</f>
        <v>1.5951529816987204</v>
      </c>
      <c r="H84">
        <f>H80+D84</f>
        <v>3.701736927055129</v>
      </c>
      <c r="I84">
        <f t="shared" si="68"/>
        <v>2.2382752536239132</v>
      </c>
      <c r="K84">
        <f>$K$3-G84</f>
        <v>4.4191280596361571E-2</v>
      </c>
      <c r="L84">
        <f>$L$3-H84</f>
        <v>6.8754876223559691E-2</v>
      </c>
      <c r="M84">
        <f>$M$3-I84</f>
        <v>5.6806713589201863E-2</v>
      </c>
      <c r="O84">
        <f t="shared" si="61"/>
        <v>7.2594637390962724E-2</v>
      </c>
    </row>
    <row r="85" spans="2:15">
      <c r="C85">
        <v>2.7107843757402509E-3</v>
      </c>
      <c r="D85">
        <v>4.2175660380867628E-3</v>
      </c>
      <c r="E85">
        <v>3.4846410775305529E-3</v>
      </c>
      <c r="G85">
        <f t="shared" si="69"/>
        <v>0.55956881340597842</v>
      </c>
      <c r="H85">
        <f t="shared" ref="H85" si="70">H81+D85</f>
        <v>0.79757649084936066</v>
      </c>
      <c r="I85">
        <f>I81+E85</f>
        <v>1.7850228093938143</v>
      </c>
      <c r="K85">
        <f>$K$4-G85</f>
        <v>1.4201678397300355E-2</v>
      </c>
      <c r="L85">
        <f>$L$4-H85</f>
        <v>2.2095640298180452E-2</v>
      </c>
      <c r="M85">
        <f>$M$4-I85</f>
        <v>1.8255879130775865E-2</v>
      </c>
    </row>
    <row r="87" spans="2:15">
      <c r="B87">
        <v>22</v>
      </c>
      <c r="C87">
        <f t="array" ref="C87:E89">MMULT(C83:E85,$C$2:$E$4)</f>
        <v>7.4786936372218775E-3</v>
      </c>
      <c r="D87">
        <v>1.1635703885518083E-2</v>
      </c>
      <c r="E87">
        <v>9.6136613770371263E-3</v>
      </c>
      <c r="G87">
        <f>G83+C87</f>
        <v>2.9116391298429916</v>
      </c>
      <c r="H87">
        <f t="shared" ref="H87" si="71">H83+D87</f>
        <v>2.725926312396195</v>
      </c>
      <c r="I87">
        <f t="shared" ref="I87:I88" si="72">I83+E87</f>
        <v>2.0807819979625219</v>
      </c>
      <c r="K87">
        <f>$K$2-G87</f>
        <v>3.9180542288156595E-2</v>
      </c>
      <c r="L87">
        <f>$L$2-H87</f>
        <v>6.095893350544479E-2</v>
      </c>
      <c r="M87">
        <f>$M$2-I87</f>
        <v>5.0365543021084758E-2</v>
      </c>
    </row>
    <row r="88" spans="2:15">
      <c r="C88">
        <v>7.0831217541850681E-3</v>
      </c>
      <c r="D88">
        <v>1.1020254514314411E-2</v>
      </c>
      <c r="E88">
        <v>9.1051642626660267E-3</v>
      </c>
      <c r="G88">
        <f t="shared" ref="G88:G89" si="73">G84+C88</f>
        <v>1.6022361034529056</v>
      </c>
      <c r="H88">
        <f>H84+D88</f>
        <v>3.7127571815694433</v>
      </c>
      <c r="I88">
        <f t="shared" si="72"/>
        <v>2.2473804178865793</v>
      </c>
      <c r="K88">
        <f>$K$3-G88</f>
        <v>3.7108158842176442E-2</v>
      </c>
      <c r="L88">
        <f>$L$3-H88</f>
        <v>5.7734621709245371E-2</v>
      </c>
      <c r="M88">
        <f>$M$3-I88</f>
        <v>4.7701549326535808E-2</v>
      </c>
      <c r="O88">
        <f t="shared" si="61"/>
        <v>6.095893350544479E-2</v>
      </c>
    </row>
    <row r="89" spans="2:15">
      <c r="C89">
        <v>2.2762910656665084E-3</v>
      </c>
      <c r="D89">
        <v>3.5415608770925371E-3</v>
      </c>
      <c r="E89">
        <v>2.9261115058888659E-3</v>
      </c>
      <c r="G89">
        <f t="shared" si="73"/>
        <v>0.56184510447164493</v>
      </c>
      <c r="H89">
        <f t="shared" ref="H89" si="74">H85+D89</f>
        <v>0.80111805172645323</v>
      </c>
      <c r="I89">
        <f>I85+E89</f>
        <v>1.7879489208997033</v>
      </c>
      <c r="K89">
        <f>$K$4-G89</f>
        <v>1.1925387331633841E-2</v>
      </c>
      <c r="L89">
        <f>$L$4-H89</f>
        <v>1.8554079421087888E-2</v>
      </c>
      <c r="M89">
        <f>$M$4-I89</f>
        <v>1.5329767624886914E-2</v>
      </c>
    </row>
    <row r="91" spans="2:15">
      <c r="B91">
        <v>23</v>
      </c>
      <c r="C91">
        <f t="array" ref="C91:E93">MMULT(C87:E89,$C$2:$E$4)</f>
        <v>6.2799843696960808E-3</v>
      </c>
      <c r="D91">
        <v>9.7706955353515056E-3</v>
      </c>
      <c r="E91">
        <v>8.0727525570590351E-3</v>
      </c>
      <c r="G91">
        <f>G87+C91</f>
        <v>2.9179191142126877</v>
      </c>
      <c r="H91">
        <f t="shared" ref="H91" si="75">H87+D91</f>
        <v>2.7356970079315466</v>
      </c>
      <c r="I91">
        <f t="shared" ref="I91:I92" si="76">I87+E91</f>
        <v>2.0888547505195811</v>
      </c>
      <c r="K91">
        <f>$K$2-G91</f>
        <v>3.2900557918460471E-2</v>
      </c>
      <c r="L91">
        <f>$L$2-H91</f>
        <v>5.1188237970093198E-2</v>
      </c>
      <c r="M91">
        <f>$M$2-I91</f>
        <v>4.2292790464025565E-2</v>
      </c>
    </row>
    <row r="92" spans="2:15">
      <c r="C92">
        <v>5.9478160308035124E-3</v>
      </c>
      <c r="D92">
        <v>9.2538923850978352E-3</v>
      </c>
      <c r="E92">
        <v>7.6457590090959838E-3</v>
      </c>
      <c r="G92">
        <f t="shared" ref="G92:G93" si="77">G88+C92</f>
        <v>1.6081839194837091</v>
      </c>
      <c r="H92">
        <f>H88+D92</f>
        <v>3.7220110739545413</v>
      </c>
      <c r="I92">
        <f t="shared" si="76"/>
        <v>2.2550261768956754</v>
      </c>
      <c r="K92">
        <f>$K$3-G92</f>
        <v>3.1160342811372921E-2</v>
      </c>
      <c r="L92">
        <f>$L$3-H92</f>
        <v>4.8480729324147376E-2</v>
      </c>
      <c r="M92">
        <f>$M$3-I92</f>
        <v>4.0055790317439666E-2</v>
      </c>
      <c r="O92">
        <f t="shared" si="61"/>
        <v>5.1188237970093198E-2</v>
      </c>
    </row>
    <row r="93" spans="2:15">
      <c r="C93">
        <v>1.9114397522739972E-3</v>
      </c>
      <c r="D93">
        <v>2.9739080154017588E-3</v>
      </c>
      <c r="E93">
        <v>2.4571048651480898E-3</v>
      </c>
      <c r="G93">
        <f t="shared" si="77"/>
        <v>0.56375654422391897</v>
      </c>
      <c r="H93">
        <f t="shared" ref="H93" si="78">H89+D93</f>
        <v>0.80409195974185499</v>
      </c>
      <c r="I93">
        <f>I89+E93</f>
        <v>1.7904060257648513</v>
      </c>
      <c r="K93">
        <f>$K$4-G93</f>
        <v>1.0013947579359805E-2</v>
      </c>
      <c r="L93">
        <f>$L$4-H93</f>
        <v>1.5580171405686127E-2</v>
      </c>
      <c r="M93">
        <f>$M$4-I93</f>
        <v>1.2872662759738862E-2</v>
      </c>
    </row>
    <row r="95" spans="2:15">
      <c r="B95">
        <v>24</v>
      </c>
      <c r="C95">
        <f t="array" ref="C95:E97">MMULT(C91:E93,$C$2:$E$4)</f>
        <v>5.2734081106546368E-3</v>
      </c>
      <c r="D95">
        <v>8.2046167712600884E-3</v>
      </c>
      <c r="E95">
        <v>6.7788255994916261E-3</v>
      </c>
      <c r="G95">
        <f>G91+C95</f>
        <v>2.9231925223233421</v>
      </c>
      <c r="H95">
        <f t="shared" ref="H95" si="79">H91+D95</f>
        <v>2.7439016247028065</v>
      </c>
      <c r="I95">
        <f t="shared" ref="I95:I96" si="80">I91+E95</f>
        <v>2.0956335761190727</v>
      </c>
      <c r="K95">
        <f>$K$2-G95</f>
        <v>2.7627149807806006E-2</v>
      </c>
      <c r="L95">
        <f>$L$2-H95</f>
        <v>4.2983621198833255E-2</v>
      </c>
      <c r="M95">
        <f>$M$2-I95</f>
        <v>3.5513964864533953E-2</v>
      </c>
    </row>
    <row r="96" spans="2:15">
      <c r="C96">
        <v>4.9944807902505706E-3</v>
      </c>
      <c r="D96">
        <v>7.7706485057799212E-3</v>
      </c>
      <c r="E96">
        <v>6.4202719620190338E-3</v>
      </c>
      <c r="G96">
        <f t="shared" ref="G96:G97" si="81">G92+C96</f>
        <v>1.6131784002739598</v>
      </c>
      <c r="H96">
        <f>H92+D96</f>
        <v>3.7297817224603214</v>
      </c>
      <c r="I96">
        <f t="shared" si="80"/>
        <v>2.2614464488576944</v>
      </c>
      <c r="K96">
        <f>$K$3-G96</f>
        <v>2.6165862021122255E-2</v>
      </c>
      <c r="L96">
        <f>$L$3-H96</f>
        <v>4.0710080818367356E-2</v>
      </c>
      <c r="M96">
        <f>$M$3-I96</f>
        <v>3.3635518355420668E-2</v>
      </c>
      <c r="O96">
        <f t="shared" si="61"/>
        <v>4.2983621198833255E-2</v>
      </c>
    </row>
    <row r="97" spans="2:15">
      <c r="C97">
        <v>1.6050679905047598E-3</v>
      </c>
      <c r="D97">
        <v>2.4972403951252875E-3</v>
      </c>
      <c r="E97">
        <v>2.0632721296451211E-3</v>
      </c>
      <c r="G97">
        <f t="shared" si="81"/>
        <v>0.56536161221442371</v>
      </c>
      <c r="H97">
        <f t="shared" ref="H97" si="82">H93+D97</f>
        <v>0.80658920013698032</v>
      </c>
      <c r="I97">
        <f>I93+E97</f>
        <v>1.7924692978944965</v>
      </c>
      <c r="K97">
        <f>$K$4-G97</f>
        <v>8.408879588855056E-3</v>
      </c>
      <c r="L97">
        <f>$L$4-H97</f>
        <v>1.3082931010560794E-2</v>
      </c>
      <c r="M97">
        <f>$M$4-I97</f>
        <v>1.0809390630093674E-2</v>
      </c>
    </row>
    <row r="99" spans="2:15">
      <c r="B99">
        <v>25</v>
      </c>
      <c r="C99">
        <f t="array" ref="C99:E101">MMULT(C95:E97,$C$2:$E$4)</f>
        <v>4.4281691584630353E-3</v>
      </c>
      <c r="D99">
        <v>6.8895541898410621E-3</v>
      </c>
      <c r="E99">
        <v>5.6922934505332888E-3</v>
      </c>
      <c r="G99">
        <f>G95+C99</f>
        <v>2.9276206914818053</v>
      </c>
      <c r="H99">
        <f t="shared" ref="H99" si="83">H95+D99</f>
        <v>2.7507911788926478</v>
      </c>
      <c r="I99">
        <f t="shared" ref="I99:I100" si="84">I95+E99</f>
        <v>2.1013258695696062</v>
      </c>
      <c r="K99">
        <f>$K$2-G99</f>
        <v>2.3198980649342893E-2</v>
      </c>
      <c r="L99">
        <f>$L$2-H99</f>
        <v>3.6094067008991981E-2</v>
      </c>
      <c r="M99">
        <f>$M$2-I99</f>
        <v>2.9821671414000495E-2</v>
      </c>
    </row>
    <row r="100" spans="2:15">
      <c r="C100">
        <v>4.1939492134581164E-3</v>
      </c>
      <c r="D100">
        <v>6.5251437651920926E-3</v>
      </c>
      <c r="E100">
        <v>5.3912099527658897E-3</v>
      </c>
      <c r="G100">
        <f t="shared" ref="G100:G101" si="85">G96+C100</f>
        <v>1.6173723494874179</v>
      </c>
      <c r="H100">
        <f>H96+D100</f>
        <v>3.7363068662255134</v>
      </c>
      <c r="I100">
        <f t="shared" si="84"/>
        <v>2.2668376588104602</v>
      </c>
      <c r="K100">
        <f>$K$3-G100</f>
        <v>2.1971912807664085E-2</v>
      </c>
      <c r="L100">
        <f>$L$3-H100</f>
        <v>3.4184937053175268E-2</v>
      </c>
      <c r="M100">
        <f>$M$3-I100</f>
        <v>2.8244308402654905E-2</v>
      </c>
      <c r="O100">
        <f t="shared" si="61"/>
        <v>3.6094067008991981E-2</v>
      </c>
    </row>
    <row r="101" spans="2:15">
      <c r="C101">
        <v>1.3478024881914737E-3</v>
      </c>
      <c r="D101">
        <v>2.0969746067290599E-3</v>
      </c>
      <c r="E101">
        <v>1.7325641820800913E-3</v>
      </c>
      <c r="G101">
        <f t="shared" si="85"/>
        <v>0.56670941470261516</v>
      </c>
      <c r="H101">
        <f t="shared" ref="H101" si="86">H97+D101</f>
        <v>0.80868617474370941</v>
      </c>
      <c r="I101">
        <f>I97+E101</f>
        <v>1.7942018620765765</v>
      </c>
      <c r="K101">
        <f>$K$4-G101</f>
        <v>7.0610771006636153E-3</v>
      </c>
      <c r="L101">
        <f>$L$4-H101</f>
        <v>1.0985956403831709E-2</v>
      </c>
      <c r="M101">
        <f>$M$4-I101</f>
        <v>9.076826448013664E-3</v>
      </c>
    </row>
    <row r="103" spans="2:15">
      <c r="B103">
        <v>26</v>
      </c>
      <c r="C103">
        <f t="array" ref="C103:E105">MMULT(C99:E101,$C$2:$E$4)</f>
        <v>3.7184078464067554E-3</v>
      </c>
      <c r="D103">
        <v>5.7852741033590739E-3</v>
      </c>
      <c r="E103">
        <v>4.7799141977356904E-3</v>
      </c>
      <c r="G103">
        <f>G99+C103</f>
        <v>2.9313390993282118</v>
      </c>
      <c r="H103">
        <f t="shared" ref="H103" si="87">H99+D103</f>
        <v>2.7565764529960068</v>
      </c>
      <c r="I103">
        <f t="shared" ref="I103:I104" si="88">I99+E103</f>
        <v>2.106105783767342</v>
      </c>
      <c r="K103">
        <f>$K$2-G103</f>
        <v>1.9480572802936358E-2</v>
      </c>
      <c r="L103">
        <f>$L$2-H103</f>
        <v>3.0308792905632931E-2</v>
      </c>
      <c r="M103">
        <f>$M$2-I103</f>
        <v>2.5041757216264671E-2</v>
      </c>
    </row>
    <row r="104" spans="2:15">
      <c r="C104">
        <v>3.5217294336982547E-3</v>
      </c>
      <c r="D104">
        <v>5.4792725632558823E-3</v>
      </c>
      <c r="E104">
        <v>4.5270893393216391E-3</v>
      </c>
      <c r="G104">
        <f t="shared" ref="G104:G105" si="89">G100+C104</f>
        <v>1.6208940789211161</v>
      </c>
      <c r="H104">
        <f>H100+D104</f>
        <v>3.7417861387887692</v>
      </c>
      <c r="I104">
        <f t="shared" si="88"/>
        <v>2.2713647481497818</v>
      </c>
      <c r="K104">
        <f>$K$3-G104</f>
        <v>1.8450183373965867E-2</v>
      </c>
      <c r="L104">
        <f>$L$3-H104</f>
        <v>2.8705664489919513E-2</v>
      </c>
      <c r="M104">
        <f>$M$3-I104</f>
        <v>2.3717219063333239E-2</v>
      </c>
      <c r="O104">
        <f t="shared" si="61"/>
        <v>3.0308792905632931E-2</v>
      </c>
    </row>
    <row r="105" spans="2:15">
      <c r="C105">
        <v>1.1317723348304106E-3</v>
      </c>
      <c r="D105">
        <v>1.7608647168491287E-3</v>
      </c>
      <c r="E105">
        <v>1.4548631767459369E-3</v>
      </c>
      <c r="G105">
        <f t="shared" si="89"/>
        <v>0.56784118703744557</v>
      </c>
      <c r="H105">
        <f t="shared" ref="H105" si="90">H101+D105</f>
        <v>0.81044703946055852</v>
      </c>
      <c r="I105">
        <f>I101+E105</f>
        <v>1.7956567252533224</v>
      </c>
      <c r="K105">
        <f>$K$4-G105</f>
        <v>5.9293047658331988E-3</v>
      </c>
      <c r="L105">
        <f>$L$4-H105</f>
        <v>9.2250916869826005E-3</v>
      </c>
      <c r="M105">
        <f>$M$4-I105</f>
        <v>7.6219632712677399E-3</v>
      </c>
    </row>
    <row r="107" spans="2:15">
      <c r="B107">
        <v>27</v>
      </c>
      <c r="C107">
        <f t="array" ref="C107:E109">MMULT(C103:E105,$C$2:$E$4)</f>
        <v>3.1224093790080858E-3</v>
      </c>
      <c r="D107">
        <v>4.8579916100158077E-3</v>
      </c>
      <c r="E107">
        <v>4.0137740501721194E-3</v>
      </c>
      <c r="G107">
        <f>G103+C107</f>
        <v>2.9344615087072197</v>
      </c>
      <c r="H107">
        <f t="shared" ref="H107" si="91">H103+D107</f>
        <v>2.7614344446060226</v>
      </c>
      <c r="I107">
        <f t="shared" ref="I107:I108" si="92">I103+E107</f>
        <v>2.110119557817514</v>
      </c>
      <c r="K107">
        <f>$K$2-G107</f>
        <v>1.6358163423928485E-2</v>
      </c>
      <c r="L107">
        <f>$L$2-H107</f>
        <v>2.5450801295617165E-2</v>
      </c>
      <c r="M107">
        <f>$M$2-I107</f>
        <v>2.1027983166092667E-2</v>
      </c>
    </row>
    <row r="108" spans="2:15">
      <c r="C108">
        <v>2.9572552200626424E-3</v>
      </c>
      <c r="D108">
        <v>4.601036989039407E-3</v>
      </c>
      <c r="E108">
        <v>3.8014727799063315E-3</v>
      </c>
      <c r="G108">
        <f t="shared" ref="G108:G109" si="93">G104+C108</f>
        <v>1.6238513341411789</v>
      </c>
      <c r="H108">
        <f>H104+D108</f>
        <v>3.7463871757778087</v>
      </c>
      <c r="I108">
        <f t="shared" si="92"/>
        <v>2.2751662209296883</v>
      </c>
      <c r="K108">
        <f>$K$3-G108</f>
        <v>1.5492928153903129E-2</v>
      </c>
      <c r="L108">
        <f>$L$3-H108</f>
        <v>2.4104627500880049E-2</v>
      </c>
      <c r="M108">
        <f>$M$3-I108</f>
        <v>1.9915746283426738E-2</v>
      </c>
      <c r="O108">
        <f t="shared" si="61"/>
        <v>2.5450801295617165E-2</v>
      </c>
    </row>
    <row r="109" spans="2:15">
      <c r="C109">
        <v>9.5036819497658375E-4</v>
      </c>
      <c r="D109">
        <v>1.4786276100313223E-3</v>
      </c>
      <c r="E109">
        <v>1.2216729890549211E-3</v>
      </c>
      <c r="G109">
        <f t="shared" si="93"/>
        <v>0.5687915552324222</v>
      </c>
      <c r="H109">
        <f t="shared" ref="H109" si="94">H105+D109</f>
        <v>0.81192566707058988</v>
      </c>
      <c r="I109">
        <f>I105+E109</f>
        <v>1.7968783982423773</v>
      </c>
      <c r="K109">
        <f>$K$4-G109</f>
        <v>4.9789365708565736E-3</v>
      </c>
      <c r="L109">
        <f>$L$4-H109</f>
        <v>7.7464640769512316E-3</v>
      </c>
      <c r="M109">
        <f>$M$4-I109</f>
        <v>6.4002902822128949E-3</v>
      </c>
    </row>
    <row r="111" spans="2:15">
      <c r="B111">
        <v>28</v>
      </c>
      <c r="C111">
        <f t="array" ref="C111:E113">MMULT(C107:E109,$C$2:$E$4)</f>
        <v>2.621939478623608E-3</v>
      </c>
      <c r="D111">
        <v>4.0793369616283501E-3</v>
      </c>
      <c r="E111">
        <v>3.3704333298423643E-3</v>
      </c>
      <c r="G111">
        <f>G107+C111</f>
        <v>2.9370834481858434</v>
      </c>
      <c r="H111">
        <f t="shared" ref="H111" si="95">H107+D111</f>
        <v>2.7655137815676509</v>
      </c>
      <c r="I111">
        <f t="shared" ref="I111:I112" si="96">I107+E111</f>
        <v>2.1134899911473566</v>
      </c>
      <c r="K111">
        <f>$K$2-G111</f>
        <v>1.3736223945304715E-2</v>
      </c>
      <c r="L111">
        <f>$L$2-H111</f>
        <v>2.1371464333988843E-2</v>
      </c>
      <c r="M111">
        <f>$M$2-I111</f>
        <v>1.7657549836250119E-2</v>
      </c>
    </row>
    <row r="112" spans="2:15">
      <c r="C112">
        <v>2.4832567638235718E-3</v>
      </c>
      <c r="D112">
        <v>3.8635678605353939E-3</v>
      </c>
      <c r="E112">
        <v>3.1921603956095576E-3</v>
      </c>
      <c r="G112">
        <f t="shared" ref="G112:G113" si="97">G108+C112</f>
        <v>1.6263345909050024</v>
      </c>
      <c r="H112">
        <f>H108+D112</f>
        <v>3.7502507436383441</v>
      </c>
      <c r="I112">
        <f t="shared" si="96"/>
        <v>2.2783583813252979</v>
      </c>
      <c r="K112">
        <f>$K$3-G112</f>
        <v>1.300967139007958E-2</v>
      </c>
      <c r="L112">
        <f>$L$3-H112</f>
        <v>2.0241059640344616E-2</v>
      </c>
      <c r="M112">
        <f>$M$3-I112</f>
        <v>1.6723585887817194E-2</v>
      </c>
      <c r="O112">
        <f t="shared" si="61"/>
        <v>2.1371464333988843E-2</v>
      </c>
    </row>
    <row r="113" spans="2:15">
      <c r="C113">
        <v>7.9804009890239015E-4</v>
      </c>
      <c r="D113">
        <v>1.2416283819117867E-3</v>
      </c>
      <c r="E113">
        <v>1.0258592808188301E-3</v>
      </c>
      <c r="G113">
        <f t="shared" si="97"/>
        <v>0.56958959533132458</v>
      </c>
      <c r="H113">
        <f t="shared" ref="H113" si="98">H109+D113</f>
        <v>0.81316729545250166</v>
      </c>
      <c r="I113">
        <f>I109+E113</f>
        <v>1.797904257523196</v>
      </c>
      <c r="K113">
        <f>$K$4-G113</f>
        <v>4.1808964719541875E-3</v>
      </c>
      <c r="L113">
        <f>$L$4-H113</f>
        <v>6.504835695039457E-3</v>
      </c>
      <c r="M113">
        <f>$M$4-I113</f>
        <v>5.3744310013941199E-3</v>
      </c>
    </row>
    <row r="115" spans="2:15">
      <c r="B115">
        <v>29</v>
      </c>
      <c r="C115">
        <f t="array" ref="C115:E117">MMULT(C111:E113,$C$2:$E$4)</f>
        <v>2.2016865167593497E-3</v>
      </c>
      <c r="D115">
        <v>3.4254876052478545E-3</v>
      </c>
      <c r="E115">
        <v>2.8302093463445348E-3</v>
      </c>
      <c r="G115">
        <f>G111+C115</f>
        <v>2.9392851347026028</v>
      </c>
      <c r="H115">
        <f t="shared" ref="H115" si="99">H111+D115</f>
        <v>2.7689392691728987</v>
      </c>
      <c r="I115">
        <f t="shared" ref="I115:I116" si="100">I111+E115</f>
        <v>2.1163202004937012</v>
      </c>
      <c r="K115">
        <f>$K$2-G115</f>
        <v>1.1534537428545377E-2</v>
      </c>
      <c r="L115">
        <f>$L$2-H115</f>
        <v>1.7945976728741098E-2</v>
      </c>
      <c r="M115">
        <f>$M$2-I115</f>
        <v>1.4827340489905527E-2</v>
      </c>
    </row>
    <row r="116" spans="2:15">
      <c r="C116">
        <v>2.0852323171974634E-3</v>
      </c>
      <c r="D116">
        <v>3.2443026753580812E-3</v>
      </c>
      <c r="E116">
        <v>2.6805105761007835E-3</v>
      </c>
      <c r="G116">
        <f t="shared" ref="G116:G117" si="101">G112+C116</f>
        <v>1.6284198232221998</v>
      </c>
      <c r="H116">
        <f>H112+D116</f>
        <v>3.7534950463137022</v>
      </c>
      <c r="I116">
        <f t="shared" si="100"/>
        <v>2.2810388919013986</v>
      </c>
      <c r="K116">
        <f>$K$3-G116</f>
        <v>1.0924439072882208E-2</v>
      </c>
      <c r="L116">
        <f>$L$3-H116</f>
        <v>1.6996756964986481E-2</v>
      </c>
      <c r="M116">
        <f>$M$3-I116</f>
        <v>1.4043075311716446E-2</v>
      </c>
      <c r="O116">
        <f t="shared" si="61"/>
        <v>1.7945976728741098E-2</v>
      </c>
    </row>
    <row r="117" spans="2:15">
      <c r="C117">
        <v>6.7012764402519652E-4</v>
      </c>
      <c r="D117">
        <v>1.0426161585987324E-3</v>
      </c>
      <c r="E117">
        <v>8.6143122870895885E-4</v>
      </c>
      <c r="G117">
        <f t="shared" si="101"/>
        <v>0.57025972297534977</v>
      </c>
      <c r="H117">
        <f t="shared" ref="H117" si="102">H113+D117</f>
        <v>0.81420991161110035</v>
      </c>
      <c r="I117">
        <f>I113+E117</f>
        <v>1.798765688751905</v>
      </c>
      <c r="K117">
        <f>$K$4-G117</f>
        <v>3.5107688279290006E-3</v>
      </c>
      <c r="L117">
        <f>$L$4-H117</f>
        <v>5.4622195364407711E-3</v>
      </c>
      <c r="M117">
        <f>$M$4-I117</f>
        <v>4.5129997726851556E-3</v>
      </c>
    </row>
    <row r="119" spans="2:15">
      <c r="B119">
        <v>30</v>
      </c>
      <c r="C119">
        <f t="array" ref="C119:E121">MMULT(C115:E117,$C$2:$E$4)</f>
        <v>1.8487930623877645E-3</v>
      </c>
      <c r="D119">
        <v>2.8764393439621207E-3</v>
      </c>
      <c r="E119">
        <v>2.3765742147199187E-3</v>
      </c>
      <c r="G119">
        <f>G115+C119</f>
        <v>2.9411339277649904</v>
      </c>
      <c r="H119">
        <f t="shared" ref="H119" si="103">H115+D119</f>
        <v>2.7718157085168609</v>
      </c>
      <c r="I119">
        <f t="shared" ref="I119:I120" si="104">I115+E119</f>
        <v>2.1186967747084209</v>
      </c>
      <c r="K119">
        <f>$K$2-G119</f>
        <v>9.6857443661577669E-3</v>
      </c>
      <c r="L119">
        <f>$L$2-H119</f>
        <v>1.5069537384778897E-2</v>
      </c>
      <c r="M119">
        <f>$M$2-I119</f>
        <v>1.2450766275185821E-2</v>
      </c>
    </row>
    <row r="120" spans="2:15">
      <c r="C120">
        <v>1.7510045195606801E-3</v>
      </c>
      <c r="D120">
        <v>2.7242953221681041E-3</v>
      </c>
      <c r="E120">
        <v>2.250869648802882E-3</v>
      </c>
      <c r="G120">
        <f t="shared" ref="G120:G121" si="105">G116+C120</f>
        <v>1.6301708277417606</v>
      </c>
      <c r="H120">
        <f>H116+D120</f>
        <v>3.7562193416358705</v>
      </c>
      <c r="I120">
        <f t="shared" si="104"/>
        <v>2.2832897615502015</v>
      </c>
      <c r="K120">
        <f>$K$3-G120</f>
        <v>9.1734345533214245E-3</v>
      </c>
      <c r="L120">
        <f>$L$3-H120</f>
        <v>1.4272461642818257E-2</v>
      </c>
      <c r="M120">
        <f>$M$3-I120</f>
        <v>1.1792205662913613E-2</v>
      </c>
      <c r="O120">
        <f t="shared" si="61"/>
        <v>1.5069537384778897E-2</v>
      </c>
    </row>
    <row r="121" spans="2:15">
      <c r="C121">
        <v>5.6271741220072094E-4</v>
      </c>
      <c r="D121">
        <v>8.7550225978034069E-4</v>
      </c>
      <c r="E121">
        <v>7.2335823798632412E-4</v>
      </c>
      <c r="G121">
        <f t="shared" si="105"/>
        <v>0.57082244038755048</v>
      </c>
      <c r="H121">
        <f t="shared" ref="H121" si="106">H117+D121</f>
        <v>0.81508541387088074</v>
      </c>
      <c r="I121">
        <f>I117+E121</f>
        <v>1.7994890469898914</v>
      </c>
      <c r="K121">
        <f>$K$4-G121</f>
        <v>2.9480514157282922E-3</v>
      </c>
      <c r="L121">
        <f>$L$4-H121</f>
        <v>4.5867172766603792E-3</v>
      </c>
      <c r="M121">
        <f>$M$4-I121</f>
        <v>3.78964153469874E-3</v>
      </c>
    </row>
    <row r="123" spans="2:15">
      <c r="B123">
        <v>31</v>
      </c>
      <c r="C123">
        <f t="array" ref="C123:E125">MMULT(C119:E121,$C$2:$E$4)</f>
        <v>1.5524625152195219E-3</v>
      </c>
      <c r="D123">
        <v>2.4153943184081583E-3</v>
      </c>
      <c r="E123">
        <v>1.9956491930063851E-3</v>
      </c>
      <c r="G123">
        <f>G119+C123</f>
        <v>2.9426863902802101</v>
      </c>
      <c r="H123">
        <f t="shared" ref="H123" si="107">H119+D123</f>
        <v>2.7742311028352691</v>
      </c>
      <c r="I123">
        <f t="shared" ref="I123:I124" si="108">I119+E123</f>
        <v>2.1206924239014273</v>
      </c>
      <c r="K123">
        <f>$K$2-G123</f>
        <v>8.13328185093809E-3</v>
      </c>
      <c r="L123">
        <f>$L$2-H123</f>
        <v>1.2654143066370693E-2</v>
      </c>
      <c r="M123">
        <f>$M$2-I123</f>
        <v>1.0455117082179388E-2</v>
      </c>
    </row>
    <row r="124" spans="2:15">
      <c r="C124">
        <v>1.4703478371381811E-3</v>
      </c>
      <c r="D124">
        <v>2.2876364337886122E-3</v>
      </c>
      <c r="E124">
        <v>1.8900929625399541E-3</v>
      </c>
      <c r="G124">
        <f t="shared" ref="G124:G125" si="109">G120+C124</f>
        <v>1.6316411755788989</v>
      </c>
      <c r="H124">
        <f>H120+D124</f>
        <v>3.7585069780696592</v>
      </c>
      <c r="I124">
        <f t="shared" si="108"/>
        <v>2.2851798545127413</v>
      </c>
      <c r="K124">
        <f>$K$3-G124</f>
        <v>7.7030867161831384E-3</v>
      </c>
      <c r="L124">
        <f>$L$3-H124</f>
        <v>1.1984825209029548E-2</v>
      </c>
      <c r="M124">
        <f>$M$3-I124</f>
        <v>9.9021127003737774E-3</v>
      </c>
      <c r="O124">
        <f t="shared" si="61"/>
        <v>1.2654143066370693E-2</v>
      </c>
    </row>
    <row r="125" spans="2:15">
      <c r="C125">
        <v>4.7252324063498896E-4</v>
      </c>
      <c r="D125">
        <v>7.3517391856909111E-4</v>
      </c>
      <c r="E125">
        <v>6.0741603394954527E-4</v>
      </c>
      <c r="G125">
        <f t="shared" si="109"/>
        <v>0.57129496362818544</v>
      </c>
      <c r="H125">
        <f t="shared" ref="H125" si="110">H121+D125</f>
        <v>0.81582058778944988</v>
      </c>
      <c r="I125">
        <f>I121+E125</f>
        <v>1.800096463023841</v>
      </c>
      <c r="K125">
        <f>$K$4-G125</f>
        <v>2.4755281750933333E-3</v>
      </c>
      <c r="L125">
        <f>$L$4-H125</f>
        <v>3.8515433580912362E-3</v>
      </c>
      <c r="M125">
        <f>$M$4-I125</f>
        <v>3.1822255007492029E-3</v>
      </c>
    </row>
    <row r="127" spans="2:15">
      <c r="B127">
        <v>32</v>
      </c>
      <c r="C127">
        <f t="array" ref="C127:E129">MMULT(C123:E125,$C$2:$E$4)</f>
        <v>1.3036287890700791E-3</v>
      </c>
      <c r="D127">
        <v>2.0282470845925265E-3</v>
      </c>
      <c r="E127">
        <v>1.6757800690084448E-3</v>
      </c>
      <c r="G127">
        <f>G123+C127</f>
        <v>2.9439900190692803</v>
      </c>
      <c r="H127">
        <f t="shared" ref="H127" si="111">H123+D127</f>
        <v>2.7762593499198616</v>
      </c>
      <c r="I127">
        <f t="shared" ref="I127:I128" si="112">I123+E127</f>
        <v>2.1223682039704359</v>
      </c>
      <c r="K127">
        <f>$K$2-G127</f>
        <v>6.8296530618678908E-3</v>
      </c>
      <c r="L127">
        <f>$L$2-H127</f>
        <v>1.0625895981778211E-2</v>
      </c>
      <c r="M127">
        <f>$M$2-I127</f>
        <v>8.779337013170796E-3</v>
      </c>
    </row>
    <row r="128" spans="2:15">
      <c r="C128">
        <v>1.2346757178669904E-3</v>
      </c>
      <c r="D128">
        <v>1.9209666480035741E-3</v>
      </c>
      <c r="E128">
        <v>1.5871427334510722E-3</v>
      </c>
      <c r="G128">
        <f t="shared" ref="G128:G129" si="113">G124+C128</f>
        <v>1.6328758512967658</v>
      </c>
      <c r="H128">
        <f>H124+D128</f>
        <v>3.7604279447176627</v>
      </c>
      <c r="I128">
        <f t="shared" si="112"/>
        <v>2.2867669972461924</v>
      </c>
      <c r="K128">
        <f>$K$3-G128</f>
        <v>6.4684109983161875E-3</v>
      </c>
      <c r="L128">
        <f>$L$3-H128</f>
        <v>1.0063858561025985E-2</v>
      </c>
      <c r="M128">
        <f>$M$3-I128</f>
        <v>8.314969966922714E-3</v>
      </c>
      <c r="O128">
        <f t="shared" si="61"/>
        <v>1.0625895981778211E-2</v>
      </c>
    </row>
    <row r="129" spans="2:15">
      <c r="C129">
        <v>3.9678568336276837E-4</v>
      </c>
      <c r="D129">
        <v>6.1733785893349576E-4</v>
      </c>
      <c r="E129">
        <v>5.100574223445433E-4</v>
      </c>
      <c r="G129">
        <f t="shared" si="113"/>
        <v>0.5716917493115482</v>
      </c>
      <c r="H129">
        <f t="shared" ref="H129" si="114">H125+D129</f>
        <v>0.81643792564838336</v>
      </c>
      <c r="I129">
        <f>I125+E129</f>
        <v>1.8006065204461854</v>
      </c>
      <c r="K129">
        <f>$K$4-G129</f>
        <v>2.0787424917305675E-3</v>
      </c>
      <c r="L129">
        <f>$L$4-H129</f>
        <v>3.2342054991577607E-3</v>
      </c>
      <c r="M129">
        <f>$M$4-I129</f>
        <v>2.6721680784047575E-3</v>
      </c>
    </row>
    <row r="131" spans="2:15">
      <c r="B131">
        <v>33</v>
      </c>
      <c r="C131">
        <f t="array" ref="C131:E133">MMULT(C127:E129,$C$2:$E$4)</f>
        <v>1.0946789394473814E-3</v>
      </c>
      <c r="D131">
        <v>1.7031530648251394E-3</v>
      </c>
      <c r="E131">
        <v>1.4071806054527154E-3</v>
      </c>
      <c r="G131">
        <f>G127+C131</f>
        <v>2.9450846980087277</v>
      </c>
      <c r="H131">
        <f t="shared" ref="H131" si="115">H127+D131</f>
        <v>2.7779625029846868</v>
      </c>
      <c r="I131">
        <f t="shared" ref="I131:I132" si="116">I127+E131</f>
        <v>2.1237753845758887</v>
      </c>
      <c r="K131">
        <f>$K$2-G131</f>
        <v>5.7349741224204109E-3</v>
      </c>
      <c r="L131">
        <f>$L$2-H131</f>
        <v>8.9227429169529415E-3</v>
      </c>
      <c r="M131">
        <f>$M$2-I131</f>
        <v>7.3721564077180446E-3</v>
      </c>
    </row>
    <row r="132" spans="2:15">
      <c r="C132">
        <v>1.0367778900926183E-3</v>
      </c>
      <c r="D132">
        <v>1.6130678844936907E-3</v>
      </c>
      <c r="E132">
        <v>1.3327503494650421E-3</v>
      </c>
      <c r="G132">
        <f t="shared" ref="G132:G133" si="117">G128+C132</f>
        <v>1.6339126291868584</v>
      </c>
      <c r="H132">
        <f>H128+D132</f>
        <v>3.7620410126021566</v>
      </c>
      <c r="I132">
        <f t="shared" si="116"/>
        <v>2.2880997475956573</v>
      </c>
      <c r="K132">
        <f>$K$3-G132</f>
        <v>5.431633108223588E-3</v>
      </c>
      <c r="L132">
        <f>$L$3-H132</f>
        <v>8.4507906765320939E-3</v>
      </c>
      <c r="M132">
        <f>$M$3-I132</f>
        <v>6.9822196174578188E-3</v>
      </c>
      <c r="O132">
        <f t="shared" si="61"/>
        <v>8.9227429169529415E-3</v>
      </c>
    </row>
    <row r="133" spans="2:15">
      <c r="C133">
        <v>3.3318758736626086E-4</v>
      </c>
      <c r="D133">
        <v>5.183889450463096E-4</v>
      </c>
      <c r="E133">
        <v>4.2830376471486071E-4</v>
      </c>
      <c r="G133">
        <f t="shared" si="117"/>
        <v>0.57202493689891443</v>
      </c>
      <c r="H133">
        <f t="shared" ref="H133" si="118">H129+D133</f>
        <v>0.81695631459342966</v>
      </c>
      <c r="I133">
        <f>I129+E133</f>
        <v>1.8010348242109002</v>
      </c>
      <c r="K133">
        <f>$K$4-G133</f>
        <v>1.7455549043643437E-3</v>
      </c>
      <c r="L133">
        <f>$L$4-H133</f>
        <v>2.7158165541114609E-3</v>
      </c>
      <c r="M133">
        <f>$M$4-I133</f>
        <v>2.2438643136899472E-3</v>
      </c>
    </row>
  </sheetData>
  <mergeCells count="1"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__Solver__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</cp:lastModifiedBy>
  <dcterms:modified xsi:type="dcterms:W3CDTF">2023-04-25T19:19:21Z</dcterms:modified>
</cp:coreProperties>
</file>