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187" documentId="8_{7189316D-1FA4-457E-B6D5-6F6DFC40398E}" xr6:coauthVersionLast="47" xr6:coauthVersionMax="47" xr10:uidLastSave="{76619C01-4E62-4ABC-9F1E-5FB8160271FB}"/>
  <bookViews>
    <workbookView xWindow="-120" yWindow="-120" windowWidth="29040" windowHeight="15840" firstSheet="4" activeTab="9"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Profitability Matrix" sheetId="9" r:id="rId6"/>
    <sheet name="Internal Sales Data" sheetId="8" r:id="rId7"/>
    <sheet name="New Category Opportunity" sheetId="10" r:id="rId8"/>
    <sheet name="Organic Shampoo Launch" sheetId="11" r:id="rId9"/>
    <sheet name="50ml Shampoo 2024" sheetId="12" r:id="rId10"/>
  </sheets>
  <definedNames>
    <definedName name="Slicer_Regi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2" l="1"/>
  <c r="I12" i="12" s="1"/>
  <c r="E12" i="12"/>
  <c r="M12" i="12" s="1"/>
  <c r="D12" i="12"/>
  <c r="J12" i="12"/>
  <c r="M3" i="12"/>
  <c r="M4" i="12"/>
  <c r="M5" i="12"/>
  <c r="M6" i="12"/>
  <c r="M7" i="12"/>
  <c r="M8" i="12"/>
  <c r="M9" i="12"/>
  <c r="M10" i="12"/>
  <c r="M11" i="12"/>
  <c r="M2" i="12"/>
  <c r="J11" i="12"/>
  <c r="L11" i="12" s="1"/>
  <c r="I11" i="12"/>
  <c r="J10" i="12"/>
  <c r="L10" i="12" s="1"/>
  <c r="I10" i="12"/>
  <c r="J9" i="12"/>
  <c r="K9" i="12" s="1"/>
  <c r="I9" i="12"/>
  <c r="L8" i="12"/>
  <c r="J8" i="12"/>
  <c r="K8" i="12" s="1"/>
  <c r="I8" i="12"/>
  <c r="J7" i="12"/>
  <c r="L7" i="12" s="1"/>
  <c r="I7" i="12"/>
  <c r="J6" i="12"/>
  <c r="L6" i="12" s="1"/>
  <c r="I6" i="12"/>
  <c r="L5" i="12"/>
  <c r="J5" i="12"/>
  <c r="K5" i="12" s="1"/>
  <c r="I5" i="12"/>
  <c r="J4" i="12"/>
  <c r="L4" i="12" s="1"/>
  <c r="I4" i="12"/>
  <c r="J3" i="12"/>
  <c r="L3" i="12" s="1"/>
  <c r="I3" i="12"/>
  <c r="J2" i="12"/>
  <c r="L2" i="12" s="1"/>
  <c r="I2" i="12"/>
  <c r="I3" i="11"/>
  <c r="I2" i="11"/>
  <c r="H3" i="11"/>
  <c r="H2" i="11"/>
  <c r="G3" i="11"/>
  <c r="G2" i="11"/>
  <c r="E3" i="11"/>
  <c r="E2" i="11"/>
  <c r="C3" i="11"/>
  <c r="C2" i="11"/>
  <c r="M3" i="8"/>
  <c r="M4" i="8"/>
  <c r="M5" i="8"/>
  <c r="M6" i="8"/>
  <c r="M7" i="8"/>
  <c r="M8" i="8"/>
  <c r="M9" i="8"/>
  <c r="M10" i="8"/>
  <c r="M11" i="8"/>
  <c r="M2" i="8"/>
  <c r="K4" i="8"/>
  <c r="J3" i="8"/>
  <c r="L3" i="8" s="1"/>
  <c r="J4" i="8"/>
  <c r="L4" i="8" s="1"/>
  <c r="J5" i="8"/>
  <c r="K5" i="8" s="1"/>
  <c r="J6" i="8"/>
  <c r="K6" i="8" s="1"/>
  <c r="J7" i="8"/>
  <c r="L7" i="8" s="1"/>
  <c r="J8" i="8"/>
  <c r="L8" i="8" s="1"/>
  <c r="J9" i="8"/>
  <c r="K9" i="8" s="1"/>
  <c r="J10" i="8"/>
  <c r="K10" i="8" s="1"/>
  <c r="J11" i="8"/>
  <c r="L11" i="8" s="1"/>
  <c r="J2" i="8"/>
  <c r="K2" i="8" s="1"/>
  <c r="I3" i="8"/>
  <c r="I4" i="8"/>
  <c r="I5" i="8"/>
  <c r="I6" i="8"/>
  <c r="I7" i="8"/>
  <c r="I8" i="8"/>
  <c r="I9" i="8"/>
  <c r="I10" i="8"/>
  <c r="I11" i="8"/>
  <c r="I2" i="8"/>
  <c r="H12" i="8"/>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B18" i="10"/>
  <c r="K12" i="12" l="1"/>
  <c r="L9" i="12"/>
  <c r="L12" i="12"/>
  <c r="K4" i="12"/>
  <c r="K6" i="12"/>
  <c r="K2" i="12"/>
  <c r="K10" i="12"/>
  <c r="K3" i="12"/>
  <c r="K11" i="12"/>
  <c r="K7" i="12"/>
  <c r="K11" i="8"/>
  <c r="L9" i="8"/>
  <c r="K8" i="8"/>
  <c r="K7" i="8"/>
  <c r="L6" i="8"/>
  <c r="K3" i="8"/>
  <c r="L5" i="8"/>
  <c r="L2" i="8"/>
  <c r="L10" i="8"/>
  <c r="K12" i="8"/>
  <c r="L12" i="8" s="1"/>
  <c r="I12" i="8"/>
</calcChain>
</file>

<file path=xl/sharedStrings.xml><?xml version="1.0" encoding="utf-8"?>
<sst xmlns="http://schemas.openxmlformats.org/spreadsheetml/2006/main" count="22396" uniqueCount="106">
  <si>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</si>
  <si>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</si>
  <si>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</si>
  <si>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</si>
  <si>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</si>
  <si>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</si>
  <si>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</si>
  <si>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</si>
  <si>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</si>
  <si>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</si>
  <si>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</si>
  <si>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</si>
  <si>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</si>
  <si>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</si>
  <si>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</si>
  <si>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</si>
  <si>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</si>
  <si>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</si>
  <si>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</si>
  <si>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</si>
  <si>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</si>
  <si>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</si>
  <si>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</si>
  <si>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</si>
  <si>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</si>
  <si>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</si>
  <si>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</si>
  <si>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</si>
  <si>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</si>
  <si>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</si>
  <si>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</si>
  <si>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</si>
  <si>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</si>
  <si>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</si>
  <si>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</si>
  <si>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</si>
  <si>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</si>
  <si>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</si>
  <si>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</si>
  <si>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</si>
  <si>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</si>
  <si>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</si>
  <si>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</si>
  <si>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</si>
  <si>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</si>
  <si>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</si>
  <si>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</si>
  <si>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</si>
  <si>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</si>
  <si>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</si>
  <si>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</si>
  <si>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</si>
  <si>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</si>
  <si>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</si>
  <si>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</si>
  <si>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</si>
  <si>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</si>
  <si>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</si>
  <si>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</si>
  <si>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</si>
  <si>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</si>
  <si>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</si>
  <si>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</si>
  <si>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</si>
  <si>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</si>
  <si>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</si>
  <si>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</si>
  <si>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</si>
  <si>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</si>
  <si>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</si>
  <si>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</si>
  <si>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</si>
  <si>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</si>
  <si>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</si>
  <si>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</si>
  <si>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</si>
  <si>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</si>
  <si>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</si>
  <si>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</si>
  <si>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</si>
  <si>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</si>
  <si>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</si>
  <si>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</si>
  <si>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</si>
  <si>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</si>
  <si>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</si>
  <si>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</si>
  <si>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</si>
  <si>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</si>
  <si>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</si>
  <si>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Gross Profit per product</t>
  </si>
  <si>
    <t>Gross Margin</t>
  </si>
  <si>
    <t>Net Sales Contribution</t>
  </si>
  <si>
    <t>Sum of Net Sales Contribution</t>
  </si>
  <si>
    <t>Gross Profit per unit</t>
  </si>
  <si>
    <t>Sum of Units Month</t>
  </si>
  <si>
    <t>Estimated FY '24 Organic subcategory value</t>
  </si>
  <si>
    <t>Sum of Units MAT</t>
  </si>
  <si>
    <t>Category</t>
  </si>
  <si>
    <t>Estimated Unit Market Share</t>
  </si>
  <si>
    <t>Estimated units sold 2024</t>
  </si>
  <si>
    <t>Net Sales</t>
  </si>
  <si>
    <t>Price per ML</t>
  </si>
  <si>
    <t>Net Sales 2022</t>
  </si>
  <si>
    <t>HerbEssentials</t>
  </si>
  <si>
    <t>Herbashine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</si>
</sst>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quot;€&quot;\ * #,##0.00_ ;_ &quot;€&quot;\ * \-#,##0.00_ ;_ &quot;€&quot;\ * &quot;-&quot;??_ ;_ @_ "/>
    <numFmt numFmtId="165" formatCode="_ * #,##0.00_ ;_ * \-#,##0.00_ ;_ * &quot;-&quot;??_ ;_ @_ "/>
    <numFmt numFmtId="166" formatCode="_-[$$-409]* #,##0_ ;_-[$$-409]* \-#,##0\ ;_-[$$-409]* &quot;-&quot;??_ ;_-@_ "/>
    <numFmt numFmtId="167" formatCode="_ * #,##0_ ;_ * \-#,##0_ ;_ * &quot;-&quot;??_ ;_ @_ "/>
    <numFmt numFmtId="168" formatCode="_ &quot;€&quot;\ * #,##0_ ;_ &quot;€&quot;\ * \-#,##0_ ;_ &quot;€&quot;\ * &quot;-&quot;??_ ;_ @_ "/>
    <numFmt numFmtId="169" formatCode="_-[$$-409]* #,##0.00_ ;_-[$$-409]* \-#,##0.00\ ;_-[$$-409]* &quot;-&quot;??_ ;_-@_ "/>
    <numFmt numFmtId="170" formatCode="0.0%"/>
    <numFmt numFmtId="171" formatCode="_-[$$-409]* #,##0.000_ ;_-[$$-409]* \-#,##0.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1" applyNumberFormat="1" applyFont="1"/>
    <xf numFmtId="9" fontId="0" fillId="0" borderId="0" xfId="0" applyNumberFormat="1"/>
    <xf numFmtId="0" fontId="0" fillId="0" borderId="0" xfId="0" applyNumberFormat="1"/>
    <xf numFmtId="164" fontId="0" fillId="0" borderId="0" xfId="1" applyFont="1"/>
    <xf numFmtId="167" fontId="0" fillId="0" borderId="0" xfId="2" applyNumberFormat="1" applyFont="1"/>
    <xf numFmtId="0" fontId="0" fillId="0" borderId="0" xfId="0" applyNumberFormat="1" applyFont="1"/>
    <xf numFmtId="167" fontId="0" fillId="0" borderId="0" xfId="0" applyNumberFormat="1" applyFont="1"/>
    <xf numFmtId="168" fontId="0" fillId="0" borderId="0" xfId="0" applyNumberFormat="1"/>
    <xf numFmtId="169" fontId="0" fillId="0" borderId="0" xfId="1" applyNumberFormat="1" applyFont="1"/>
    <xf numFmtId="169" fontId="0" fillId="0" borderId="0" xfId="0" applyNumberFormat="1" applyFont="1"/>
    <xf numFmtId="166" fontId="0" fillId="0" borderId="0" xfId="0" applyNumberFormat="1" applyFont="1"/>
    <xf numFmtId="9" fontId="0" fillId="0" borderId="0" xfId="3" applyFont="1"/>
    <xf numFmtId="170" fontId="1" fillId="0" borderId="0" xfId="0" applyNumberFormat="1" applyFont="1"/>
    <xf numFmtId="0" fontId="2" fillId="2" borderId="1" xfId="0" applyFont="1" applyFill="1" applyBorder="1"/>
    <xf numFmtId="9" fontId="2" fillId="2" borderId="1" xfId="0" applyNumberFormat="1" applyFont="1" applyFill="1" applyBorder="1"/>
    <xf numFmtId="167" fontId="0" fillId="0" borderId="0" xfId="0" applyNumberFormat="1"/>
    <xf numFmtId="169" fontId="0" fillId="0" borderId="0" xfId="0" applyNumberFormat="1"/>
    <xf numFmtId="171" fontId="0" fillId="0" borderId="0" xfId="3" applyNumberFormat="1" applyFont="1"/>
  </cellXfs>
  <cellStyles count="4">
    <cellStyle name="Comma" xfId="2" builtinId="3"/>
    <cellStyle name="Currency" xfId="1" builtinId="4"/>
    <cellStyle name="Normal" xfId="0" builtinId="0"/>
    <cellStyle name="Percent" xfId="3" builtinId="5"/>
  </cellStyles>
  <dxfs count="60">
    <dxf>
      <numFmt numFmtId="171" formatCode="_-[$$-409]* #,##0.000_ ;_-[$$-409]* \-#,##0.000\ ;_-[$$-409]* &quot;-&quot;??_ ;_-@_ "/>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0" formatCode="General"/>
    </dxf>
    <dxf>
      <numFmt numFmtId="167" formatCode="_ * #,##0_ ;_ * \-#,##0_ ;_ * &quot;-&quot;??_ ;_ @_ "/>
    </dxf>
    <dxf>
      <numFmt numFmtId="169" formatCode="_-[$$-409]* #,##0.00_ ;_-[$$-409]* \-#,##0.00\ ;_-[$$-409]* &quot;-&quot;??_ ;_-@_ "/>
    </dxf>
    <dxf>
      <numFmt numFmtId="169" formatCode="_-[$$-409]* #,##0.00_ ;_-[$$-409]* \-#,##0.00\ ;_-[$$-409]* &quot;-&quot;??_ ;_-@_ "/>
    </dxf>
    <dxf>
      <numFmt numFmtId="166" formatCode="_-[$$-409]* #,##0_ ;_-[$$-409]* \-#,##0\ ;_-[$$-409]* &quot;-&quot;??_ ;_-@_ "/>
    </dxf>
    <dxf>
      <numFmt numFmtId="169" formatCode="_-[$$-409]* #,##0.00_ ;_-[$$-409]* \-#,##0.00\ ;_-[$$-409]* &quot;-&quot;??_ ;_-@_ "/>
    </dxf>
    <dxf>
      <numFmt numFmtId="167" formatCode="_ * #,##0_ ;_ * \-#,##0_ ;_ * &quot;-&quot;??_ ;_ @_ "/>
    </dxf>
    <dxf>
      <numFmt numFmtId="0" formatCode="General"/>
    </dxf>
    <dxf>
      <numFmt numFmtId="13" formatCode="0%"/>
    </dxf>
    <dxf>
      <numFmt numFmtId="14" formatCode="0.00%"/>
    </dxf>
    <dxf>
      <numFmt numFmtId="167" formatCode="_ * #,##0_ ;_ * \-#,##0_ ;_ * &quot;-&quot;??_ ;_ @_ "/>
    </dxf>
    <dxf>
      <numFmt numFmtId="13" formatCode="0%"/>
    </dxf>
    <dxf>
      <font>
        <b val="0"/>
        <i val="0"/>
        <strike val="0"/>
        <condense val="0"/>
        <extend val="0"/>
        <outline val="0"/>
        <shadow val="0"/>
        <u val="none"/>
        <vertAlign val="baseline"/>
        <sz val="11"/>
        <color theme="1"/>
        <name val="Calibri"/>
        <family val="2"/>
        <scheme val="minor"/>
      </font>
      <numFmt numFmtId="170" formatCode="0.0%"/>
    </dxf>
    <dxf>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6" formatCode="_-[$$-409]* #,##0_ ;_-[$$-409]* \-#,##0\ ;_-[$$-409]* &quot;-&quot;??_ ;_-@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167" formatCode="_ * #,##0_ ;_ * \-#,##0_ ;_ * &quot;-&quot;??_ ;_ @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0" formatCode="General"/>
    </dxf>
    <dxf>
      <numFmt numFmtId="0" formatCode="General"/>
    </dxf>
    <dxf>
      <numFmt numFmtId="0" formatCode="General"/>
    </dxf>
    <dxf>
      <numFmt numFmtId="13" formatCode="0%"/>
    </dxf>
    <dxf>
      <numFmt numFmtId="166" formatCode="_-[$$-409]* #,##0_ ;_-[$$-409]* \-#,##0\ ;_-[$$-409]* &quot;-&quot;??_ ;_-@_ "/>
    </dxf>
    <dxf>
      <numFmt numFmtId="166" formatCode="_-[$$-409]* #,##0_ ;_-[$$-409]* \-#,##0\ ;_-[$$-409]* &quot;-&quot;??_ ;_-@_ "/>
    </dxf>
    <dxf>
      <numFmt numFmtId="166"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[3_1_price_pack_architecture_solution.xlsx]Market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HealthMax Profitability Matrix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tx>
            <c:strRef>
              <c:f>'Profitability Matrix'!$A$18</c:f>
              <c:strCache>
                <c:ptCount val="1"/>
                <c:pt idx="0">
                  <c:v>Shinez Repair 100ml</c:v>
                </c:pt>
              </c:strCache>
            </c:strRef>
          </c:tx>
          <c:spPr>
            <a:ln w="25400" cap="rnd">
              <a:noFill/>
              <a:round/>
            </a:ln>
            <a:effectLst/>
          </c:spPr>
          <c:marker>
            <c:symbol val="circle"/>
            <c:size val="5"/>
            <c:spPr>
              <a:solidFill>
                <a:schemeClr val="accent1"/>
              </a:solidFill>
              <a:ln w="9525">
                <a:solidFill>
                  <a:schemeClr val="accent1"/>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Matrix'!$B$18:$K$18</c:f>
              <c:numCache>
                <c:formatCode>0%</c:formatCode>
                <c:ptCount val="10"/>
                <c:pt idx="3">
                  <c:v>0.18619281693140505</c:v>
                </c:pt>
              </c:numCache>
            </c:numRef>
          </c:yVal>
          <c:smooth val="0"/>
          <c:extLst>
            <c:ext xmlns:c16="http://schemas.microsoft.com/office/drawing/2014/chart" uri="{C3380CC4-5D6E-409C-BE32-E72D297353CC}">
              <c16:uniqueId val="{00000000-18B0-4668-9FC9-D75734A0A84E}"/>
            </c:ext>
          </c:extLst>
        </c:ser>
        <c:ser>
          <c:idx val="1"/>
          <c:order val="1"/>
          <c:tx>
            <c:strRef>
              <c:f>'Profitability Matrix'!$A$19</c:f>
              <c:strCache>
                <c:ptCount val="1"/>
                <c:pt idx="0">
                  <c:v>Shinez Repair 125ml</c:v>
                </c:pt>
              </c:strCache>
            </c:strRef>
          </c:tx>
          <c:spPr>
            <a:ln w="25400" cap="rnd">
              <a:noFill/>
              <a:round/>
            </a:ln>
            <a:effectLst/>
          </c:spPr>
          <c:marker>
            <c:symbol val="circle"/>
            <c:size val="5"/>
            <c:spPr>
              <a:solidFill>
                <a:schemeClr val="accent2"/>
              </a:solidFill>
              <a:ln w="9525">
                <a:solidFill>
                  <a:schemeClr val="accent2"/>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Matrix'!$B$19:$K$19</c:f>
              <c:numCache>
                <c:formatCode>0%</c:formatCode>
                <c:ptCount val="10"/>
                <c:pt idx="5">
                  <c:v>9.6896202583240873E-2</c:v>
                </c:pt>
              </c:numCache>
            </c:numRef>
          </c:yVal>
          <c:smooth val="0"/>
          <c:extLst>
            <c:ext xmlns:c16="http://schemas.microsoft.com/office/drawing/2014/chart" uri="{C3380CC4-5D6E-409C-BE32-E72D297353CC}">
              <c16:uniqueId val="{00000001-18B0-4668-9FC9-D75734A0A84E}"/>
            </c:ext>
          </c:extLst>
        </c:ser>
        <c:ser>
          <c:idx val="2"/>
          <c:order val="2"/>
          <c:tx>
            <c:strRef>
              <c:f>'Profitability Matrix'!$A$20</c:f>
              <c:strCache>
                <c:ptCount val="1"/>
                <c:pt idx="0">
                  <c:v>Shinez Repair 150ml</c:v>
                </c:pt>
              </c:strCache>
            </c:strRef>
          </c:tx>
          <c:spPr>
            <a:ln w="25400" cap="rnd">
              <a:noFill/>
              <a:round/>
            </a:ln>
            <a:effectLst/>
          </c:spPr>
          <c:marker>
            <c:symbol val="circle"/>
            <c:size val="5"/>
            <c:spPr>
              <a:solidFill>
                <a:schemeClr val="accent3"/>
              </a:solidFill>
              <a:ln w="9525">
                <a:solidFill>
                  <a:schemeClr val="accent3"/>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Matrix'!$B$20:$K$20</c:f>
              <c:numCache>
                <c:formatCode>0%</c:formatCode>
                <c:ptCount val="10"/>
                <c:pt idx="7">
                  <c:v>9.6896119578325834E-2</c:v>
                </c:pt>
              </c:numCache>
            </c:numRef>
          </c:yVal>
          <c:smooth val="0"/>
          <c:extLst>
            <c:ext xmlns:c16="http://schemas.microsoft.com/office/drawing/2014/chart" uri="{C3380CC4-5D6E-409C-BE32-E72D297353CC}">
              <c16:uniqueId val="{00000002-18B0-4668-9FC9-D75734A0A84E}"/>
            </c:ext>
          </c:extLst>
        </c:ser>
        <c:ser>
          <c:idx val="3"/>
          <c:order val="3"/>
          <c:tx>
            <c:strRef>
              <c:f>'Profitability Matrix'!$A$21</c:f>
              <c:strCache>
                <c:ptCount val="1"/>
                <c:pt idx="0">
                  <c:v>Shinez Repair 200ml</c:v>
                </c:pt>
              </c:strCache>
            </c:strRef>
          </c:tx>
          <c:spPr>
            <a:ln w="25400" cap="rnd">
              <a:noFill/>
              <a:round/>
            </a:ln>
            <a:effectLst/>
          </c:spPr>
          <c:marker>
            <c:symbol val="circle"/>
            <c:size val="5"/>
            <c:spPr>
              <a:solidFill>
                <a:schemeClr val="accent4"/>
              </a:solidFill>
              <a:ln w="9525">
                <a:solidFill>
                  <a:schemeClr val="accent4"/>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Matrix'!$B$21:$K$21</c:f>
              <c:numCache>
                <c:formatCode>0%</c:formatCode>
                <c:ptCount val="10"/>
                <c:pt idx="9">
                  <c:v>6.8397319470522966E-2</c:v>
                </c:pt>
              </c:numCache>
            </c:numRef>
          </c:yVal>
          <c:smooth val="0"/>
          <c:extLst>
            <c:ext xmlns:c16="http://schemas.microsoft.com/office/drawing/2014/chart" uri="{C3380CC4-5D6E-409C-BE32-E72D297353CC}">
              <c16:uniqueId val="{00000003-18B0-4668-9FC9-D75734A0A84E}"/>
            </c:ext>
          </c:extLst>
        </c:ser>
        <c:ser>
          <c:idx val="4"/>
          <c:order val="4"/>
          <c:tx>
            <c:strRef>
              <c:f>'Profitability Matrix'!$A$22</c:f>
              <c:strCache>
                <c:ptCount val="1"/>
                <c:pt idx="0">
                  <c:v>Starbust Extra Shiny 100ml</c:v>
                </c:pt>
              </c:strCache>
            </c:strRef>
          </c:tx>
          <c:spPr>
            <a:ln w="25400" cap="rnd">
              <a:noFill/>
              <a:round/>
            </a:ln>
            <a:effectLst/>
          </c:spPr>
          <c:marker>
            <c:symbol val="circle"/>
            <c:size val="5"/>
            <c:spPr>
              <a:solidFill>
                <a:schemeClr val="accent5"/>
              </a:solidFill>
              <a:ln w="9525">
                <a:solidFill>
                  <a:schemeClr val="accent5"/>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Matrix'!$B$22:$K$22</c:f>
              <c:numCache>
                <c:formatCode>0%</c:formatCode>
                <c:ptCount val="10"/>
                <c:pt idx="4">
                  <c:v>9.8241009155398171E-2</c:v>
                </c:pt>
              </c:numCache>
            </c:numRef>
          </c:yVal>
          <c:smooth val="0"/>
          <c:extLst>
            <c:ext xmlns:c16="http://schemas.microsoft.com/office/drawing/2014/chart" uri="{C3380CC4-5D6E-409C-BE32-E72D297353CC}">
              <c16:uniqueId val="{00000004-18B0-4668-9FC9-D75734A0A84E}"/>
            </c:ext>
          </c:extLst>
        </c:ser>
        <c:ser>
          <c:idx val="5"/>
          <c:order val="5"/>
          <c:tx>
            <c:strRef>
              <c:f>'Profitability Matrix'!$A$23</c:f>
              <c:strCache>
                <c:ptCount val="1"/>
                <c:pt idx="0">
                  <c:v>Starbust Strong Hair 100ml</c:v>
                </c:pt>
              </c:strCache>
            </c:strRef>
          </c:tx>
          <c:spPr>
            <a:ln w="25400" cap="rnd">
              <a:noFill/>
              <a:round/>
            </a:ln>
            <a:effectLst/>
          </c:spPr>
          <c:marker>
            <c:symbol val="circle"/>
            <c:size val="5"/>
            <c:spPr>
              <a:solidFill>
                <a:schemeClr val="accent6"/>
              </a:solidFill>
              <a:ln w="9525">
                <a:solidFill>
                  <a:schemeClr val="accent6"/>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Matrix'!$B$23:$K$23</c:f>
              <c:numCache>
                <c:formatCode>0%</c:formatCode>
                <c:ptCount val="10"/>
                <c:pt idx="0">
                  <c:v>4.7426625718030961E-2</c:v>
                </c:pt>
              </c:numCache>
            </c:numRef>
          </c:yVal>
          <c:smooth val="0"/>
          <c:extLst>
            <c:ext xmlns:c16="http://schemas.microsoft.com/office/drawing/2014/chart" uri="{C3380CC4-5D6E-409C-BE32-E72D297353CC}">
              <c16:uniqueId val="{00000005-18B0-4668-9FC9-D75734A0A84E}"/>
            </c:ext>
          </c:extLst>
        </c:ser>
        <c:ser>
          <c:idx val="6"/>
          <c:order val="6"/>
          <c:tx>
            <c:strRef>
              <c:f>'Profitability Matrix'!$A$24</c:f>
              <c:strCache>
                <c:ptCount val="1"/>
                <c:pt idx="0">
                  <c:v>Starbust Strong Hair 150ml</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Matrix'!$B$24:$K$24</c:f>
              <c:numCache>
                <c:formatCode>0%</c:formatCode>
                <c:ptCount val="10"/>
                <c:pt idx="1">
                  <c:v>4.178071928534096E-2</c:v>
                </c:pt>
              </c:numCache>
            </c:numRef>
          </c:yVal>
          <c:smooth val="0"/>
          <c:extLst>
            <c:ext xmlns:c16="http://schemas.microsoft.com/office/drawing/2014/chart" uri="{C3380CC4-5D6E-409C-BE32-E72D297353CC}">
              <c16:uniqueId val="{00000006-18B0-4668-9FC9-D75734A0A84E}"/>
            </c:ext>
          </c:extLst>
        </c:ser>
        <c:ser>
          <c:idx val="7"/>
          <c:order val="7"/>
          <c:tx>
            <c:strRef>
              <c:f>'Profitability Matrix'!$A$25</c:f>
              <c:strCache>
                <c:ptCount val="1"/>
                <c:pt idx="0">
                  <c:v>Starbust Ultra Soft 100ml</c:v>
                </c:pt>
              </c:strCache>
            </c:strRef>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Matrix'!$B$25:$K$25</c:f>
              <c:numCache>
                <c:formatCode>0%</c:formatCode>
                <c:ptCount val="10"/>
                <c:pt idx="8">
                  <c:v>0.17502703482289086</c:v>
                </c:pt>
              </c:numCache>
            </c:numRef>
          </c:yVal>
          <c:smooth val="0"/>
          <c:extLst>
            <c:ext xmlns:c16="http://schemas.microsoft.com/office/drawing/2014/chart" uri="{C3380CC4-5D6E-409C-BE32-E72D297353CC}">
              <c16:uniqueId val="{00000007-18B0-4668-9FC9-D75734A0A84E}"/>
            </c:ext>
          </c:extLst>
        </c:ser>
        <c:ser>
          <c:idx val="8"/>
          <c:order val="8"/>
          <c:tx>
            <c:strRef>
              <c:f>'Profitability Matrix'!$A$26</c:f>
              <c:strCache>
                <c:ptCount val="1"/>
                <c:pt idx="0">
                  <c:v>Starbust Ultra Soft 150ml</c:v>
                </c:pt>
              </c:strCache>
            </c:strRef>
          </c:tx>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Matrix'!$B$26:$K$26</c:f>
              <c:numCache>
                <c:formatCode>0%</c:formatCode>
                <c:ptCount val="10"/>
                <c:pt idx="2">
                  <c:v>0.11856673518754952</c:v>
                </c:pt>
              </c:numCache>
            </c:numRef>
          </c:yVal>
          <c:smooth val="0"/>
          <c:extLst>
            <c:ext xmlns:c16="http://schemas.microsoft.com/office/drawing/2014/chart" uri="{C3380CC4-5D6E-409C-BE32-E72D297353CC}">
              <c16:uniqueId val="{00000008-18B0-4668-9FC9-D75734A0A84E}"/>
            </c:ext>
          </c:extLst>
        </c:ser>
        <c:ser>
          <c:idx val="9"/>
          <c:order val="9"/>
          <c:tx>
            <c:strRef>
              <c:f>'Profitability Matrix'!$A$27</c:f>
              <c:strCache>
                <c:ptCount val="1"/>
                <c:pt idx="0">
                  <c:v>Starbust Ultra Soft 200ml</c:v>
                </c:pt>
              </c:strCache>
            </c:strRef>
          </c:tx>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xVal>
            <c:numRef>
              <c:f>'Profitability Matrix'!$B$17:$K$17</c:f>
              <c:numCache>
                <c:formatCode>0%</c:formatCode>
                <c:ptCount val="10"/>
                <c:pt idx="0">
                  <c:v>0.64285714285714279</c:v>
                </c:pt>
                <c:pt idx="1">
                  <c:v>0.64864864864864868</c:v>
                </c:pt>
                <c:pt idx="2">
                  <c:v>0.65714285714285714</c:v>
                </c:pt>
                <c:pt idx="3">
                  <c:v>0.67142857142857149</c:v>
                </c:pt>
                <c:pt idx="4">
                  <c:v>0.67241379310344829</c:v>
                </c:pt>
                <c:pt idx="5">
                  <c:v>0.69411764705882362</c:v>
                </c:pt>
                <c:pt idx="6">
                  <c:v>0.7</c:v>
                </c:pt>
                <c:pt idx="7">
                  <c:v>0.70588235294117641</c:v>
                </c:pt>
                <c:pt idx="8">
                  <c:v>0.70967741935483875</c:v>
                </c:pt>
                <c:pt idx="9">
                  <c:v>0.71666666666666667</c:v>
                </c:pt>
              </c:numCache>
            </c:numRef>
          </c:xVal>
          <c:yVal>
            <c:numRef>
              <c:f>'Profitability Matrix'!$B$27:$K$27</c:f>
              <c:numCache>
                <c:formatCode>0%</c:formatCode>
                <c:ptCount val="10"/>
                <c:pt idx="6">
                  <c:v>7.0575417267294702E-2</c:v>
                </c:pt>
              </c:numCache>
            </c:numRef>
          </c:yVal>
          <c:smooth val="0"/>
          <c:extLst>
            <c:ext xmlns:c16="http://schemas.microsoft.com/office/drawing/2014/chart" uri="{C3380CC4-5D6E-409C-BE32-E72D297353CC}">
              <c16:uniqueId val="{00000009-18B0-4668-9FC9-D75734A0A84E}"/>
            </c:ext>
          </c:extLst>
        </c:ser>
        <c:dLbls>
          <c:showLegendKey val="0"/>
          <c:showVal val="0"/>
          <c:showCatName val="0"/>
          <c:showSerName val="0"/>
          <c:showPercent val="0"/>
          <c:showBubbleSize val="0"/>
        </c:dLbls>
        <c:axId val="1374503295"/>
        <c:axId val="1377355183"/>
      </c:scatterChart>
      <c:valAx>
        <c:axId val="1374503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Gross Margin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7355183"/>
        <c:crosses val="autoZero"/>
        <c:crossBetween val="midCat"/>
      </c:valAx>
      <c:valAx>
        <c:axId val="137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BE"/>
                  <a:t>Net Sales Contribution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745032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304800</xdr:colOff>
      <xdr:row>2</xdr:row>
      <xdr:rowOff>33337</xdr:rowOff>
    </xdr:from>
    <xdr:to>
      <xdr:col>21</xdr:col>
      <xdr:colOff>218400</xdr:colOff>
      <xdr:row>30</xdr:row>
      <xdr:rowOff>99337</xdr:rowOff>
    </xdr:to>
    <xdr:graphicFrame macro="">
      <xdr:nvGraphicFramePr>
        <xdr:cNvPr id="2" name="Chart 1">
          <a:extLst>
            <a:ext uri="{FF2B5EF4-FFF2-40B4-BE49-F238E27FC236}">
              <a16:creationId xmlns:a16="http://schemas.microsoft.com/office/drawing/2014/main" id="{D818A466-9B43-1978-6C53-AAE2D07D7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634263" createdVersion="8" refreshedVersion="8" minRefreshableVersion="3" recordCount="10" xr:uid="{187147CA-38F3-4206-ABB0-ED9CE8B72722}">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9">
      <sharedItems containsSemiMixedTypes="0" containsString="0" containsNumber="1" minValue="5" maxValue="10"/>
    </cacheField>
    <cacheField name="Net Price" numFmtId="169">
      <sharedItems containsSemiMixedTypes="0" containsString="0" containsNumber="1" minValue="2.8" maxValue="6"/>
    </cacheField>
    <cacheField name="COGS" numFmtId="169">
      <sharedItems containsSemiMixedTypes="0" containsString="0" containsNumber="1" minValue="0.9" maxValue="1.7"/>
    </cacheField>
    <cacheField name="Volume 2022" numFmtId="167">
      <sharedItems containsSemiMixedTypes="0" containsString="0" containsNumber="1" containsInteger="1" minValue="231270" maxValue="1156348"/>
    </cacheField>
    <cacheField name="Net Sales 2020" numFmtId="166">
      <sharedItems containsSemiMixedTypes="0" containsString="0" containsNumber="1" minValue="855699" maxValue="3813362"/>
    </cacheField>
    <cacheField name="Gross Profit per unit" numFmtId="169">
      <sharedItems containsSemiMixedTypes="0" containsString="0" containsNumber="1" minValue="1.7999999999999998" maxValue="4.3"/>
    </cacheField>
    <cacheField name="Gross Profit per product" numFmtId="166">
      <sharedItems containsSemiMixedTypes="0" containsString="0" containsNumber="1" minValue="555048.00000000012" maxValue="2560400.2000000002"/>
    </cacheField>
    <cacheField name="Gross Margin" numFmtId="9">
      <sharedItems containsSemiMixedTypes="0" containsString="0" containsNumber="1" minValue="0.64285714285714279" maxValue="0.71666666666666667" count="10">
        <n v="0.70967741935483875"/>
        <n v="0.67241379310344829"/>
        <n v="0.64285714285714279"/>
        <n v="0.65714285714285714"/>
        <n v="0.64864864864864868"/>
        <n v="0.7"/>
        <n v="0.67142857142857149"/>
        <n v="0.69411764705882362"/>
        <n v="0.70588235294117641"/>
        <n v="0.71666666666666667"/>
      </sharedItems>
    </cacheField>
    <cacheField name="Net Sales Contribution" numFmtId="9">
      <sharedItems containsSemiMixedTypes="0" containsString="0" containsNumber="1" minValue="4.178071928534096E-2" maxValue="0.186192816931405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3868981479"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6">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6">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6">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0.9"/>
    <n v="1156348"/>
    <n v="3584678.8000000003"/>
    <n v="2.2000000000000002"/>
    <n v="2543965.6"/>
    <x v="0"/>
    <n v="0.17502703482289086"/>
  </r>
  <r>
    <s v="Starbust"/>
    <s v="Extra Shiny"/>
    <n v="100"/>
    <x v="1"/>
    <n v="5"/>
    <n v="2.9"/>
    <n v="0.95"/>
    <n v="693809"/>
    <n v="2012046.0999999999"/>
    <n v="1.95"/>
    <n v="1352927.55"/>
    <x v="1"/>
    <n v="9.8241009155398171E-2"/>
  </r>
  <r>
    <s v="Starbust"/>
    <s v="Strong Hair"/>
    <n v="100"/>
    <x v="2"/>
    <n v="5"/>
    <n v="2.8"/>
    <n v="1"/>
    <n v="346904"/>
    <n v="971331.2"/>
    <n v="1.7999999999999998"/>
    <n v="624427.19999999995"/>
    <x v="2"/>
    <n v="4.7426625718030961E-2"/>
  </r>
  <r>
    <s v="Starbust"/>
    <s v="Ultra Soft"/>
    <n v="150"/>
    <x v="3"/>
    <n v="7"/>
    <n v="3.5"/>
    <n v="1.2"/>
    <n v="693809"/>
    <n v="2428331.5"/>
    <n v="2.2999999999999998"/>
    <n v="1595760.7"/>
    <x v="3"/>
    <n v="0.11856673518754952"/>
  </r>
  <r>
    <s v="Starbust"/>
    <s v="Strong Hair"/>
    <n v="150"/>
    <x v="4"/>
    <n v="7.25"/>
    <n v="3.7"/>
    <n v="1.3"/>
    <n v="231270"/>
    <n v="855699"/>
    <n v="2.4000000000000004"/>
    <n v="555048.00000000012"/>
    <x v="4"/>
    <n v="4.178071928534096E-2"/>
  </r>
  <r>
    <s v="Starbust"/>
    <s v="Ultra Soft"/>
    <n v="200"/>
    <x v="5"/>
    <n v="9"/>
    <n v="5"/>
    <n v="1.5"/>
    <n v="289087"/>
    <n v="1445435"/>
    <n v="3.5"/>
    <n v="1011804.5"/>
    <x v="5"/>
    <n v="7.0575417267294702E-2"/>
  </r>
  <r>
    <s v="Shinez"/>
    <s v="Repair"/>
    <n v="100"/>
    <x v="6"/>
    <n v="6"/>
    <n v="3.5"/>
    <n v="1.1499999999999999"/>
    <n v="1089532"/>
    <n v="3813362"/>
    <n v="2.35"/>
    <n v="2560400.2000000002"/>
    <x v="6"/>
    <n v="0.18619281693140505"/>
  </r>
  <r>
    <s v="Shinez"/>
    <s v="Repair"/>
    <n v="125"/>
    <x v="7"/>
    <n v="7"/>
    <n v="4.25"/>
    <n v="1.3"/>
    <n v="466942"/>
    <n v="1984503.5"/>
    <n v="2.95"/>
    <n v="1377478.9000000001"/>
    <x v="7"/>
    <n v="9.6896202583240873E-2"/>
  </r>
  <r>
    <s v="Shinez"/>
    <s v="Repair"/>
    <n v="150"/>
    <x v="8"/>
    <n v="8"/>
    <n v="5.0999999999999996"/>
    <n v="1.5"/>
    <n v="389118"/>
    <n v="1984501.7999999998"/>
    <n v="3.5999999999999996"/>
    <n v="1400824.7999999998"/>
    <x v="8"/>
    <n v="9.6896119578325834E-2"/>
  </r>
  <r>
    <s v="Shinez"/>
    <s v="Repair"/>
    <n v="200"/>
    <x v="9"/>
    <n v="10"/>
    <n v="6"/>
    <n v="1.7"/>
    <n v="233471"/>
    <n v="1400826"/>
    <n v="4.3"/>
    <n v="1003925.2999999999"/>
    <x v="9"/>
    <n v="6.8397319470522966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8"/>
    <n v="642707"/>
    <n v="337275"/>
    <n v="1729021"/>
    <n v="933225"/>
    <n v="4763201"/>
  </r>
  <r>
    <s v="Shampoo"/>
    <x v="0"/>
    <x v="3"/>
    <x v="3"/>
    <x v="0"/>
    <x v="4"/>
    <x v="4"/>
    <n v="67689"/>
    <n v="357498"/>
    <n v="404964"/>
    <n v="2086519"/>
    <n v="931574"/>
    <n v="4769149"/>
  </r>
  <r>
    <s v="Shampoo"/>
    <x v="0"/>
    <x v="3"/>
    <x v="3"/>
    <x v="0"/>
    <x v="4"/>
    <x v="5"/>
    <n v="65331"/>
    <n v="351675"/>
    <n v="470295"/>
    <n v="2438194"/>
    <n v="923005"/>
    <n v="4744784"/>
  </r>
  <r>
    <s v="Shampoo"/>
    <x v="0"/>
    <x v="3"/>
    <x v="3"/>
    <x v="0"/>
    <x v="4"/>
    <x v="6"/>
    <n v="64782"/>
    <n v="362466"/>
    <n v="535077"/>
    <n v="2800660"/>
    <n v="912867"/>
    <n v="4726350"/>
  </r>
  <r>
    <s v="Shampoo"/>
    <x v="0"/>
    <x v="3"/>
    <x v="3"/>
    <x v="0"/>
    <x v="4"/>
    <x v="7"/>
    <n v="97832"/>
    <n v="533806"/>
    <n v="632909"/>
    <n v="3334466"/>
    <n v="942999"/>
    <n v="4915456"/>
  </r>
  <r>
    <s v="Shampoo"/>
    <x v="0"/>
    <x v="3"/>
    <x v="3"/>
    <x v="0"/>
    <x v="4"/>
    <x v="8"/>
    <n v="66177"/>
    <n v="362313"/>
    <n v="699086"/>
    <n v="3696779"/>
    <n v="936566"/>
    <n v="4907489"/>
  </r>
  <r>
    <s v="Shampoo"/>
    <x v="0"/>
    <x v="3"/>
    <x v="3"/>
    <x v="0"/>
    <x v="4"/>
    <x v="9"/>
    <n v="58456"/>
    <n v="326104"/>
    <n v="757542"/>
    <n v="4022883"/>
    <n v="913262"/>
    <n v="4816143"/>
  </r>
  <r>
    <s v="Shampoo"/>
    <x v="0"/>
    <x v="3"/>
    <x v="3"/>
    <x v="0"/>
    <x v="4"/>
    <x v="10"/>
    <n v="101946"/>
    <n v="570921"/>
    <n v="859488"/>
    <n v="4593804"/>
    <n v="939778"/>
    <n v="5003044"/>
  </r>
  <r>
    <s v="Shampoo"/>
    <x v="0"/>
    <x v="3"/>
    <x v="3"/>
    <x v="0"/>
    <x v="4"/>
    <x v="11"/>
    <n v="58170"/>
    <n v="323225"/>
    <n v="917658"/>
    <n v="4917029"/>
    <n v="917658"/>
    <n v="4917029"/>
  </r>
  <r>
    <s v="Shampoo"/>
    <x v="0"/>
    <x v="3"/>
    <x v="3"/>
    <x v="0"/>
    <x v="5"/>
    <x v="0"/>
    <n v="74920"/>
    <n v="426310"/>
    <n v="74920"/>
    <n v="426310"/>
    <n v="917658"/>
    <n v="4959479"/>
  </r>
  <r>
    <s v="Shampoo"/>
    <x v="0"/>
    <x v="3"/>
    <x v="3"/>
    <x v="0"/>
    <x v="5"/>
    <x v="1"/>
    <n v="74290"/>
    <n v="453090"/>
    <n v="149210"/>
    <n v="879400"/>
    <n v="925218"/>
    <n v="5070619"/>
  </r>
  <r>
    <s v="Shampoo"/>
    <x v="0"/>
    <x v="3"/>
    <x v="3"/>
    <x v="0"/>
    <x v="5"/>
    <x v="2"/>
    <n v="89050"/>
    <n v="566790"/>
    <n v="238260"/>
    <n v="1446190"/>
    <n v="943771"/>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1236558.7"/>
    <n v="646942"/>
    <n v="3294288.7"/>
  </r>
  <r>
    <s v="Shampoo"/>
    <x v="0"/>
    <x v="3"/>
    <x v="3"/>
    <x v="1"/>
    <x v="4"/>
    <x v="4"/>
    <n v="53838"/>
    <n v="283113"/>
    <n v="296250"/>
    <n v="1519671.7"/>
    <n v="653280"/>
    <n v="3335931.7"/>
  </r>
  <r>
    <s v="Shampoo"/>
    <x v="0"/>
    <x v="3"/>
    <x v="3"/>
    <x v="1"/>
    <x v="4"/>
    <x v="5"/>
    <n v="53010"/>
    <n v="291672"/>
    <n v="349260"/>
    <n v="1811343.7"/>
    <n v="658760"/>
    <n v="3386043.7"/>
  </r>
  <r>
    <s v="Shampoo"/>
    <x v="0"/>
    <x v="3"/>
    <x v="3"/>
    <x v="1"/>
    <x v="4"/>
    <x v="6"/>
    <n v="51813"/>
    <n v="277209"/>
    <n v="401073"/>
    <n v="2088552.7"/>
    <n v="660633"/>
    <n v="3409502.7"/>
  </r>
  <r>
    <s v="Shampoo"/>
    <x v="0"/>
    <x v="3"/>
    <x v="3"/>
    <x v="1"/>
    <x v="4"/>
    <x v="7"/>
    <n v="73794"/>
    <n v="402430"/>
    <n v="474867"/>
    <n v="2490982.7000000002"/>
    <n v="690747"/>
    <n v="3589692.7"/>
  </r>
  <r>
    <s v="Shampoo"/>
    <x v="0"/>
    <x v="3"/>
    <x v="3"/>
    <x v="1"/>
    <x v="4"/>
    <x v="8"/>
    <n v="48798"/>
    <n v="264258"/>
    <n v="523665"/>
    <n v="2755240.7"/>
    <n v="688515"/>
    <n v="3594520.7"/>
  </r>
  <r>
    <s v="Shampoo"/>
    <x v="0"/>
    <x v="3"/>
    <x v="3"/>
    <x v="1"/>
    <x v="4"/>
    <x v="9"/>
    <n v="51520"/>
    <n v="276872"/>
    <n v="575185"/>
    <n v="3032112.7"/>
    <n v="682545"/>
    <n v="3578842.7"/>
  </r>
  <r>
    <s v="Shampoo"/>
    <x v="0"/>
    <x v="3"/>
    <x v="3"/>
    <x v="1"/>
    <x v="4"/>
    <x v="10"/>
    <n v="86697"/>
    <n v="465660"/>
    <n v="661882"/>
    <n v="3497772.7"/>
    <n v="717212"/>
    <n v="3779382.7"/>
  </r>
  <r>
    <s v="Shampoo"/>
    <x v="0"/>
    <x v="3"/>
    <x v="3"/>
    <x v="1"/>
    <x v="4"/>
    <x v="11"/>
    <n v="48587"/>
    <n v="263522"/>
    <n v="710469"/>
    <n v="3761294.7"/>
    <n v="710469"/>
    <n v="3761294.7"/>
  </r>
  <r>
    <s v="Shampoo"/>
    <x v="0"/>
    <x v="3"/>
    <x v="3"/>
    <x v="1"/>
    <x v="5"/>
    <x v="0"/>
    <n v="74570"/>
    <n v="415180"/>
    <n v="74570"/>
    <n v="415180"/>
    <n v="734089"/>
    <n v="3916874.7"/>
  </r>
  <r>
    <s v="Shampoo"/>
    <x v="0"/>
    <x v="3"/>
    <x v="3"/>
    <x v="1"/>
    <x v="5"/>
    <x v="1"/>
    <n v="76120"/>
    <n v="451760"/>
    <n v="150690"/>
    <n v="866940"/>
    <n v="758549"/>
    <n v="4105544.7"/>
  </r>
  <r>
    <s v="Shampoo"/>
    <x v="0"/>
    <x v="3"/>
    <x v="3"/>
    <x v="1"/>
    <x v="5"/>
    <x v="2"/>
    <n v="81950"/>
    <n v="508000"/>
    <n v="232640"/>
    <n v="1374940"/>
    <n v="790774"/>
    <n v="4359744.7"/>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4"/>
    <n v="342850.3"/>
    <n v="192245"/>
    <n v="979575.3"/>
    <n v="649821"/>
    <n v="3306767.3"/>
  </r>
  <r>
    <s v="Shampoo"/>
    <x v="0"/>
    <x v="3"/>
    <x v="3"/>
    <x v="2"/>
    <x v="4"/>
    <x v="4"/>
    <n v="44325"/>
    <n v="233478"/>
    <n v="236570"/>
    <n v="1213053.3"/>
    <n v="644768"/>
    <n v="3289631.3"/>
  </r>
  <r>
    <s v="Shampoo"/>
    <x v="0"/>
    <x v="3"/>
    <x v="3"/>
    <x v="2"/>
    <x v="4"/>
    <x v="5"/>
    <n v="42876"/>
    <n v="232740"/>
    <n v="279446"/>
    <n v="1445793.3"/>
    <n v="631546"/>
    <n v="3237569.3"/>
  </r>
  <r>
    <s v="Shampoo"/>
    <x v="0"/>
    <x v="3"/>
    <x v="3"/>
    <x v="2"/>
    <x v="4"/>
    <x v="6"/>
    <n v="37503"/>
    <n v="202779"/>
    <n v="316949"/>
    <n v="1648572.3"/>
    <n v="612181"/>
    <n v="3150856.3"/>
  </r>
  <r>
    <s v="Shampoo"/>
    <x v="0"/>
    <x v="3"/>
    <x v="3"/>
    <x v="2"/>
    <x v="4"/>
    <x v="7"/>
    <n v="48118"/>
    <n v="262472"/>
    <n v="365067"/>
    <n v="1911044.3"/>
    <n v="613833"/>
    <n v="3176742.3"/>
  </r>
  <r>
    <s v="Shampoo"/>
    <x v="0"/>
    <x v="3"/>
    <x v="3"/>
    <x v="2"/>
    <x v="4"/>
    <x v="8"/>
    <n v="40185"/>
    <n v="227079"/>
    <n v="405252"/>
    <n v="2138123.2999999998"/>
    <n v="598704"/>
    <n v="3122337.3"/>
  </r>
  <r>
    <s v="Shampoo"/>
    <x v="0"/>
    <x v="3"/>
    <x v="3"/>
    <x v="2"/>
    <x v="4"/>
    <x v="9"/>
    <n v="38224"/>
    <n v="213504"/>
    <n v="443476"/>
    <n v="2351627.2999999998"/>
    <n v="575454"/>
    <n v="3022857.3"/>
  </r>
  <r>
    <s v="Shampoo"/>
    <x v="0"/>
    <x v="3"/>
    <x v="3"/>
    <x v="2"/>
    <x v="4"/>
    <x v="10"/>
    <n v="67574"/>
    <n v="377065"/>
    <n v="511050"/>
    <n v="2728692.3"/>
    <n v="576178"/>
    <n v="3059946.3"/>
  </r>
  <r>
    <s v="Shampoo"/>
    <x v="0"/>
    <x v="3"/>
    <x v="3"/>
    <x v="2"/>
    <x v="4"/>
    <x v="11"/>
    <n v="39886"/>
    <n v="218484"/>
    <n v="550936"/>
    <n v="2947176.3"/>
    <n v="550936"/>
    <n v="2947176.3"/>
  </r>
  <r>
    <s v="Shampoo"/>
    <x v="0"/>
    <x v="3"/>
    <x v="3"/>
    <x v="2"/>
    <x v="5"/>
    <x v="0"/>
    <n v="57070"/>
    <n v="319350"/>
    <n v="57070"/>
    <n v="319350"/>
    <n v="567446"/>
    <n v="3060396.3"/>
  </r>
  <r>
    <s v="Shampoo"/>
    <x v="0"/>
    <x v="3"/>
    <x v="3"/>
    <x v="2"/>
    <x v="5"/>
    <x v="1"/>
    <n v="57480"/>
    <n v="345680"/>
    <n v="114550"/>
    <n v="665030"/>
    <n v="582226"/>
    <n v="3188826.3"/>
  </r>
  <r>
    <s v="Shampoo"/>
    <x v="0"/>
    <x v="3"/>
    <x v="3"/>
    <x v="2"/>
    <x v="5"/>
    <x v="2"/>
    <n v="65600"/>
    <n v="406590"/>
    <n v="180150"/>
    <n v="1071620"/>
    <n v="605985"/>
    <n v="3382071.3"/>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2"/>
    <n v="260853"/>
    <n v="42882"/>
    <n v="260853"/>
    <n v="42882"/>
    <n v="260853"/>
  </r>
  <r>
    <s v="Shampoo"/>
    <x v="2"/>
    <x v="11"/>
    <x v="14"/>
    <x v="0"/>
    <x v="0"/>
    <x v="1"/>
    <n v="11538"/>
    <n v="75141"/>
    <n v="54420"/>
    <n v="335994"/>
    <n v="54420"/>
    <n v="335994"/>
  </r>
  <r>
    <s v="Shampoo"/>
    <x v="2"/>
    <x v="11"/>
    <x v="14"/>
    <x v="0"/>
    <x v="0"/>
    <x v="2"/>
    <n v="41272"/>
    <n v="291035"/>
    <n v="95692"/>
    <n v="627029"/>
    <n v="95692"/>
    <n v="627029"/>
  </r>
  <r>
    <s v="Shampoo"/>
    <x v="2"/>
    <x v="11"/>
    <x v="14"/>
    <x v="0"/>
    <x v="0"/>
    <x v="3"/>
    <n v="14635"/>
    <n v="91415.5"/>
    <n v="110327"/>
    <n v="718444.5"/>
    <n v="110327"/>
    <n v="718444.5"/>
  </r>
  <r>
    <s v="Shampoo"/>
    <x v="2"/>
    <x v="11"/>
    <x v="14"/>
    <x v="0"/>
    <x v="0"/>
    <x v="4"/>
    <n v="44879"/>
    <n v="316422"/>
    <n v="155206"/>
    <n v="1034866.5"/>
    <n v="155206"/>
    <n v="1034866.5"/>
  </r>
  <r>
    <s v="Shampoo"/>
    <x v="2"/>
    <x v="11"/>
    <x v="14"/>
    <x v="0"/>
    <x v="0"/>
    <x v="5"/>
    <n v="46712"/>
    <n v="329954.5"/>
    <n v="201918"/>
    <n v="1364821"/>
    <n v="201918"/>
    <n v="1364821"/>
  </r>
  <r>
    <s v="Shampoo"/>
    <x v="2"/>
    <x v="11"/>
    <x v="14"/>
    <x v="0"/>
    <x v="0"/>
    <x v="6"/>
    <n v="64120"/>
    <n v="350275"/>
    <n v="266038"/>
    <n v="1715096"/>
    <n v="266038"/>
    <n v="1715096"/>
  </r>
  <r>
    <s v="Shampoo"/>
    <x v="2"/>
    <x v="11"/>
    <x v="14"/>
    <x v="0"/>
    <x v="0"/>
    <x v="7"/>
    <n v="16496"/>
    <n v="103004.5"/>
    <n v="282534"/>
    <n v="1818100.5"/>
    <n v="282534"/>
    <n v="1818100.5"/>
  </r>
  <r>
    <s v="Shampoo"/>
    <x v="2"/>
    <x v="11"/>
    <x v="14"/>
    <x v="0"/>
    <x v="0"/>
    <x v="8"/>
    <n v="41758"/>
    <n v="295493.5"/>
    <n v="324292"/>
    <n v="2113594"/>
    <n v="324292"/>
    <n v="2113594"/>
  </r>
  <r>
    <s v="Shampoo"/>
    <x v="2"/>
    <x v="11"/>
    <x v="14"/>
    <x v="0"/>
    <x v="0"/>
    <x v="9"/>
    <n v="51912"/>
    <n v="314687"/>
    <n v="376204"/>
    <n v="2428281"/>
    <n v="376204"/>
    <n v="2428281"/>
  </r>
  <r>
    <s v="Shampoo"/>
    <x v="2"/>
    <x v="11"/>
    <x v="14"/>
    <x v="0"/>
    <x v="0"/>
    <x v="10"/>
    <n v="66683"/>
    <n v="364546"/>
    <n v="442887"/>
    <n v="2792827"/>
    <n v="442887"/>
    <n v="2792827"/>
  </r>
  <r>
    <s v="Shampoo"/>
    <x v="2"/>
    <x v="11"/>
    <x v="14"/>
    <x v="0"/>
    <x v="0"/>
    <x v="11"/>
    <n v="18776"/>
    <n v="115761.5"/>
    <n v="461663"/>
    <n v="2908588.5"/>
    <n v="461663"/>
    <n v="2908588.5"/>
  </r>
  <r>
    <s v="Shampoo"/>
    <x v="2"/>
    <x v="11"/>
    <x v="14"/>
    <x v="0"/>
    <x v="1"/>
    <x v="0"/>
    <n v="74728"/>
    <n v="411933"/>
    <n v="74728"/>
    <n v="411933"/>
    <n v="493509"/>
    <n v="3059668.5"/>
  </r>
  <r>
    <s v="Shampoo"/>
    <x v="2"/>
    <x v="11"/>
    <x v="14"/>
    <x v="0"/>
    <x v="1"/>
    <x v="1"/>
    <n v="47057"/>
    <n v="336029"/>
    <n v="121785"/>
    <n v="747962"/>
    <n v="529028"/>
    <n v="3320556.5"/>
  </r>
  <r>
    <s v="Shampoo"/>
    <x v="2"/>
    <x v="11"/>
    <x v="14"/>
    <x v="0"/>
    <x v="1"/>
    <x v="2"/>
    <n v="70985"/>
    <n v="392249"/>
    <n v="192770"/>
    <n v="1140211"/>
    <n v="558741"/>
    <n v="3421770.5"/>
  </r>
  <r>
    <s v="Shampoo"/>
    <x v="2"/>
    <x v="11"/>
    <x v="14"/>
    <x v="0"/>
    <x v="1"/>
    <x v="3"/>
    <n v="51670"/>
    <n v="321155"/>
    <n v="244440"/>
    <n v="1461366"/>
    <n v="595776"/>
    <n v="3651510"/>
  </r>
  <r>
    <s v="Shampoo"/>
    <x v="2"/>
    <x v="11"/>
    <x v="14"/>
    <x v="0"/>
    <x v="1"/>
    <x v="4"/>
    <n v="59212"/>
    <n v="363112"/>
    <n v="303652"/>
    <n v="1824478"/>
    <n v="610109"/>
    <n v="3698200"/>
  </r>
  <r>
    <s v="Shampoo"/>
    <x v="2"/>
    <x v="11"/>
    <x v="14"/>
    <x v="0"/>
    <x v="1"/>
    <x v="5"/>
    <n v="77887"/>
    <n v="431021"/>
    <n v="381539"/>
    <n v="2255499"/>
    <n v="641284"/>
    <n v="3799266.5"/>
  </r>
  <r>
    <s v="Shampoo"/>
    <x v="2"/>
    <x v="11"/>
    <x v="14"/>
    <x v="0"/>
    <x v="1"/>
    <x v="6"/>
    <n v="19494"/>
    <n v="122928"/>
    <n v="401033"/>
    <n v="2378427"/>
    <n v="596658"/>
    <n v="3571919.5"/>
  </r>
  <r>
    <s v="Shampoo"/>
    <x v="2"/>
    <x v="11"/>
    <x v="14"/>
    <x v="0"/>
    <x v="1"/>
    <x v="7"/>
    <n v="50224"/>
    <n v="307142"/>
    <n v="451257"/>
    <n v="2685569"/>
    <n v="630386"/>
    <n v="3776057"/>
  </r>
  <r>
    <s v="Shampoo"/>
    <x v="2"/>
    <x v="11"/>
    <x v="14"/>
    <x v="0"/>
    <x v="1"/>
    <x v="8"/>
    <n v="53591"/>
    <n v="325001"/>
    <n v="504848"/>
    <n v="3010570"/>
    <n v="642219"/>
    <n v="3805564.5"/>
  </r>
  <r>
    <s v="Shampoo"/>
    <x v="2"/>
    <x v="11"/>
    <x v="14"/>
    <x v="0"/>
    <x v="1"/>
    <x v="9"/>
    <n v="77189"/>
    <n v="425801"/>
    <n v="582037"/>
    <n v="3436371"/>
    <n v="667496"/>
    <n v="3916678.5"/>
  </r>
  <r>
    <s v="Shampoo"/>
    <x v="2"/>
    <x v="11"/>
    <x v="14"/>
    <x v="0"/>
    <x v="1"/>
    <x v="10"/>
    <n v="19126"/>
    <n v="119748"/>
    <n v="601163"/>
    <n v="3556119"/>
    <n v="619939"/>
    <n v="3671880.5"/>
  </r>
  <r>
    <s v="Shampoo"/>
    <x v="2"/>
    <x v="11"/>
    <x v="14"/>
    <x v="0"/>
    <x v="1"/>
    <x v="11"/>
    <n v="56582"/>
    <n v="343758"/>
    <n v="657745"/>
    <n v="3899877"/>
    <n v="657745"/>
    <n v="3899877"/>
  </r>
  <r>
    <s v="Shampoo"/>
    <x v="2"/>
    <x v="11"/>
    <x v="14"/>
    <x v="0"/>
    <x v="2"/>
    <x v="0"/>
    <n v="25074"/>
    <n v="160797"/>
    <n v="25074"/>
    <n v="160797"/>
    <n v="608091"/>
    <n v="3648741"/>
  </r>
  <r>
    <s v="Shampoo"/>
    <x v="2"/>
    <x v="11"/>
    <x v="14"/>
    <x v="0"/>
    <x v="2"/>
    <x v="1"/>
    <n v="61482"/>
    <n v="381264"/>
    <n v="86556"/>
    <n v="542061"/>
    <n v="622516"/>
    <n v="3693976"/>
  </r>
  <r>
    <s v="Shampoo"/>
    <x v="2"/>
    <x v="11"/>
    <x v="14"/>
    <x v="0"/>
    <x v="2"/>
    <x v="2"/>
    <n v="25420"/>
    <n v="167689.5"/>
    <n v="111976"/>
    <n v="709750.5"/>
    <n v="576951"/>
    <n v="3469416.5"/>
  </r>
  <r>
    <s v="Shampoo"/>
    <x v="2"/>
    <x v="11"/>
    <x v="14"/>
    <x v="0"/>
    <x v="2"/>
    <x v="3"/>
    <n v="62446"/>
    <n v="380539"/>
    <n v="174422"/>
    <n v="1090289.5"/>
    <n v="587727"/>
    <n v="3528800.5"/>
  </r>
  <r>
    <s v="Shampoo"/>
    <x v="2"/>
    <x v="11"/>
    <x v="14"/>
    <x v="0"/>
    <x v="2"/>
    <x v="4"/>
    <n v="59182"/>
    <n v="326140"/>
    <n v="233604"/>
    <n v="1416429.5"/>
    <n v="587697"/>
    <n v="3491828.5"/>
  </r>
  <r>
    <s v="Shampoo"/>
    <x v="2"/>
    <x v="11"/>
    <x v="14"/>
    <x v="0"/>
    <x v="2"/>
    <x v="5"/>
    <n v="22473"/>
    <n v="145072.5"/>
    <n v="256077"/>
    <n v="1561502"/>
    <n v="532283"/>
    <n v="3205880"/>
  </r>
  <r>
    <s v="Shampoo"/>
    <x v="2"/>
    <x v="11"/>
    <x v="14"/>
    <x v="0"/>
    <x v="2"/>
    <x v="6"/>
    <n v="60656"/>
    <n v="429129"/>
    <n v="316733"/>
    <n v="1990631"/>
    <n v="573445"/>
    <n v="3512081"/>
  </r>
  <r>
    <s v="Shampoo"/>
    <x v="2"/>
    <x v="11"/>
    <x v="14"/>
    <x v="0"/>
    <x v="2"/>
    <x v="7"/>
    <n v="51836"/>
    <n v="317535.5"/>
    <n v="368569"/>
    <n v="2308166.5"/>
    <n v="575057"/>
    <n v="3522474.5"/>
  </r>
  <r>
    <s v="Shampoo"/>
    <x v="2"/>
    <x v="11"/>
    <x v="14"/>
    <x v="0"/>
    <x v="2"/>
    <x v="8"/>
    <n v="72201"/>
    <n v="400704"/>
    <n v="440770"/>
    <n v="2708870.5"/>
    <n v="593667"/>
    <n v="3598177.5"/>
  </r>
  <r>
    <s v="Shampoo"/>
    <x v="2"/>
    <x v="11"/>
    <x v="14"/>
    <x v="0"/>
    <x v="2"/>
    <x v="9"/>
    <n v="23541"/>
    <n v="148368.5"/>
    <n v="464311"/>
    <n v="2857239"/>
    <n v="540019"/>
    <n v="3320745"/>
  </r>
  <r>
    <s v="Shampoo"/>
    <x v="2"/>
    <x v="11"/>
    <x v="14"/>
    <x v="0"/>
    <x v="2"/>
    <x v="10"/>
    <n v="54186"/>
    <n v="386477"/>
    <n v="518497"/>
    <n v="3243716"/>
    <n v="575079"/>
    <n v="3587474"/>
  </r>
  <r>
    <s v="Shampoo"/>
    <x v="2"/>
    <x v="11"/>
    <x v="14"/>
    <x v="0"/>
    <x v="2"/>
    <x v="11"/>
    <n v="62748"/>
    <n v="344301.5"/>
    <n v="581245"/>
    <n v="3588017.5"/>
    <n v="581245"/>
    <n v="3588017.5"/>
  </r>
  <r>
    <s v="Shampoo"/>
    <x v="2"/>
    <x v="11"/>
    <x v="14"/>
    <x v="0"/>
    <x v="3"/>
    <x v="0"/>
    <n v="54862"/>
    <n v="392174.9"/>
    <n v="54862"/>
    <n v="392174.9"/>
    <n v="611033"/>
    <n v="3819395.4"/>
  </r>
  <r>
    <s v="Shampoo"/>
    <x v="2"/>
    <x v="11"/>
    <x v="14"/>
    <x v="0"/>
    <x v="3"/>
    <x v="1"/>
    <n v="65276"/>
    <n v="402787.1"/>
    <n v="120138"/>
    <n v="794962"/>
    <n v="614827"/>
    <n v="3840918.5"/>
  </r>
  <r>
    <s v="Shampoo"/>
    <x v="2"/>
    <x v="11"/>
    <x v="14"/>
    <x v="0"/>
    <x v="3"/>
    <x v="2"/>
    <n v="60177"/>
    <n v="431385.7"/>
    <n v="180315"/>
    <n v="1226347.7"/>
    <n v="649584"/>
    <n v="4104614.7"/>
  </r>
  <r>
    <s v="Shampoo"/>
    <x v="2"/>
    <x v="11"/>
    <x v="14"/>
    <x v="0"/>
    <x v="3"/>
    <x v="3"/>
    <n v="77520"/>
    <n v="436805.4"/>
    <n v="257835"/>
    <n v="1663153.1"/>
    <n v="664658"/>
    <n v="4160881.1"/>
  </r>
  <r>
    <s v="Shampoo"/>
    <x v="2"/>
    <x v="11"/>
    <x v="14"/>
    <x v="0"/>
    <x v="3"/>
    <x v="4"/>
    <n v="25390"/>
    <n v="161625"/>
    <n v="283225"/>
    <n v="1824778.1"/>
    <n v="630866"/>
    <n v="3996366.1"/>
  </r>
  <r>
    <s v="Shampoo"/>
    <x v="2"/>
    <x v="11"/>
    <x v="14"/>
    <x v="0"/>
    <x v="3"/>
    <x v="5"/>
    <n v="62839"/>
    <n v="392640.4"/>
    <n v="346064"/>
    <n v="2217418.5"/>
    <n v="671232"/>
    <n v="4243934"/>
  </r>
  <r>
    <s v="Shampoo"/>
    <x v="2"/>
    <x v="11"/>
    <x v="14"/>
    <x v="0"/>
    <x v="3"/>
    <x v="6"/>
    <n v="66332"/>
    <n v="427419.9"/>
    <n v="412396"/>
    <n v="2644838.3999999999"/>
    <n v="676908"/>
    <n v="4242224.9000000004"/>
  </r>
  <r>
    <s v="Shampoo"/>
    <x v="2"/>
    <x v="11"/>
    <x v="14"/>
    <x v="0"/>
    <x v="3"/>
    <x v="7"/>
    <n v="73535"/>
    <n v="532387.1"/>
    <n v="485931"/>
    <n v="3177225.5"/>
    <n v="698607"/>
    <n v="4457076.5"/>
  </r>
  <r>
    <s v="Shampoo"/>
    <x v="2"/>
    <x v="11"/>
    <x v="14"/>
    <x v="0"/>
    <x v="3"/>
    <x v="8"/>
    <n v="26108"/>
    <n v="177431.9"/>
    <n v="512039"/>
    <n v="3354657.4"/>
    <n v="652514"/>
    <n v="4233804.4000000004"/>
  </r>
  <r>
    <s v="Shampoo"/>
    <x v="2"/>
    <x v="11"/>
    <x v="14"/>
    <x v="0"/>
    <x v="3"/>
    <x v="9"/>
    <n v="65634"/>
    <n v="385201.9"/>
    <n v="577673"/>
    <n v="3739859.3"/>
    <n v="694607"/>
    <n v="4470637.8"/>
  </r>
  <r>
    <s v="Shampoo"/>
    <x v="2"/>
    <x v="11"/>
    <x v="14"/>
    <x v="0"/>
    <x v="3"/>
    <x v="10"/>
    <n v="62404"/>
    <n v="390819.6"/>
    <n v="640077"/>
    <n v="4130678.9"/>
    <n v="702825"/>
    <n v="4474980.4000000004"/>
  </r>
  <r>
    <s v="Shampoo"/>
    <x v="2"/>
    <x v="11"/>
    <x v="14"/>
    <x v="0"/>
    <x v="3"/>
    <x v="11"/>
    <n v="75621"/>
    <n v="442636.9"/>
    <n v="715698"/>
    <n v="4573315.8"/>
    <n v="715698"/>
    <n v="4573315.8"/>
  </r>
  <r>
    <s v="Shampoo"/>
    <x v="2"/>
    <x v="11"/>
    <x v="14"/>
    <x v="0"/>
    <x v="4"/>
    <x v="0"/>
    <n v="63528"/>
    <n v="368576"/>
    <n v="63528"/>
    <n v="368576"/>
    <n v="724364"/>
    <n v="4549716.9000000004"/>
  </r>
  <r>
    <s v="Shampoo"/>
    <x v="2"/>
    <x v="11"/>
    <x v="14"/>
    <x v="0"/>
    <x v="4"/>
    <x v="1"/>
    <n v="24462"/>
    <n v="162037"/>
    <n v="87990"/>
    <n v="530613"/>
    <n v="683550"/>
    <n v="4308966.8"/>
  </r>
  <r>
    <s v="Shampoo"/>
    <x v="2"/>
    <x v="11"/>
    <x v="14"/>
    <x v="0"/>
    <x v="4"/>
    <x v="2"/>
    <n v="71855"/>
    <n v="528686"/>
    <n v="159845"/>
    <n v="1059299"/>
    <n v="695228"/>
    <n v="4406267.0999999996"/>
  </r>
  <r>
    <s v="Shampoo"/>
    <x v="2"/>
    <x v="11"/>
    <x v="14"/>
    <x v="0"/>
    <x v="4"/>
    <x v="3"/>
    <n v="26318"/>
    <n v="173962"/>
    <n v="186163"/>
    <n v="1233261"/>
    <n v="644026"/>
    <n v="4143423.6999999997"/>
  </r>
  <r>
    <s v="Shampoo"/>
    <x v="2"/>
    <x v="11"/>
    <x v="14"/>
    <x v="0"/>
    <x v="4"/>
    <x v="4"/>
    <n v="72745"/>
    <n v="425463"/>
    <n v="258908"/>
    <n v="1658724"/>
    <n v="691381"/>
    <n v="4407261.6999999993"/>
  </r>
  <r>
    <s v="Shampoo"/>
    <x v="2"/>
    <x v="11"/>
    <x v="14"/>
    <x v="0"/>
    <x v="4"/>
    <x v="5"/>
    <n v="77177"/>
    <n v="561317"/>
    <n v="336085"/>
    <n v="2220041"/>
    <n v="705719"/>
    <n v="4575938.3"/>
  </r>
  <r>
    <s v="Shampoo"/>
    <x v="2"/>
    <x v="11"/>
    <x v="14"/>
    <x v="0"/>
    <x v="4"/>
    <x v="6"/>
    <n v="74896"/>
    <n v="437969"/>
    <n v="410981"/>
    <n v="2658010"/>
    <n v="714283"/>
    <n v="4586487.4000000004"/>
  </r>
  <r>
    <s v="Shampoo"/>
    <x v="2"/>
    <x v="11"/>
    <x v="14"/>
    <x v="0"/>
    <x v="4"/>
    <x v="7"/>
    <n v="27082"/>
    <n v="179093"/>
    <n v="438063"/>
    <n v="2837103"/>
    <n v="667830"/>
    <n v="4233193.3"/>
  </r>
  <r>
    <s v="Shampoo"/>
    <x v="2"/>
    <x v="11"/>
    <x v="14"/>
    <x v="0"/>
    <x v="4"/>
    <x v="8"/>
    <n v="70411"/>
    <n v="417717"/>
    <n v="508474"/>
    <n v="3254820"/>
    <n v="712133"/>
    <n v="4473478.4000000004"/>
  </r>
  <r>
    <s v="Shampoo"/>
    <x v="2"/>
    <x v="11"/>
    <x v="14"/>
    <x v="0"/>
    <x v="4"/>
    <x v="9"/>
    <n v="74319"/>
    <n v="469524"/>
    <n v="582793"/>
    <n v="3724344"/>
    <n v="720818"/>
    <n v="4557800.5"/>
  </r>
  <r>
    <s v="Shampoo"/>
    <x v="2"/>
    <x v="11"/>
    <x v="14"/>
    <x v="0"/>
    <x v="4"/>
    <x v="10"/>
    <n v="82605"/>
    <n v="595170"/>
    <n v="665398"/>
    <n v="4319514"/>
    <n v="741019"/>
    <n v="4762150.9000000004"/>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70"/>
    <n v="23416"/>
    <n v="3870"/>
    <n v="23416"/>
    <n v="3870"/>
    <n v="23416"/>
  </r>
  <r>
    <s v="Shampoo"/>
    <x v="2"/>
    <x v="11"/>
    <x v="14"/>
    <x v="1"/>
    <x v="0"/>
    <x v="1"/>
    <n v="10158"/>
    <n v="54232.5"/>
    <n v="14028"/>
    <n v="77648.5"/>
    <n v="14028"/>
    <n v="77648.5"/>
  </r>
  <r>
    <s v="Shampoo"/>
    <x v="2"/>
    <x v="11"/>
    <x v="14"/>
    <x v="1"/>
    <x v="0"/>
    <x v="2"/>
    <n v="4670"/>
    <n v="27885.5"/>
    <n v="18698"/>
    <n v="105534"/>
    <n v="18698"/>
    <n v="105534"/>
  </r>
  <r>
    <s v="Shampoo"/>
    <x v="2"/>
    <x v="11"/>
    <x v="14"/>
    <x v="1"/>
    <x v="0"/>
    <x v="3"/>
    <n v="9188"/>
    <n v="49242"/>
    <n v="27886"/>
    <n v="154776"/>
    <n v="27886"/>
    <n v="154776"/>
  </r>
  <r>
    <s v="Shampoo"/>
    <x v="2"/>
    <x v="11"/>
    <x v="14"/>
    <x v="1"/>
    <x v="0"/>
    <x v="4"/>
    <n v="757"/>
    <n v="4547.5"/>
    <n v="28643"/>
    <n v="159323.5"/>
    <n v="28643"/>
    <n v="159323.5"/>
  </r>
  <r>
    <s v="Shampoo"/>
    <x v="2"/>
    <x v="11"/>
    <x v="14"/>
    <x v="1"/>
    <x v="0"/>
    <x v="5"/>
    <n v="5168"/>
    <n v="35995.5"/>
    <n v="33811"/>
    <n v="195319"/>
    <n v="33811"/>
    <n v="195319"/>
  </r>
  <r>
    <s v="Shampoo"/>
    <x v="2"/>
    <x v="11"/>
    <x v="14"/>
    <x v="1"/>
    <x v="0"/>
    <x v="6"/>
    <n v="5020"/>
    <n v="34850"/>
    <n v="38831"/>
    <n v="230169"/>
    <n v="38831"/>
    <n v="230169"/>
  </r>
  <r>
    <s v="Shampoo"/>
    <x v="2"/>
    <x v="11"/>
    <x v="14"/>
    <x v="1"/>
    <x v="0"/>
    <x v="7"/>
    <n v="9460"/>
    <n v="50790"/>
    <n v="48291"/>
    <n v="280959"/>
    <n v="48291"/>
    <n v="280959"/>
  </r>
  <r>
    <s v="Shampoo"/>
    <x v="2"/>
    <x v="11"/>
    <x v="14"/>
    <x v="1"/>
    <x v="0"/>
    <x v="8"/>
    <n v="1246"/>
    <n v="7683"/>
    <n v="49537"/>
    <n v="288642"/>
    <n v="49537"/>
    <n v="288642"/>
  </r>
  <r>
    <s v="Shampoo"/>
    <x v="2"/>
    <x v="11"/>
    <x v="14"/>
    <x v="1"/>
    <x v="0"/>
    <x v="9"/>
    <n v="6061"/>
    <n v="42317"/>
    <n v="55598"/>
    <n v="330959"/>
    <n v="55598"/>
    <n v="330959"/>
  </r>
  <r>
    <s v="Shampoo"/>
    <x v="2"/>
    <x v="11"/>
    <x v="14"/>
    <x v="1"/>
    <x v="0"/>
    <x v="10"/>
    <n v="5710"/>
    <n v="34049"/>
    <n v="61308"/>
    <n v="365008"/>
    <n v="61308"/>
    <n v="365008"/>
  </r>
  <r>
    <s v="Shampoo"/>
    <x v="2"/>
    <x v="11"/>
    <x v="14"/>
    <x v="1"/>
    <x v="0"/>
    <x v="11"/>
    <n v="11604"/>
    <n v="62160"/>
    <n v="72912"/>
    <n v="427168"/>
    <n v="72912"/>
    <n v="427168"/>
  </r>
  <r>
    <s v="Shampoo"/>
    <x v="2"/>
    <x v="11"/>
    <x v="14"/>
    <x v="1"/>
    <x v="1"/>
    <x v="0"/>
    <n v="6821"/>
    <n v="47556"/>
    <n v="6821"/>
    <n v="47556"/>
    <n v="75863"/>
    <n v="451308"/>
  </r>
  <r>
    <s v="Shampoo"/>
    <x v="2"/>
    <x v="11"/>
    <x v="14"/>
    <x v="1"/>
    <x v="1"/>
    <x v="1"/>
    <n v="1114"/>
    <n v="6721"/>
    <n v="7935"/>
    <n v="54277"/>
    <n v="66819"/>
    <n v="403796.5"/>
  </r>
  <r>
    <s v="Shampoo"/>
    <x v="2"/>
    <x v="11"/>
    <x v="14"/>
    <x v="1"/>
    <x v="1"/>
    <x v="2"/>
    <n v="6850"/>
    <n v="47600"/>
    <n v="14785"/>
    <n v="101877"/>
    <n v="68999"/>
    <n v="423511"/>
  </r>
  <r>
    <s v="Shampoo"/>
    <x v="2"/>
    <x v="11"/>
    <x v="14"/>
    <x v="1"/>
    <x v="1"/>
    <x v="3"/>
    <n v="1581"/>
    <n v="9583"/>
    <n v="16366"/>
    <n v="111460"/>
    <n v="61392"/>
    <n v="383852"/>
  </r>
  <r>
    <s v="Shampoo"/>
    <x v="2"/>
    <x v="11"/>
    <x v="14"/>
    <x v="1"/>
    <x v="1"/>
    <x v="4"/>
    <n v="6343"/>
    <n v="38148"/>
    <n v="22709"/>
    <n v="149608"/>
    <n v="66978"/>
    <n v="417452.5"/>
  </r>
  <r>
    <s v="Shampoo"/>
    <x v="2"/>
    <x v="11"/>
    <x v="14"/>
    <x v="1"/>
    <x v="1"/>
    <x v="5"/>
    <n v="8340"/>
    <n v="49590"/>
    <n v="31049"/>
    <n v="199198"/>
    <n v="70150"/>
    <n v="431047"/>
  </r>
  <r>
    <s v="Shampoo"/>
    <x v="2"/>
    <x v="11"/>
    <x v="14"/>
    <x v="1"/>
    <x v="1"/>
    <x v="6"/>
    <n v="15610"/>
    <n v="83270"/>
    <n v="46659"/>
    <n v="282468"/>
    <n v="80740"/>
    <n v="479467"/>
  </r>
  <r>
    <s v="Shampoo"/>
    <x v="2"/>
    <x v="11"/>
    <x v="14"/>
    <x v="1"/>
    <x v="1"/>
    <x v="7"/>
    <n v="1952"/>
    <n v="11950"/>
    <n v="48611"/>
    <n v="294418"/>
    <n v="73232"/>
    <n v="440627"/>
  </r>
  <r>
    <s v="Shampoo"/>
    <x v="2"/>
    <x v="11"/>
    <x v="14"/>
    <x v="1"/>
    <x v="1"/>
    <x v="8"/>
    <n v="8421"/>
    <n v="58637"/>
    <n v="57032"/>
    <n v="353055"/>
    <n v="80407"/>
    <n v="491581"/>
  </r>
  <r>
    <s v="Shampoo"/>
    <x v="2"/>
    <x v="11"/>
    <x v="14"/>
    <x v="1"/>
    <x v="1"/>
    <x v="9"/>
    <n v="9904"/>
    <n v="59022"/>
    <n v="66936"/>
    <n v="412077"/>
    <n v="84250"/>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232025.5"/>
    <n v="111672"/>
    <n v="641869.5"/>
  </r>
  <r>
    <s v="Shampoo"/>
    <x v="2"/>
    <x v="11"/>
    <x v="14"/>
    <x v="1"/>
    <x v="2"/>
    <x v="3"/>
    <n v="8410"/>
    <n v="50050"/>
    <n v="49633"/>
    <n v="282075.5"/>
    <n v="118501"/>
    <n v="682336.5"/>
  </r>
  <r>
    <s v="Shampoo"/>
    <x v="2"/>
    <x v="11"/>
    <x v="14"/>
    <x v="1"/>
    <x v="2"/>
    <x v="4"/>
    <n v="10802"/>
    <n v="75241"/>
    <n v="60435"/>
    <n v="357316.5"/>
    <n v="122960"/>
    <n v="719429.5"/>
  </r>
  <r>
    <s v="Shampoo"/>
    <x v="2"/>
    <x v="11"/>
    <x v="14"/>
    <x v="1"/>
    <x v="2"/>
    <x v="5"/>
    <n v="14812"/>
    <n v="79351.5"/>
    <n v="75247"/>
    <n v="436668"/>
    <n v="129432"/>
    <n v="749191"/>
  </r>
  <r>
    <s v="Shampoo"/>
    <x v="2"/>
    <x v="11"/>
    <x v="14"/>
    <x v="1"/>
    <x v="2"/>
    <x v="6"/>
    <n v="2382"/>
    <n v="14498"/>
    <n v="77629"/>
    <n v="451166"/>
    <n v="116204"/>
    <n v="680419"/>
  </r>
  <r>
    <s v="Shampoo"/>
    <x v="2"/>
    <x v="11"/>
    <x v="14"/>
    <x v="1"/>
    <x v="2"/>
    <x v="7"/>
    <n v="8201"/>
    <n v="48964.5"/>
    <n v="85830"/>
    <n v="500130.5"/>
    <n v="122453"/>
    <n v="717433.5"/>
  </r>
  <r>
    <s v="Shampoo"/>
    <x v="2"/>
    <x v="11"/>
    <x v="14"/>
    <x v="1"/>
    <x v="2"/>
    <x v="8"/>
    <n v="9060"/>
    <n v="53890"/>
    <n v="94890"/>
    <n v="554020.5"/>
    <n v="123092"/>
    <n v="712686.5"/>
  </r>
  <r>
    <s v="Shampoo"/>
    <x v="2"/>
    <x v="11"/>
    <x v="14"/>
    <x v="1"/>
    <x v="2"/>
    <x v="9"/>
    <n v="15190"/>
    <n v="80850"/>
    <n v="110080"/>
    <n v="634870.5"/>
    <n v="128378"/>
    <n v="734514.5"/>
  </r>
  <r>
    <s v="Shampoo"/>
    <x v="2"/>
    <x v="11"/>
    <x v="14"/>
    <x v="1"/>
    <x v="2"/>
    <x v="10"/>
    <n v="2211"/>
    <n v="13323"/>
    <n v="112291"/>
    <n v="648193.5"/>
    <n v="114301"/>
    <n v="660183.5"/>
  </r>
  <r>
    <s v="Shampoo"/>
    <x v="2"/>
    <x v="11"/>
    <x v="14"/>
    <x v="1"/>
    <x v="2"/>
    <x v="11"/>
    <n v="7771"/>
    <n v="54092"/>
    <n v="120062"/>
    <n v="702285.5"/>
    <n v="120062"/>
    <n v="702285.5"/>
  </r>
  <r>
    <s v="Shampoo"/>
    <x v="2"/>
    <x v="11"/>
    <x v="14"/>
    <x v="1"/>
    <x v="3"/>
    <x v="0"/>
    <n v="2080"/>
    <n v="12340"/>
    <n v="2080"/>
    <n v="12340"/>
    <n v="104092"/>
    <n v="618345.5"/>
  </r>
  <r>
    <s v="Shampoo"/>
    <x v="2"/>
    <x v="11"/>
    <x v="14"/>
    <x v="1"/>
    <x v="3"/>
    <x v="1"/>
    <n v="10110"/>
    <n v="60190"/>
    <n v="12190"/>
    <n v="72530"/>
    <n v="107131"/>
    <n v="629274.5"/>
  </r>
  <r>
    <s v="Shampoo"/>
    <x v="2"/>
    <x v="11"/>
    <x v="14"/>
    <x v="1"/>
    <x v="3"/>
    <x v="2"/>
    <n v="2780"/>
    <n v="16570"/>
    <n v="14970"/>
    <n v="89100"/>
    <n v="93809"/>
    <n v="559360"/>
  </r>
  <r>
    <s v="Shampoo"/>
    <x v="2"/>
    <x v="11"/>
    <x v="14"/>
    <x v="1"/>
    <x v="3"/>
    <x v="3"/>
    <n v="11290"/>
    <n v="78470"/>
    <n v="26260"/>
    <n v="167570"/>
    <n v="96689"/>
    <n v="587780"/>
  </r>
  <r>
    <s v="Shampoo"/>
    <x v="2"/>
    <x v="11"/>
    <x v="14"/>
    <x v="1"/>
    <x v="3"/>
    <x v="4"/>
    <n v="17790"/>
    <n v="95030"/>
    <n v="44050"/>
    <n v="262600"/>
    <n v="103677"/>
    <n v="607569"/>
  </r>
  <r>
    <s v="Shampoo"/>
    <x v="2"/>
    <x v="11"/>
    <x v="14"/>
    <x v="1"/>
    <x v="3"/>
    <x v="5"/>
    <n v="2689"/>
    <n v="16686.8"/>
    <n v="46739"/>
    <n v="279286.8"/>
    <n v="91554"/>
    <n v="544904.30000000005"/>
  </r>
  <r>
    <s v="Shampoo"/>
    <x v="2"/>
    <x v="11"/>
    <x v="14"/>
    <x v="1"/>
    <x v="3"/>
    <x v="6"/>
    <n v="10440"/>
    <n v="74582.100000000006"/>
    <n v="57179"/>
    <n v="353868.9"/>
    <n v="99612"/>
    <n v="604988.4"/>
  </r>
  <r>
    <s v="Shampoo"/>
    <x v="2"/>
    <x v="11"/>
    <x v="14"/>
    <x v="1"/>
    <x v="3"/>
    <x v="7"/>
    <n v="11237"/>
    <n v="80379.7"/>
    <n v="68416"/>
    <n v="434248.60000000003"/>
    <n v="102648"/>
    <n v="636403.60000000009"/>
  </r>
  <r>
    <s v="Shampoo"/>
    <x v="2"/>
    <x v="11"/>
    <x v="14"/>
    <x v="1"/>
    <x v="3"/>
    <x v="8"/>
    <n v="18480"/>
    <n v="104110"/>
    <n v="86896"/>
    <n v="538358.60000000009"/>
    <n v="112068"/>
    <n v="686623.60000000009"/>
  </r>
  <r>
    <s v="Shampoo"/>
    <x v="2"/>
    <x v="11"/>
    <x v="14"/>
    <x v="1"/>
    <x v="3"/>
    <x v="9"/>
    <n v="2509"/>
    <n v="15956.1"/>
    <n v="89405"/>
    <n v="554314.70000000007"/>
    <n v="99387"/>
    <n v="621729.70000000007"/>
  </r>
  <r>
    <s v="Shampoo"/>
    <x v="2"/>
    <x v="11"/>
    <x v="14"/>
    <x v="1"/>
    <x v="3"/>
    <x v="10"/>
    <n v="9600"/>
    <n v="58490"/>
    <n v="99005"/>
    <n v="612804.70000000007"/>
    <n v="106776"/>
    <n v="666896.70000000007"/>
  </r>
  <r>
    <s v="Shampoo"/>
    <x v="2"/>
    <x v="11"/>
    <x v="14"/>
    <x v="1"/>
    <x v="3"/>
    <x v="11"/>
    <n v="14584"/>
    <n v="89425.5"/>
    <n v="113589"/>
    <n v="702230.20000000007"/>
    <n v="113589"/>
    <n v="702230.20000000007"/>
  </r>
  <r>
    <s v="Shampoo"/>
    <x v="2"/>
    <x v="11"/>
    <x v="14"/>
    <x v="1"/>
    <x v="4"/>
    <x v="0"/>
    <n v="10422"/>
    <n v="74208"/>
    <n v="10422"/>
    <n v="74208"/>
    <n v="121931"/>
    <n v="764098.20000000007"/>
  </r>
  <r>
    <s v="Shampoo"/>
    <x v="2"/>
    <x v="11"/>
    <x v="14"/>
    <x v="1"/>
    <x v="4"/>
    <x v="1"/>
    <n v="15630"/>
    <n v="88180"/>
    <n v="26052"/>
    <n v="162388"/>
    <n v="127451"/>
    <n v="792088.2"/>
  </r>
  <r>
    <s v="Shampoo"/>
    <x v="2"/>
    <x v="11"/>
    <x v="14"/>
    <x v="1"/>
    <x v="4"/>
    <x v="2"/>
    <n v="12684"/>
    <n v="90677"/>
    <n v="38736"/>
    <n v="253065"/>
    <n v="137355"/>
    <n v="866195.2"/>
  </r>
  <r>
    <s v="Shampoo"/>
    <x v="2"/>
    <x v="11"/>
    <x v="14"/>
    <x v="1"/>
    <x v="4"/>
    <x v="3"/>
    <n v="16862"/>
    <n v="95317"/>
    <n v="55598"/>
    <n v="348382"/>
    <n v="142927"/>
    <n v="883042.2"/>
  </r>
  <r>
    <s v="Shampoo"/>
    <x v="2"/>
    <x v="11"/>
    <x v="14"/>
    <x v="1"/>
    <x v="4"/>
    <x v="4"/>
    <n v="4489"/>
    <n v="27941"/>
    <n v="60087"/>
    <n v="376323"/>
    <n v="129626"/>
    <n v="815953.2"/>
  </r>
  <r>
    <s v="Shampoo"/>
    <x v="2"/>
    <x v="11"/>
    <x v="14"/>
    <x v="1"/>
    <x v="4"/>
    <x v="5"/>
    <n v="13530"/>
    <n v="82550"/>
    <n v="73617"/>
    <n v="458873"/>
    <n v="140467"/>
    <n v="881816.39999999991"/>
  </r>
  <r>
    <s v="Shampoo"/>
    <x v="2"/>
    <x v="11"/>
    <x v="14"/>
    <x v="1"/>
    <x v="4"/>
    <x v="6"/>
    <n v="14442"/>
    <n v="102825"/>
    <n v="88059"/>
    <n v="561698"/>
    <n v="144469"/>
    <n v="910059.3"/>
  </r>
  <r>
    <s v="Shampoo"/>
    <x v="2"/>
    <x v="11"/>
    <x v="14"/>
    <x v="1"/>
    <x v="4"/>
    <x v="7"/>
    <n v="18363"/>
    <n v="104033"/>
    <n v="106422"/>
    <n v="665731"/>
    <n v="151595"/>
    <n v="933712.6"/>
  </r>
  <r>
    <s v="Shampoo"/>
    <x v="2"/>
    <x v="11"/>
    <x v="14"/>
    <x v="1"/>
    <x v="4"/>
    <x v="8"/>
    <n v="4232"/>
    <n v="25552"/>
    <n v="110654"/>
    <n v="691283"/>
    <n v="137347"/>
    <n v="855154.6"/>
  </r>
  <r>
    <s v="Shampoo"/>
    <x v="2"/>
    <x v="11"/>
    <x v="14"/>
    <x v="1"/>
    <x v="4"/>
    <x v="9"/>
    <n v="16474"/>
    <n v="117348"/>
    <n v="127128"/>
    <n v="808631"/>
    <n v="151312"/>
    <n v="956546.5"/>
  </r>
  <r>
    <s v="Shampoo"/>
    <x v="2"/>
    <x v="11"/>
    <x v="14"/>
    <x v="1"/>
    <x v="4"/>
    <x v="10"/>
    <n v="15695"/>
    <n v="96498"/>
    <n v="142823"/>
    <n v="905129"/>
    <n v="157407"/>
    <n v="994554.5"/>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8"/>
    <n v="6892"/>
    <n v="1138"/>
    <n v="6892"/>
    <n v="1138"/>
    <n v="6892"/>
  </r>
  <r>
    <s v="Shampoo"/>
    <x v="2"/>
    <x v="11"/>
    <x v="14"/>
    <x v="2"/>
    <x v="0"/>
    <x v="1"/>
    <n v="3438"/>
    <n v="18412"/>
    <n v="4576"/>
    <n v="25304"/>
    <n v="4576"/>
    <n v="25304"/>
  </r>
  <r>
    <s v="Shampoo"/>
    <x v="2"/>
    <x v="11"/>
    <x v="14"/>
    <x v="2"/>
    <x v="0"/>
    <x v="2"/>
    <n v="1072"/>
    <n v="6632"/>
    <n v="5648"/>
    <n v="31936"/>
    <n v="5648"/>
    <n v="31936"/>
  </r>
  <r>
    <s v="Shampoo"/>
    <x v="2"/>
    <x v="11"/>
    <x v="14"/>
    <x v="2"/>
    <x v="0"/>
    <x v="3"/>
    <n v="3797"/>
    <n v="20651"/>
    <n v="9445"/>
    <n v="52587"/>
    <n v="9445"/>
    <n v="52587"/>
  </r>
  <r>
    <s v="Shampoo"/>
    <x v="2"/>
    <x v="11"/>
    <x v="14"/>
    <x v="2"/>
    <x v="0"/>
    <x v="4"/>
    <n v="7068"/>
    <n v="49153.5"/>
    <n v="16513"/>
    <n v="101740.5"/>
    <n v="16513"/>
    <n v="101740.5"/>
  </r>
  <r>
    <s v="Shampoo"/>
    <x v="2"/>
    <x v="11"/>
    <x v="14"/>
    <x v="2"/>
    <x v="0"/>
    <x v="5"/>
    <n v="1469"/>
    <n v="9066"/>
    <n v="17982"/>
    <n v="110806.5"/>
    <n v="17982"/>
    <n v="110806.5"/>
  </r>
  <r>
    <s v="Shampoo"/>
    <x v="2"/>
    <x v="11"/>
    <x v="14"/>
    <x v="2"/>
    <x v="0"/>
    <x v="6"/>
    <n v="2582"/>
    <n v="15672"/>
    <n v="20564"/>
    <n v="126478.5"/>
    <n v="20564"/>
    <n v="126478.5"/>
  </r>
  <r>
    <s v="Shampoo"/>
    <x v="2"/>
    <x v="11"/>
    <x v="14"/>
    <x v="2"/>
    <x v="0"/>
    <x v="7"/>
    <n v="4189"/>
    <n v="29351.5"/>
    <n v="24753"/>
    <n v="155830"/>
    <n v="24753"/>
    <n v="155830"/>
  </r>
  <r>
    <s v="Shampoo"/>
    <x v="2"/>
    <x v="11"/>
    <x v="14"/>
    <x v="2"/>
    <x v="0"/>
    <x v="8"/>
    <n v="9617"/>
    <n v="66475.5"/>
    <n v="34370"/>
    <n v="222305.5"/>
    <n v="34370"/>
    <n v="222305.5"/>
  </r>
  <r>
    <s v="Shampoo"/>
    <x v="2"/>
    <x v="11"/>
    <x v="14"/>
    <x v="2"/>
    <x v="0"/>
    <x v="9"/>
    <n v="1484"/>
    <n v="10374.5"/>
    <n v="35854"/>
    <n v="232680"/>
    <n v="35854"/>
    <n v="232680"/>
  </r>
  <r>
    <s v="Shampoo"/>
    <x v="2"/>
    <x v="11"/>
    <x v="14"/>
    <x v="2"/>
    <x v="0"/>
    <x v="10"/>
    <n v="3254"/>
    <n v="19503"/>
    <n v="39108"/>
    <n v="252183"/>
    <n v="39108"/>
    <n v="252183"/>
  </r>
  <r>
    <s v="Shampoo"/>
    <x v="2"/>
    <x v="11"/>
    <x v="14"/>
    <x v="2"/>
    <x v="0"/>
    <x v="11"/>
    <n v="3362"/>
    <n v="18500"/>
    <n v="42470"/>
    <n v="270683"/>
    <n v="42470"/>
    <n v="270683"/>
  </r>
  <r>
    <s v="Shampoo"/>
    <x v="2"/>
    <x v="11"/>
    <x v="14"/>
    <x v="2"/>
    <x v="1"/>
    <x v="0"/>
    <n v="3512"/>
    <n v="21268"/>
    <n v="3512"/>
    <n v="21268"/>
    <n v="44844"/>
    <n v="285059"/>
  </r>
  <r>
    <s v="Shampoo"/>
    <x v="2"/>
    <x v="11"/>
    <x v="14"/>
    <x v="2"/>
    <x v="1"/>
    <x v="1"/>
    <n v="7958"/>
    <n v="55413"/>
    <n v="11470"/>
    <n v="76681"/>
    <n v="49364"/>
    <n v="322060"/>
  </r>
  <r>
    <s v="Shampoo"/>
    <x v="2"/>
    <x v="11"/>
    <x v="14"/>
    <x v="2"/>
    <x v="1"/>
    <x v="2"/>
    <n v="3295"/>
    <n v="19854"/>
    <n v="14765"/>
    <n v="96535"/>
    <n v="51587"/>
    <n v="335282"/>
  </r>
  <r>
    <s v="Shampoo"/>
    <x v="2"/>
    <x v="11"/>
    <x v="14"/>
    <x v="2"/>
    <x v="1"/>
    <x v="3"/>
    <n v="6730"/>
    <n v="46140"/>
    <n v="21495"/>
    <n v="142675"/>
    <n v="54520"/>
    <n v="360771"/>
  </r>
  <r>
    <s v="Shampoo"/>
    <x v="2"/>
    <x v="11"/>
    <x v="14"/>
    <x v="2"/>
    <x v="1"/>
    <x v="4"/>
    <n v="1808"/>
    <n v="11443"/>
    <n v="23303"/>
    <n v="154118"/>
    <n v="49260"/>
    <n v="323060.5"/>
  </r>
  <r>
    <s v="Shampoo"/>
    <x v="2"/>
    <x v="11"/>
    <x v="14"/>
    <x v="2"/>
    <x v="1"/>
    <x v="5"/>
    <n v="3399"/>
    <n v="21458"/>
    <n v="26702"/>
    <n v="175576"/>
    <n v="51190"/>
    <n v="335452.5"/>
  </r>
  <r>
    <s v="Shampoo"/>
    <x v="2"/>
    <x v="11"/>
    <x v="14"/>
    <x v="2"/>
    <x v="1"/>
    <x v="6"/>
    <n v="5182"/>
    <n v="28873"/>
    <n v="31884"/>
    <n v="204449"/>
    <n v="53790"/>
    <n v="348653.5"/>
  </r>
  <r>
    <s v="Shampoo"/>
    <x v="2"/>
    <x v="11"/>
    <x v="14"/>
    <x v="2"/>
    <x v="1"/>
    <x v="7"/>
    <n v="6376"/>
    <n v="43863"/>
    <n v="38260"/>
    <n v="248312"/>
    <n v="55977"/>
    <n v="363165"/>
  </r>
  <r>
    <s v="Shampoo"/>
    <x v="2"/>
    <x v="11"/>
    <x v="14"/>
    <x v="2"/>
    <x v="1"/>
    <x v="8"/>
    <n v="1062"/>
    <n v="6625"/>
    <n v="39322"/>
    <n v="254937"/>
    <n v="47422"/>
    <n v="303314.5"/>
  </r>
  <r>
    <s v="Shampoo"/>
    <x v="2"/>
    <x v="11"/>
    <x v="14"/>
    <x v="2"/>
    <x v="1"/>
    <x v="9"/>
    <n v="4897"/>
    <n v="29530"/>
    <n v="44219"/>
    <n v="284467"/>
    <n v="50835"/>
    <n v="322470"/>
  </r>
  <r>
    <s v="Shampoo"/>
    <x v="2"/>
    <x v="11"/>
    <x v="14"/>
    <x v="2"/>
    <x v="1"/>
    <x v="10"/>
    <n v="4842"/>
    <n v="26054"/>
    <n v="49061"/>
    <n v="310521"/>
    <n v="52423"/>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44292.5"/>
    <n v="50728"/>
    <n v="323887.5"/>
  </r>
  <r>
    <s v="Shampoo"/>
    <x v="2"/>
    <x v="11"/>
    <x v="14"/>
    <x v="2"/>
    <x v="2"/>
    <x v="2"/>
    <n v="4533"/>
    <n v="24643"/>
    <n v="10969"/>
    <n v="68935.5"/>
    <n v="51966"/>
    <n v="328676.5"/>
  </r>
  <r>
    <s v="Shampoo"/>
    <x v="2"/>
    <x v="11"/>
    <x v="14"/>
    <x v="2"/>
    <x v="2"/>
    <x v="3"/>
    <n v="1410"/>
    <n v="8330"/>
    <n v="12379"/>
    <n v="77265.5"/>
    <n v="46646"/>
    <n v="290866.5"/>
  </r>
  <r>
    <s v="Shampoo"/>
    <x v="2"/>
    <x v="11"/>
    <x v="14"/>
    <x v="2"/>
    <x v="2"/>
    <x v="4"/>
    <n v="2160"/>
    <n v="12820"/>
    <n v="14539"/>
    <n v="90085.5"/>
    <n v="46998"/>
    <n v="292243.5"/>
  </r>
  <r>
    <s v="Shampoo"/>
    <x v="2"/>
    <x v="11"/>
    <x v="14"/>
    <x v="2"/>
    <x v="2"/>
    <x v="5"/>
    <n v="4762"/>
    <n v="25387.5"/>
    <n v="19301"/>
    <n v="115473"/>
    <n v="48361"/>
    <n v="296173"/>
  </r>
  <r>
    <s v="Shampoo"/>
    <x v="2"/>
    <x v="11"/>
    <x v="14"/>
    <x v="2"/>
    <x v="2"/>
    <x v="6"/>
    <n v="5870"/>
    <n v="40100"/>
    <n v="25171"/>
    <n v="155573"/>
    <n v="49049"/>
    <n v="307400"/>
  </r>
  <r>
    <s v="Shampoo"/>
    <x v="2"/>
    <x v="11"/>
    <x v="14"/>
    <x v="2"/>
    <x v="2"/>
    <x v="7"/>
    <n v="1143"/>
    <n v="7293"/>
    <n v="26314"/>
    <n v="162866"/>
    <n v="43816"/>
    <n v="270830"/>
  </r>
  <r>
    <s v="Shampoo"/>
    <x v="2"/>
    <x v="11"/>
    <x v="14"/>
    <x v="2"/>
    <x v="2"/>
    <x v="8"/>
    <n v="2792"/>
    <n v="16931.5"/>
    <n v="29106"/>
    <n v="179797.5"/>
    <n v="45546"/>
    <n v="281136.5"/>
  </r>
  <r>
    <s v="Shampoo"/>
    <x v="2"/>
    <x v="11"/>
    <x v="14"/>
    <x v="2"/>
    <x v="2"/>
    <x v="9"/>
    <n v="4414"/>
    <n v="31173"/>
    <n v="33520"/>
    <n v="210970.5"/>
    <n v="45063"/>
    <n v="282779.5"/>
  </r>
  <r>
    <s v="Shampoo"/>
    <x v="2"/>
    <x v="11"/>
    <x v="14"/>
    <x v="2"/>
    <x v="2"/>
    <x v="10"/>
    <n v="3890"/>
    <n v="26670"/>
    <n v="37410"/>
    <n v="237640.5"/>
    <n v="44111"/>
    <n v="283395.5"/>
  </r>
  <r>
    <s v="Shampoo"/>
    <x v="2"/>
    <x v="11"/>
    <x v="14"/>
    <x v="2"/>
    <x v="2"/>
    <x v="11"/>
    <n v="1678"/>
    <n v="11087"/>
    <n v="39088"/>
    <n v="248727.5"/>
    <n v="39088"/>
    <n v="248727.5"/>
  </r>
  <r>
    <s v="Shampoo"/>
    <x v="2"/>
    <x v="11"/>
    <x v="14"/>
    <x v="2"/>
    <x v="3"/>
    <x v="0"/>
    <n v="4430"/>
    <n v="31189.200000000001"/>
    <n v="4430"/>
    <n v="31189.200000000001"/>
    <n v="38338"/>
    <n v="243896.7"/>
  </r>
  <r>
    <s v="Shampoo"/>
    <x v="2"/>
    <x v="11"/>
    <x v="14"/>
    <x v="2"/>
    <x v="3"/>
    <x v="1"/>
    <n v="3527"/>
    <n v="21822.400000000001"/>
    <n v="7957"/>
    <n v="53011.600000000006"/>
    <n v="40609"/>
    <n v="257446.6"/>
  </r>
  <r>
    <s v="Shampoo"/>
    <x v="2"/>
    <x v="11"/>
    <x v="14"/>
    <x v="2"/>
    <x v="3"/>
    <x v="2"/>
    <n v="4550"/>
    <n v="31020"/>
    <n v="12507"/>
    <n v="84031.6"/>
    <n v="40626"/>
    <n v="263823.59999999998"/>
  </r>
  <r>
    <s v="Shampoo"/>
    <x v="2"/>
    <x v="11"/>
    <x v="14"/>
    <x v="2"/>
    <x v="3"/>
    <x v="3"/>
    <n v="3688"/>
    <n v="19935.7"/>
    <n v="16195"/>
    <n v="103967.3"/>
    <n v="42904"/>
    <n v="275429.3"/>
  </r>
  <r>
    <s v="Shampoo"/>
    <x v="2"/>
    <x v="11"/>
    <x v="14"/>
    <x v="2"/>
    <x v="3"/>
    <x v="4"/>
    <n v="3520"/>
    <n v="19359.2"/>
    <n v="19715"/>
    <n v="123326.5"/>
    <n v="44264"/>
    <n v="281968.5"/>
  </r>
  <r>
    <s v="Shampoo"/>
    <x v="2"/>
    <x v="11"/>
    <x v="14"/>
    <x v="2"/>
    <x v="3"/>
    <x v="5"/>
    <n v="6098"/>
    <n v="42460.1"/>
    <n v="25813"/>
    <n v="165786.6"/>
    <n v="45600"/>
    <n v="299041.09999999998"/>
  </r>
  <r>
    <s v="Shampoo"/>
    <x v="2"/>
    <x v="11"/>
    <x v="14"/>
    <x v="2"/>
    <x v="3"/>
    <x v="6"/>
    <n v="1369"/>
    <n v="9588.2000000000007"/>
    <n v="27182"/>
    <n v="175374.80000000002"/>
    <n v="41099"/>
    <n v="268529.30000000005"/>
  </r>
  <r>
    <s v="Shampoo"/>
    <x v="2"/>
    <x v="11"/>
    <x v="14"/>
    <x v="2"/>
    <x v="3"/>
    <x v="7"/>
    <n v="2570"/>
    <n v="16138.2"/>
    <n v="29752"/>
    <n v="191513.00000000003"/>
    <n v="42526"/>
    <n v="277374.5"/>
  </r>
  <r>
    <s v="Shampoo"/>
    <x v="2"/>
    <x v="11"/>
    <x v="14"/>
    <x v="2"/>
    <x v="3"/>
    <x v="8"/>
    <n v="2967"/>
    <n v="18693.599999999999"/>
    <n v="32719"/>
    <n v="210206.60000000003"/>
    <n v="42701"/>
    <n v="279136.60000000003"/>
  </r>
  <r>
    <s v="Shampoo"/>
    <x v="2"/>
    <x v="11"/>
    <x v="14"/>
    <x v="2"/>
    <x v="3"/>
    <x v="9"/>
    <n v="7020"/>
    <n v="49557"/>
    <n v="39739"/>
    <n v="259763.60000000003"/>
    <n v="45307"/>
    <n v="297520.60000000003"/>
  </r>
  <r>
    <s v="Shampoo"/>
    <x v="2"/>
    <x v="11"/>
    <x v="14"/>
    <x v="2"/>
    <x v="3"/>
    <x v="10"/>
    <n v="1472"/>
    <n v="9139.1"/>
    <n v="41211"/>
    <n v="268902.7"/>
    <n v="42889"/>
    <n v="279989.7"/>
  </r>
  <r>
    <s v="Shampoo"/>
    <x v="2"/>
    <x v="11"/>
    <x v="14"/>
    <x v="2"/>
    <x v="3"/>
    <x v="11"/>
    <n v="3260"/>
    <n v="20527"/>
    <n v="44471"/>
    <n v="289429.7"/>
    <n v="44471"/>
    <n v="289429.7"/>
  </r>
  <r>
    <s v="Shampoo"/>
    <x v="2"/>
    <x v="11"/>
    <x v="14"/>
    <x v="2"/>
    <x v="4"/>
    <x v="0"/>
    <n v="1033"/>
    <n v="6681"/>
    <n v="1033"/>
    <n v="6681"/>
    <n v="41074"/>
    <n v="264921.5"/>
  </r>
  <r>
    <s v="Shampoo"/>
    <x v="2"/>
    <x v="11"/>
    <x v="14"/>
    <x v="2"/>
    <x v="4"/>
    <x v="1"/>
    <n v="4475"/>
    <n v="28008"/>
    <n v="5508"/>
    <n v="34689"/>
    <n v="42022"/>
    <n v="271107.09999999998"/>
  </r>
  <r>
    <s v="Shampoo"/>
    <x v="2"/>
    <x v="11"/>
    <x v="14"/>
    <x v="2"/>
    <x v="4"/>
    <x v="2"/>
    <n v="1832"/>
    <n v="11443"/>
    <n v="7340"/>
    <n v="46132"/>
    <n v="39304"/>
    <n v="251530.1"/>
  </r>
  <r>
    <s v="Shampoo"/>
    <x v="2"/>
    <x v="11"/>
    <x v="14"/>
    <x v="2"/>
    <x v="4"/>
    <x v="3"/>
    <n v="4491"/>
    <n v="28731"/>
    <n v="11831"/>
    <n v="74863"/>
    <n v="40107"/>
    <n v="260325.4"/>
  </r>
  <r>
    <s v="Shampoo"/>
    <x v="2"/>
    <x v="11"/>
    <x v="14"/>
    <x v="2"/>
    <x v="4"/>
    <x v="4"/>
    <n v="10585"/>
    <n v="74456"/>
    <n v="22416"/>
    <n v="149319"/>
    <n v="47172"/>
    <n v="315422.2"/>
  </r>
  <r>
    <s v="Shampoo"/>
    <x v="2"/>
    <x v="11"/>
    <x v="14"/>
    <x v="2"/>
    <x v="4"/>
    <x v="5"/>
    <n v="1959"/>
    <n v="12899"/>
    <n v="24375"/>
    <n v="162218"/>
    <n v="43033"/>
    <n v="285861.09999999998"/>
  </r>
  <r>
    <s v="Shampoo"/>
    <x v="2"/>
    <x v="11"/>
    <x v="14"/>
    <x v="2"/>
    <x v="4"/>
    <x v="6"/>
    <n v="4256"/>
    <n v="28173"/>
    <n v="28631"/>
    <n v="190391"/>
    <n v="45920"/>
    <n v="304445.90000000002"/>
  </r>
  <r>
    <s v="Shampoo"/>
    <x v="2"/>
    <x v="11"/>
    <x v="14"/>
    <x v="2"/>
    <x v="4"/>
    <x v="7"/>
    <n v="4625"/>
    <n v="29008"/>
    <n v="33256"/>
    <n v="219399"/>
    <n v="47975"/>
    <n v="317315.7"/>
  </r>
  <r>
    <s v="Shampoo"/>
    <x v="2"/>
    <x v="11"/>
    <x v="14"/>
    <x v="2"/>
    <x v="4"/>
    <x v="8"/>
    <n v="8530"/>
    <n v="59920"/>
    <n v="41786"/>
    <n v="279319"/>
    <n v="53538"/>
    <n v="358542.1"/>
  </r>
  <r>
    <s v="Shampoo"/>
    <x v="2"/>
    <x v="11"/>
    <x v="14"/>
    <x v="2"/>
    <x v="4"/>
    <x v="9"/>
    <n v="1943"/>
    <n v="12079"/>
    <n v="43729"/>
    <n v="291398"/>
    <n v="48461"/>
    <n v="321064.09999999998"/>
  </r>
  <r>
    <s v="Shampoo"/>
    <x v="2"/>
    <x v="11"/>
    <x v="14"/>
    <x v="2"/>
    <x v="4"/>
    <x v="10"/>
    <n v="5630"/>
    <n v="35633"/>
    <n v="49359"/>
    <n v="327031"/>
    <n v="52619"/>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70"/>
    <n v="6660.5"/>
    <n v="3903"/>
    <n v="15575"/>
    <n v="3903"/>
    <n v="15575"/>
  </r>
  <r>
    <s v="Shampoo"/>
    <x v="3"/>
    <x v="0"/>
    <x v="17"/>
    <x v="0"/>
    <x v="0"/>
    <x v="2"/>
    <n v="2401"/>
    <n v="9590"/>
    <n v="6304"/>
    <n v="25165"/>
    <n v="6304"/>
    <n v="25165"/>
  </r>
  <r>
    <s v="Shampoo"/>
    <x v="3"/>
    <x v="0"/>
    <x v="17"/>
    <x v="0"/>
    <x v="0"/>
    <x v="3"/>
    <n v="2163"/>
    <n v="8617"/>
    <n v="8467"/>
    <n v="33782"/>
    <n v="8467"/>
    <n v="33782"/>
  </r>
  <r>
    <s v="Shampoo"/>
    <x v="3"/>
    <x v="0"/>
    <x v="17"/>
    <x v="0"/>
    <x v="0"/>
    <x v="4"/>
    <n v="2016"/>
    <n v="8036"/>
    <n v="10483"/>
    <n v="41818"/>
    <n v="10483"/>
    <n v="41818"/>
  </r>
  <r>
    <s v="Shampoo"/>
    <x v="3"/>
    <x v="0"/>
    <x v="17"/>
    <x v="0"/>
    <x v="0"/>
    <x v="5"/>
    <n v="2306"/>
    <n v="9212"/>
    <n v="12789"/>
    <n v="51030"/>
    <n v="12789"/>
    <n v="51030"/>
  </r>
  <r>
    <s v="Shampoo"/>
    <x v="3"/>
    <x v="0"/>
    <x v="17"/>
    <x v="0"/>
    <x v="0"/>
    <x v="6"/>
    <n v="1788"/>
    <n v="7129.5"/>
    <n v="14577"/>
    <n v="58159.5"/>
    <n v="14577"/>
    <n v="58159.5"/>
  </r>
  <r>
    <s v="Shampoo"/>
    <x v="3"/>
    <x v="0"/>
    <x v="17"/>
    <x v="0"/>
    <x v="0"/>
    <x v="7"/>
    <n v="2422"/>
    <n v="9663.5"/>
    <n v="16999"/>
    <n v="67823"/>
    <n v="16999"/>
    <n v="67823"/>
  </r>
  <r>
    <s v="Shampoo"/>
    <x v="3"/>
    <x v="0"/>
    <x v="17"/>
    <x v="0"/>
    <x v="0"/>
    <x v="8"/>
    <n v="2198"/>
    <n v="8764"/>
    <n v="19197"/>
    <n v="76587"/>
    <n v="19197"/>
    <n v="76587"/>
  </r>
  <r>
    <s v="Shampoo"/>
    <x v="3"/>
    <x v="0"/>
    <x v="17"/>
    <x v="0"/>
    <x v="0"/>
    <x v="9"/>
    <n v="1774"/>
    <n v="7087.5"/>
    <n v="20971"/>
    <n v="83674.5"/>
    <n v="20971"/>
    <n v="83674.5"/>
  </r>
  <r>
    <s v="Shampoo"/>
    <x v="3"/>
    <x v="0"/>
    <x v="17"/>
    <x v="0"/>
    <x v="0"/>
    <x v="10"/>
    <n v="1788"/>
    <n v="7129.5"/>
    <n v="22759"/>
    <n v="90804"/>
    <n v="22759"/>
    <n v="90804"/>
  </r>
  <r>
    <s v="Shampoo"/>
    <x v="3"/>
    <x v="0"/>
    <x v="17"/>
    <x v="0"/>
    <x v="0"/>
    <x v="11"/>
    <n v="2432"/>
    <n v="9702"/>
    <n v="25191"/>
    <n v="100506"/>
    <n v="25191"/>
    <n v="100506"/>
  </r>
  <r>
    <s v="Shampoo"/>
    <x v="3"/>
    <x v="0"/>
    <x v="17"/>
    <x v="0"/>
    <x v="1"/>
    <x v="0"/>
    <n v="4627"/>
    <n v="18494"/>
    <n v="4627"/>
    <n v="18494"/>
    <n v="27585"/>
    <n v="110085.5"/>
  </r>
  <r>
    <s v="Shampoo"/>
    <x v="3"/>
    <x v="0"/>
    <x v="17"/>
    <x v="0"/>
    <x v="1"/>
    <x v="1"/>
    <n v="3696"/>
    <n v="14735"/>
    <n v="8323"/>
    <n v="33229"/>
    <n v="29611"/>
    <n v="118160"/>
  </r>
  <r>
    <s v="Shampoo"/>
    <x v="3"/>
    <x v="0"/>
    <x v="17"/>
    <x v="0"/>
    <x v="1"/>
    <x v="2"/>
    <n v="3878"/>
    <n v="15498"/>
    <n v="12201"/>
    <n v="48727"/>
    <n v="31088"/>
    <n v="124068"/>
  </r>
  <r>
    <s v="Shampoo"/>
    <x v="3"/>
    <x v="0"/>
    <x v="17"/>
    <x v="0"/>
    <x v="1"/>
    <x v="3"/>
    <n v="3619"/>
    <n v="14441"/>
    <n v="15820"/>
    <n v="63168"/>
    <n v="32544"/>
    <n v="129892"/>
  </r>
  <r>
    <s v="Shampoo"/>
    <x v="3"/>
    <x v="0"/>
    <x v="17"/>
    <x v="0"/>
    <x v="1"/>
    <x v="4"/>
    <n v="3906"/>
    <n v="15575"/>
    <n v="19726"/>
    <n v="78743"/>
    <n v="34434"/>
    <n v="137431"/>
  </r>
  <r>
    <s v="Shampoo"/>
    <x v="3"/>
    <x v="0"/>
    <x v="17"/>
    <x v="0"/>
    <x v="1"/>
    <x v="5"/>
    <n v="3017"/>
    <n v="12061"/>
    <n v="22743"/>
    <n v="90804"/>
    <n v="35145"/>
    <n v="140280"/>
  </r>
  <r>
    <s v="Shampoo"/>
    <x v="3"/>
    <x v="0"/>
    <x v="17"/>
    <x v="0"/>
    <x v="1"/>
    <x v="6"/>
    <n v="3801"/>
    <n v="15169"/>
    <n v="26544"/>
    <n v="105973"/>
    <n v="37158"/>
    <n v="148319.5"/>
  </r>
  <r>
    <s v="Shampoo"/>
    <x v="3"/>
    <x v="0"/>
    <x v="17"/>
    <x v="0"/>
    <x v="1"/>
    <x v="7"/>
    <n v="3353"/>
    <n v="13412"/>
    <n v="29897"/>
    <n v="119385"/>
    <n v="38089"/>
    <n v="152068"/>
  </r>
  <r>
    <s v="Shampoo"/>
    <x v="3"/>
    <x v="0"/>
    <x v="17"/>
    <x v="0"/>
    <x v="1"/>
    <x v="8"/>
    <n v="3066"/>
    <n v="12236"/>
    <n v="32963"/>
    <n v="131621"/>
    <n v="38957"/>
    <n v="155540"/>
  </r>
  <r>
    <s v="Shampoo"/>
    <x v="3"/>
    <x v="0"/>
    <x v="17"/>
    <x v="0"/>
    <x v="1"/>
    <x v="9"/>
    <n v="3633"/>
    <n v="14511"/>
    <n v="36596"/>
    <n v="146132"/>
    <n v="40816"/>
    <n v="162963.5"/>
  </r>
  <r>
    <s v="Shampoo"/>
    <x v="3"/>
    <x v="0"/>
    <x v="17"/>
    <x v="0"/>
    <x v="1"/>
    <x v="10"/>
    <n v="3444"/>
    <n v="13762"/>
    <n v="40040"/>
    <n v="159894"/>
    <n v="42472"/>
    <n v="169596"/>
  </r>
  <r>
    <s v="Shampoo"/>
    <x v="3"/>
    <x v="0"/>
    <x v="17"/>
    <x v="0"/>
    <x v="1"/>
    <x v="11"/>
    <n v="3311"/>
    <n v="13223"/>
    <n v="43351"/>
    <n v="173117"/>
    <n v="43351"/>
    <n v="173117"/>
  </r>
  <r>
    <s v="Shampoo"/>
    <x v="3"/>
    <x v="0"/>
    <x v="17"/>
    <x v="0"/>
    <x v="2"/>
    <x v="0"/>
    <n v="5806"/>
    <n v="23184"/>
    <n v="5806"/>
    <n v="23184"/>
    <n v="44530"/>
    <n v="177807"/>
  </r>
  <r>
    <s v="Shampoo"/>
    <x v="3"/>
    <x v="0"/>
    <x v="17"/>
    <x v="0"/>
    <x v="2"/>
    <x v="1"/>
    <n v="4862"/>
    <n v="19393.5"/>
    <n v="10668"/>
    <n v="42577.5"/>
    <n v="45696"/>
    <n v="182465.5"/>
  </r>
  <r>
    <s v="Shampoo"/>
    <x v="3"/>
    <x v="0"/>
    <x v="17"/>
    <x v="0"/>
    <x v="2"/>
    <x v="2"/>
    <n v="7172"/>
    <n v="28623"/>
    <n v="17840"/>
    <n v="71200.5"/>
    <n v="48990"/>
    <n v="195590.5"/>
  </r>
  <r>
    <s v="Shampoo"/>
    <x v="3"/>
    <x v="0"/>
    <x v="17"/>
    <x v="0"/>
    <x v="2"/>
    <x v="3"/>
    <n v="4694"/>
    <n v="18742.5"/>
    <n v="22534"/>
    <n v="89943"/>
    <n v="50065"/>
    <n v="199892"/>
  </r>
  <r>
    <s v="Shampoo"/>
    <x v="3"/>
    <x v="0"/>
    <x v="17"/>
    <x v="0"/>
    <x v="2"/>
    <x v="4"/>
    <n v="3938"/>
    <n v="15729"/>
    <n v="26472"/>
    <n v="105672"/>
    <n v="50097"/>
    <n v="200046"/>
  </r>
  <r>
    <s v="Shampoo"/>
    <x v="3"/>
    <x v="0"/>
    <x v="17"/>
    <x v="0"/>
    <x v="2"/>
    <x v="5"/>
    <n v="4158"/>
    <n v="16558.5"/>
    <n v="30630"/>
    <n v="122230.5"/>
    <n v="51238"/>
    <n v="204543.5"/>
  </r>
  <r>
    <s v="Shampoo"/>
    <x v="3"/>
    <x v="0"/>
    <x v="17"/>
    <x v="0"/>
    <x v="2"/>
    <x v="6"/>
    <n v="5103"/>
    <n v="20391"/>
    <n v="35733"/>
    <n v="142621.5"/>
    <n v="52540"/>
    <n v="209765.5"/>
  </r>
  <r>
    <s v="Shampoo"/>
    <x v="3"/>
    <x v="0"/>
    <x v="17"/>
    <x v="0"/>
    <x v="2"/>
    <x v="7"/>
    <n v="10794"/>
    <n v="43081.5"/>
    <n v="46527"/>
    <n v="185703"/>
    <n v="59981"/>
    <n v="239435"/>
  </r>
  <r>
    <s v="Shampoo"/>
    <x v="3"/>
    <x v="0"/>
    <x v="17"/>
    <x v="0"/>
    <x v="2"/>
    <x v="8"/>
    <n v="5954"/>
    <n v="23761.5"/>
    <n v="52481"/>
    <n v="209464.5"/>
    <n v="62869"/>
    <n v="250960.5"/>
  </r>
  <r>
    <s v="Shampoo"/>
    <x v="3"/>
    <x v="0"/>
    <x v="17"/>
    <x v="0"/>
    <x v="2"/>
    <x v="9"/>
    <n v="4935"/>
    <n v="19708.5"/>
    <n v="57416"/>
    <n v="229173"/>
    <n v="64171"/>
    <n v="256158"/>
  </r>
  <r>
    <s v="Shampoo"/>
    <x v="3"/>
    <x v="0"/>
    <x v="17"/>
    <x v="0"/>
    <x v="2"/>
    <x v="10"/>
    <n v="3570"/>
    <n v="14269.5"/>
    <n v="60986"/>
    <n v="243442.5"/>
    <n v="64297"/>
    <n v="256665.5"/>
  </r>
  <r>
    <s v="Shampoo"/>
    <x v="3"/>
    <x v="0"/>
    <x v="17"/>
    <x v="0"/>
    <x v="2"/>
    <x v="11"/>
    <n v="4274"/>
    <n v="17052"/>
    <n v="65260"/>
    <n v="260494.5"/>
    <n v="65260"/>
    <n v="260494.5"/>
  </r>
  <r>
    <s v="Shampoo"/>
    <x v="3"/>
    <x v="0"/>
    <x v="17"/>
    <x v="0"/>
    <x v="3"/>
    <x v="0"/>
    <n v="6134"/>
    <n v="24568.6"/>
    <n v="6134"/>
    <n v="24568.6"/>
    <n v="65588"/>
    <n v="261879.1"/>
  </r>
  <r>
    <s v="Shampoo"/>
    <x v="3"/>
    <x v="0"/>
    <x v="17"/>
    <x v="0"/>
    <x v="3"/>
    <x v="1"/>
    <n v="6553"/>
    <n v="26226.9"/>
    <n v="12687"/>
    <n v="50795.5"/>
    <n v="67279"/>
    <n v="268712.5"/>
  </r>
  <r>
    <s v="Shampoo"/>
    <x v="3"/>
    <x v="0"/>
    <x v="17"/>
    <x v="0"/>
    <x v="3"/>
    <x v="2"/>
    <n v="7277"/>
    <n v="28996.1"/>
    <n v="19964"/>
    <n v="79791.600000000006"/>
    <n v="67384"/>
    <n v="269085.59999999998"/>
  </r>
  <r>
    <s v="Shampoo"/>
    <x v="3"/>
    <x v="0"/>
    <x v="17"/>
    <x v="0"/>
    <x v="3"/>
    <x v="3"/>
    <n v="7551"/>
    <n v="30123.1"/>
    <n v="27515"/>
    <n v="109914.70000000001"/>
    <n v="70241"/>
    <n v="280466.2"/>
  </r>
  <r>
    <s v="Shampoo"/>
    <x v="3"/>
    <x v="0"/>
    <x v="17"/>
    <x v="0"/>
    <x v="3"/>
    <x v="4"/>
    <n v="5973"/>
    <n v="23860.2"/>
    <n v="33488"/>
    <n v="133774.90000000002"/>
    <n v="72276"/>
    <n v="288597.40000000002"/>
  </r>
  <r>
    <s v="Shampoo"/>
    <x v="3"/>
    <x v="0"/>
    <x v="17"/>
    <x v="0"/>
    <x v="3"/>
    <x v="5"/>
    <n v="5989"/>
    <n v="23892.400000000001"/>
    <n v="39477"/>
    <n v="157667.30000000002"/>
    <n v="74107"/>
    <n v="295931.30000000005"/>
  </r>
  <r>
    <s v="Shampoo"/>
    <x v="3"/>
    <x v="0"/>
    <x v="17"/>
    <x v="0"/>
    <x v="3"/>
    <x v="6"/>
    <n v="8227"/>
    <n v="32844"/>
    <n v="47704"/>
    <n v="190511.30000000002"/>
    <n v="77231"/>
    <n v="308384.30000000005"/>
  </r>
  <r>
    <s v="Shampoo"/>
    <x v="3"/>
    <x v="0"/>
    <x v="17"/>
    <x v="0"/>
    <x v="3"/>
    <x v="7"/>
    <n v="4250"/>
    <n v="16937.2"/>
    <n v="51954"/>
    <n v="207448.50000000003"/>
    <n v="70687"/>
    <n v="282240"/>
  </r>
  <r>
    <s v="Shampoo"/>
    <x v="3"/>
    <x v="0"/>
    <x v="17"/>
    <x v="0"/>
    <x v="3"/>
    <x v="8"/>
    <n v="3606"/>
    <n v="14329"/>
    <n v="55560"/>
    <n v="221777.50000000003"/>
    <n v="68339"/>
    <n v="272807.5"/>
  </r>
  <r>
    <s v="Shampoo"/>
    <x v="3"/>
    <x v="0"/>
    <x v="17"/>
    <x v="0"/>
    <x v="3"/>
    <x v="9"/>
    <n v="1980"/>
    <n v="7840.7"/>
    <n v="57540"/>
    <n v="229618.20000000004"/>
    <n v="65384"/>
    <n v="260939.70000000004"/>
  </r>
  <r>
    <s v="Shampoo"/>
    <x v="3"/>
    <x v="0"/>
    <x v="17"/>
    <x v="0"/>
    <x v="3"/>
    <x v="10"/>
    <n v="869"/>
    <n v="3477.6"/>
    <n v="58409"/>
    <n v="233095.80000000005"/>
    <n v="62683"/>
    <n v="250147.80000000005"/>
  </r>
  <r>
    <s v="Shampoo"/>
    <x v="3"/>
    <x v="0"/>
    <x v="17"/>
    <x v="0"/>
    <x v="3"/>
    <x v="11"/>
    <n v="821"/>
    <n v="3284.4"/>
    <n v="59230"/>
    <n v="236380.20000000004"/>
    <n v="59230"/>
    <n v="236380.20000000004"/>
  </r>
  <r>
    <s v="Shampoo"/>
    <x v="3"/>
    <x v="0"/>
    <x v="17"/>
    <x v="0"/>
    <x v="4"/>
    <x v="0"/>
    <n v="567"/>
    <n v="2205"/>
    <n v="567"/>
    <n v="2205"/>
    <n v="53663"/>
    <n v="214016.60000000003"/>
  </r>
  <r>
    <s v="Shampoo"/>
    <x v="3"/>
    <x v="0"/>
    <x v="17"/>
    <x v="0"/>
    <x v="4"/>
    <x v="1"/>
    <n v="273"/>
    <n v="1071"/>
    <n v="840"/>
    <n v="3276"/>
    <n v="47383"/>
    <n v="188860.7"/>
  </r>
  <r>
    <s v="Shampoo"/>
    <x v="3"/>
    <x v="0"/>
    <x v="17"/>
    <x v="0"/>
    <x v="4"/>
    <x v="2"/>
    <n v="966"/>
    <n v="3885"/>
    <n v="1806"/>
    <n v="7161"/>
    <n v="41072"/>
    <n v="163749.60000000003"/>
  </r>
  <r>
    <s v="Shampoo"/>
    <x v="3"/>
    <x v="0"/>
    <x v="17"/>
    <x v="0"/>
    <x v="4"/>
    <x v="3"/>
    <n v="609"/>
    <n v="2457"/>
    <n v="2415"/>
    <n v="9618"/>
    <n v="34130"/>
    <n v="136083.5"/>
  </r>
  <r>
    <s v="Shampoo"/>
    <x v="3"/>
    <x v="0"/>
    <x v="17"/>
    <x v="0"/>
    <x v="4"/>
    <x v="4"/>
    <n v="777"/>
    <n v="3150"/>
    <n v="3192"/>
    <n v="12768"/>
    <n v="28934"/>
    <n v="115373.3"/>
  </r>
  <r>
    <s v="Shampoo"/>
    <x v="3"/>
    <x v="0"/>
    <x v="17"/>
    <x v="0"/>
    <x v="4"/>
    <x v="5"/>
    <n v="441"/>
    <n v="1827"/>
    <n v="3633"/>
    <n v="14595"/>
    <n v="23386"/>
    <n v="93307.9"/>
  </r>
  <r>
    <s v="Shampoo"/>
    <x v="3"/>
    <x v="0"/>
    <x v="17"/>
    <x v="0"/>
    <x v="4"/>
    <x v="6"/>
    <n v="567"/>
    <n v="2268"/>
    <n v="4200"/>
    <n v="16863"/>
    <n v="15726"/>
    <n v="62731.9"/>
  </r>
  <r>
    <s v="Shampoo"/>
    <x v="3"/>
    <x v="0"/>
    <x v="17"/>
    <x v="0"/>
    <x v="4"/>
    <x v="7"/>
    <n v="210"/>
    <n v="882"/>
    <n v="4410"/>
    <n v="17745"/>
    <n v="11686"/>
    <n v="46676.7"/>
  </r>
  <r>
    <s v="Shampoo"/>
    <x v="3"/>
    <x v="0"/>
    <x v="17"/>
    <x v="0"/>
    <x v="4"/>
    <x v="10"/>
    <n v="294"/>
    <n v="1155"/>
    <n v="4704"/>
    <n v="18900"/>
    <n v="5525"/>
    <n v="22184.400000000001"/>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17405.5"/>
    <n v="4354"/>
    <n v="17405.5"/>
  </r>
  <r>
    <s v="Shampoo"/>
    <x v="3"/>
    <x v="0"/>
    <x v="17"/>
    <x v="1"/>
    <x v="0"/>
    <x v="2"/>
    <n v="1855"/>
    <n v="7395.5"/>
    <n v="6209"/>
    <n v="24801"/>
    <n v="6209"/>
    <n v="24801"/>
  </r>
  <r>
    <s v="Shampoo"/>
    <x v="3"/>
    <x v="0"/>
    <x v="17"/>
    <x v="1"/>
    <x v="0"/>
    <x v="3"/>
    <n v="1365"/>
    <n v="5428.5"/>
    <n v="7574"/>
    <n v="30229.5"/>
    <n v="7574"/>
    <n v="30229.5"/>
  </r>
  <r>
    <s v="Shampoo"/>
    <x v="3"/>
    <x v="0"/>
    <x v="17"/>
    <x v="1"/>
    <x v="0"/>
    <x v="4"/>
    <n v="2373"/>
    <n v="9464"/>
    <n v="9947"/>
    <n v="39693.5"/>
    <n v="9947"/>
    <n v="39693.5"/>
  </r>
  <r>
    <s v="Shampoo"/>
    <x v="3"/>
    <x v="0"/>
    <x v="17"/>
    <x v="1"/>
    <x v="0"/>
    <x v="5"/>
    <n v="2121"/>
    <n v="8459.5"/>
    <n v="12068"/>
    <n v="48153"/>
    <n v="12068"/>
    <n v="48153"/>
  </r>
  <r>
    <s v="Shampoo"/>
    <x v="3"/>
    <x v="0"/>
    <x v="17"/>
    <x v="1"/>
    <x v="0"/>
    <x v="6"/>
    <n v="2009"/>
    <n v="7997.5"/>
    <n v="14077"/>
    <n v="56150.5"/>
    <n v="14077"/>
    <n v="56150.5"/>
  </r>
  <r>
    <s v="Shampoo"/>
    <x v="3"/>
    <x v="0"/>
    <x v="17"/>
    <x v="1"/>
    <x v="0"/>
    <x v="7"/>
    <n v="2338"/>
    <n v="9324"/>
    <n v="16415"/>
    <n v="65474.5"/>
    <n v="16415"/>
    <n v="65474.5"/>
  </r>
  <r>
    <s v="Shampoo"/>
    <x v="3"/>
    <x v="0"/>
    <x v="17"/>
    <x v="1"/>
    <x v="0"/>
    <x v="8"/>
    <n v="1771"/>
    <n v="7084"/>
    <n v="18186"/>
    <n v="72558.5"/>
    <n v="18186"/>
    <n v="72558.5"/>
  </r>
  <r>
    <s v="Shampoo"/>
    <x v="3"/>
    <x v="0"/>
    <x v="17"/>
    <x v="1"/>
    <x v="0"/>
    <x v="9"/>
    <n v="2352"/>
    <n v="9401"/>
    <n v="20538"/>
    <n v="81959.5"/>
    <n v="20538"/>
    <n v="81959.5"/>
  </r>
  <r>
    <s v="Shampoo"/>
    <x v="3"/>
    <x v="0"/>
    <x v="17"/>
    <x v="1"/>
    <x v="0"/>
    <x v="10"/>
    <n v="1603"/>
    <n v="6408.5"/>
    <n v="22141"/>
    <n v="88368"/>
    <n v="22141"/>
    <n v="88368"/>
  </r>
  <r>
    <s v="Shampoo"/>
    <x v="3"/>
    <x v="0"/>
    <x v="17"/>
    <x v="1"/>
    <x v="0"/>
    <x v="11"/>
    <n v="1684"/>
    <n v="6730.5"/>
    <n v="23825"/>
    <n v="95098.5"/>
    <n v="23825"/>
    <n v="95098.5"/>
  </r>
  <r>
    <s v="Shampoo"/>
    <x v="3"/>
    <x v="0"/>
    <x v="17"/>
    <x v="1"/>
    <x v="1"/>
    <x v="0"/>
    <n v="3437"/>
    <n v="13741"/>
    <n v="3437"/>
    <n v="13741"/>
    <n v="24875"/>
    <n v="99298.5"/>
  </r>
  <r>
    <s v="Shampoo"/>
    <x v="3"/>
    <x v="0"/>
    <x v="17"/>
    <x v="1"/>
    <x v="1"/>
    <x v="1"/>
    <n v="2975"/>
    <n v="11851"/>
    <n v="6412"/>
    <n v="25592"/>
    <n v="25883"/>
    <n v="103285"/>
  </r>
  <r>
    <s v="Shampoo"/>
    <x v="3"/>
    <x v="0"/>
    <x v="17"/>
    <x v="1"/>
    <x v="1"/>
    <x v="2"/>
    <n v="2310"/>
    <n v="9233"/>
    <n v="8722"/>
    <n v="34825"/>
    <n v="26338"/>
    <n v="105122.5"/>
  </r>
  <r>
    <s v="Shampoo"/>
    <x v="3"/>
    <x v="0"/>
    <x v="17"/>
    <x v="1"/>
    <x v="1"/>
    <x v="3"/>
    <n v="2688"/>
    <n v="10724"/>
    <n v="11410"/>
    <n v="45549"/>
    <n v="27661"/>
    <n v="110418"/>
  </r>
  <r>
    <s v="Shampoo"/>
    <x v="3"/>
    <x v="0"/>
    <x v="17"/>
    <x v="1"/>
    <x v="1"/>
    <x v="4"/>
    <n v="3514"/>
    <n v="13993"/>
    <n v="14924"/>
    <n v="59542"/>
    <n v="28802"/>
    <n v="114947"/>
  </r>
  <r>
    <s v="Shampoo"/>
    <x v="3"/>
    <x v="0"/>
    <x v="17"/>
    <x v="1"/>
    <x v="1"/>
    <x v="5"/>
    <n v="3507"/>
    <n v="14014"/>
    <n v="18431"/>
    <n v="73556"/>
    <n v="30188"/>
    <n v="120501.5"/>
  </r>
  <r>
    <s v="Shampoo"/>
    <x v="3"/>
    <x v="0"/>
    <x v="17"/>
    <x v="1"/>
    <x v="1"/>
    <x v="6"/>
    <n v="2884"/>
    <n v="11473"/>
    <n v="21315"/>
    <n v="85029"/>
    <n v="31063"/>
    <n v="123977"/>
  </r>
  <r>
    <s v="Shampoo"/>
    <x v="3"/>
    <x v="0"/>
    <x v="17"/>
    <x v="1"/>
    <x v="1"/>
    <x v="7"/>
    <n v="2849"/>
    <n v="11347"/>
    <n v="24164"/>
    <n v="96376"/>
    <n v="31574"/>
    <n v="126000"/>
  </r>
  <r>
    <s v="Shampoo"/>
    <x v="3"/>
    <x v="0"/>
    <x v="17"/>
    <x v="1"/>
    <x v="1"/>
    <x v="8"/>
    <n v="2597"/>
    <n v="10353"/>
    <n v="26761"/>
    <n v="106729"/>
    <n v="32400"/>
    <n v="129269"/>
  </r>
  <r>
    <s v="Shampoo"/>
    <x v="3"/>
    <x v="0"/>
    <x v="17"/>
    <x v="1"/>
    <x v="1"/>
    <x v="9"/>
    <n v="2457"/>
    <n v="9814"/>
    <n v="29218"/>
    <n v="116543"/>
    <n v="32505"/>
    <n v="129682"/>
  </r>
  <r>
    <s v="Shampoo"/>
    <x v="3"/>
    <x v="0"/>
    <x v="17"/>
    <x v="1"/>
    <x v="1"/>
    <x v="10"/>
    <n v="3360"/>
    <n v="13398"/>
    <n v="32578"/>
    <n v="129941"/>
    <n v="34262"/>
    <n v="136671.5"/>
  </r>
  <r>
    <s v="Shampoo"/>
    <x v="3"/>
    <x v="0"/>
    <x v="17"/>
    <x v="1"/>
    <x v="1"/>
    <x v="11"/>
    <n v="2947"/>
    <n v="11746"/>
    <n v="35525"/>
    <n v="141687"/>
    <n v="35525"/>
    <n v="141687"/>
  </r>
  <r>
    <s v="Shampoo"/>
    <x v="3"/>
    <x v="0"/>
    <x v="17"/>
    <x v="1"/>
    <x v="2"/>
    <x v="0"/>
    <n v="3738"/>
    <n v="14910"/>
    <n v="3738"/>
    <n v="14910"/>
    <n v="35826"/>
    <n v="142856"/>
  </r>
  <r>
    <s v="Shampoo"/>
    <x v="3"/>
    <x v="0"/>
    <x v="17"/>
    <x v="1"/>
    <x v="2"/>
    <x v="1"/>
    <n v="3518"/>
    <n v="14007"/>
    <n v="7256"/>
    <n v="28917"/>
    <n v="36369"/>
    <n v="145012"/>
  </r>
  <r>
    <s v="Shampoo"/>
    <x v="3"/>
    <x v="0"/>
    <x v="17"/>
    <x v="1"/>
    <x v="2"/>
    <x v="2"/>
    <n v="5124"/>
    <n v="20475"/>
    <n v="12380"/>
    <n v="49392"/>
    <n v="39183"/>
    <n v="156254"/>
  </r>
  <r>
    <s v="Shampoo"/>
    <x v="3"/>
    <x v="0"/>
    <x v="17"/>
    <x v="1"/>
    <x v="2"/>
    <x v="3"/>
    <n v="4210"/>
    <n v="16789.5"/>
    <n v="16590"/>
    <n v="66181.5"/>
    <n v="40705"/>
    <n v="162319.5"/>
  </r>
  <r>
    <s v="Shampoo"/>
    <x v="3"/>
    <x v="0"/>
    <x v="17"/>
    <x v="1"/>
    <x v="2"/>
    <x v="4"/>
    <n v="4336"/>
    <n v="17293.5"/>
    <n v="20926"/>
    <n v="83475"/>
    <n v="41527"/>
    <n v="165620"/>
  </r>
  <r>
    <s v="Shampoo"/>
    <x v="3"/>
    <x v="0"/>
    <x v="17"/>
    <x v="1"/>
    <x v="2"/>
    <x v="5"/>
    <n v="4620"/>
    <n v="18438"/>
    <n v="25546"/>
    <n v="101913"/>
    <n v="42640"/>
    <n v="170044"/>
  </r>
  <r>
    <s v="Shampoo"/>
    <x v="3"/>
    <x v="0"/>
    <x v="17"/>
    <x v="1"/>
    <x v="2"/>
    <x v="6"/>
    <n v="3812"/>
    <n v="15235.5"/>
    <n v="29358"/>
    <n v="117148.5"/>
    <n v="43568"/>
    <n v="173806.5"/>
  </r>
  <r>
    <s v="Shampoo"/>
    <x v="3"/>
    <x v="0"/>
    <x v="17"/>
    <x v="1"/>
    <x v="2"/>
    <x v="7"/>
    <n v="4242"/>
    <n v="16989"/>
    <n v="33600"/>
    <n v="134137.5"/>
    <n v="44961"/>
    <n v="179448.5"/>
  </r>
  <r>
    <s v="Shampoo"/>
    <x v="3"/>
    <x v="0"/>
    <x v="17"/>
    <x v="1"/>
    <x v="2"/>
    <x v="8"/>
    <n v="4536"/>
    <n v="18081"/>
    <n v="38136"/>
    <n v="152218.5"/>
    <n v="46900"/>
    <n v="187176.5"/>
  </r>
  <r>
    <s v="Shampoo"/>
    <x v="3"/>
    <x v="0"/>
    <x v="17"/>
    <x v="1"/>
    <x v="2"/>
    <x v="9"/>
    <n v="4494"/>
    <n v="17934"/>
    <n v="42630"/>
    <n v="170152.5"/>
    <n v="48937"/>
    <n v="195296.5"/>
  </r>
  <r>
    <s v="Shampoo"/>
    <x v="3"/>
    <x v="0"/>
    <x v="17"/>
    <x v="1"/>
    <x v="2"/>
    <x v="10"/>
    <n v="4484"/>
    <n v="17850"/>
    <n v="47114"/>
    <n v="188002.5"/>
    <n v="50061"/>
    <n v="199748.5"/>
  </r>
  <r>
    <s v="Shampoo"/>
    <x v="3"/>
    <x v="0"/>
    <x v="17"/>
    <x v="1"/>
    <x v="2"/>
    <x v="11"/>
    <n v="4064"/>
    <n v="16212"/>
    <n v="51178"/>
    <n v="204214.5"/>
    <n v="51178"/>
    <n v="204214.5"/>
  </r>
  <r>
    <s v="Shampoo"/>
    <x v="3"/>
    <x v="0"/>
    <x v="17"/>
    <x v="1"/>
    <x v="3"/>
    <x v="0"/>
    <n v="5844"/>
    <n v="23361.1"/>
    <n v="5844"/>
    <n v="23361.1"/>
    <n v="53284"/>
    <n v="212665.60000000001"/>
  </r>
  <r>
    <s v="Shampoo"/>
    <x v="3"/>
    <x v="0"/>
    <x v="17"/>
    <x v="1"/>
    <x v="3"/>
    <x v="1"/>
    <n v="7712"/>
    <n v="30702.7"/>
    <n v="13556"/>
    <n v="54063.8"/>
    <n v="57478"/>
    <n v="229361.3"/>
  </r>
  <r>
    <s v="Shampoo"/>
    <x v="3"/>
    <x v="0"/>
    <x v="17"/>
    <x v="1"/>
    <x v="3"/>
    <x v="2"/>
    <n v="8259"/>
    <n v="32972.800000000003"/>
    <n v="21815"/>
    <n v="87036.6"/>
    <n v="60613"/>
    <n v="241859.1"/>
  </r>
  <r>
    <s v="Shampoo"/>
    <x v="3"/>
    <x v="0"/>
    <x v="17"/>
    <x v="1"/>
    <x v="3"/>
    <x v="3"/>
    <n v="8195"/>
    <n v="32731.3"/>
    <n v="30010"/>
    <n v="119767.90000000001"/>
    <n v="64598"/>
    <n v="257800.90000000002"/>
  </r>
  <r>
    <s v="Shampoo"/>
    <x v="3"/>
    <x v="0"/>
    <x v="17"/>
    <x v="1"/>
    <x v="3"/>
    <x v="4"/>
    <n v="8533"/>
    <n v="34083.699999999997"/>
    <n v="38543"/>
    <n v="153851.6"/>
    <n v="68795"/>
    <n v="274591.09999999998"/>
  </r>
  <r>
    <s v="Shampoo"/>
    <x v="3"/>
    <x v="0"/>
    <x v="17"/>
    <x v="1"/>
    <x v="3"/>
    <x v="5"/>
    <n v="6875"/>
    <n v="27466.6"/>
    <n v="45418"/>
    <n v="181318.2"/>
    <n v="71050"/>
    <n v="283619.7"/>
  </r>
  <r>
    <s v="Shampoo"/>
    <x v="3"/>
    <x v="0"/>
    <x v="17"/>
    <x v="1"/>
    <x v="3"/>
    <x v="6"/>
    <n v="8919"/>
    <n v="35613.199999999997"/>
    <n v="54337"/>
    <n v="216931.40000000002"/>
    <n v="76157"/>
    <n v="303997.40000000002"/>
  </r>
  <r>
    <s v="Shampoo"/>
    <x v="3"/>
    <x v="0"/>
    <x v="17"/>
    <x v="1"/>
    <x v="3"/>
    <x v="7"/>
    <n v="5216"/>
    <n v="20817.3"/>
    <n v="59553"/>
    <n v="237748.7"/>
    <n v="77131"/>
    <n v="307825.7"/>
  </r>
  <r>
    <s v="Shampoo"/>
    <x v="3"/>
    <x v="0"/>
    <x v="17"/>
    <x v="1"/>
    <x v="3"/>
    <x v="8"/>
    <n v="3236"/>
    <n v="12944.4"/>
    <n v="62789"/>
    <n v="250693.1"/>
    <n v="75831"/>
    <n v="302689.09999999998"/>
  </r>
  <r>
    <s v="Shampoo"/>
    <x v="3"/>
    <x v="0"/>
    <x v="17"/>
    <x v="1"/>
    <x v="3"/>
    <x v="9"/>
    <n v="1980"/>
    <n v="7953.4"/>
    <n v="64769"/>
    <n v="258646.5"/>
    <n v="73317"/>
    <n v="292708.5"/>
  </r>
  <r>
    <s v="Shampoo"/>
    <x v="3"/>
    <x v="0"/>
    <x v="17"/>
    <x v="1"/>
    <x v="3"/>
    <x v="10"/>
    <n v="805"/>
    <n v="3187.8"/>
    <n v="65574"/>
    <n v="261834.3"/>
    <n v="69638"/>
    <n v="278046.3"/>
  </r>
  <r>
    <s v="Shampoo"/>
    <x v="3"/>
    <x v="0"/>
    <x v="17"/>
    <x v="1"/>
    <x v="3"/>
    <x v="11"/>
    <n v="805"/>
    <n v="3220"/>
    <n v="66379"/>
    <n v="265054.3"/>
    <n v="66379"/>
    <n v="265054.3"/>
  </r>
  <r>
    <s v="Shampoo"/>
    <x v="3"/>
    <x v="0"/>
    <x v="17"/>
    <x v="1"/>
    <x v="4"/>
    <x v="0"/>
    <n v="315"/>
    <n v="1281"/>
    <n v="315"/>
    <n v="1281"/>
    <n v="60850"/>
    <n v="242974.19999999995"/>
  </r>
  <r>
    <s v="Shampoo"/>
    <x v="3"/>
    <x v="0"/>
    <x v="17"/>
    <x v="1"/>
    <x v="4"/>
    <x v="1"/>
    <n v="336"/>
    <n v="1344"/>
    <n v="651"/>
    <n v="2625"/>
    <n v="53474"/>
    <n v="213615.49999999994"/>
  </r>
  <r>
    <s v="Shampoo"/>
    <x v="3"/>
    <x v="0"/>
    <x v="17"/>
    <x v="1"/>
    <x v="4"/>
    <x v="2"/>
    <n v="168"/>
    <n v="651"/>
    <n v="819"/>
    <n v="3276"/>
    <n v="45383"/>
    <n v="181293.69999999998"/>
  </r>
  <r>
    <s v="Shampoo"/>
    <x v="3"/>
    <x v="0"/>
    <x v="17"/>
    <x v="1"/>
    <x v="4"/>
    <x v="3"/>
    <n v="294"/>
    <n v="1134"/>
    <n v="1113"/>
    <n v="4410"/>
    <n v="37482"/>
    <n v="149696.4"/>
  </r>
  <r>
    <s v="Shampoo"/>
    <x v="3"/>
    <x v="0"/>
    <x v="17"/>
    <x v="1"/>
    <x v="4"/>
    <x v="4"/>
    <n v="399"/>
    <n v="1617"/>
    <n v="1512"/>
    <n v="6027"/>
    <n v="29348"/>
    <n v="117229.69999999998"/>
  </r>
  <r>
    <s v="Shampoo"/>
    <x v="3"/>
    <x v="0"/>
    <x v="17"/>
    <x v="1"/>
    <x v="4"/>
    <x v="5"/>
    <n v="147"/>
    <n v="651"/>
    <n v="1659"/>
    <n v="6678"/>
    <n v="22620"/>
    <n v="90414.099999999991"/>
  </r>
  <r>
    <s v="Shampoo"/>
    <x v="3"/>
    <x v="0"/>
    <x v="17"/>
    <x v="1"/>
    <x v="4"/>
    <x v="6"/>
    <n v="105"/>
    <n v="420"/>
    <n v="1764"/>
    <n v="7098"/>
    <n v="13806"/>
    <n v="55220.9"/>
  </r>
  <r>
    <s v="Shampoo"/>
    <x v="3"/>
    <x v="0"/>
    <x v="17"/>
    <x v="1"/>
    <x v="4"/>
    <x v="7"/>
    <n v="147"/>
    <n v="588"/>
    <n v="1911"/>
    <n v="7686"/>
    <n v="8737"/>
    <n v="34991.599999999999"/>
  </r>
  <r>
    <s v="Shampoo"/>
    <x v="3"/>
    <x v="0"/>
    <x v="17"/>
    <x v="1"/>
    <x v="4"/>
    <x v="8"/>
    <n v="42"/>
    <n v="147"/>
    <n v="1953"/>
    <n v="7833"/>
    <n v="5543"/>
    <n v="22194.2"/>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
    <n v="6576.5"/>
    <n v="3657"/>
    <n v="14577.5"/>
    <n v="3657"/>
    <n v="14577.5"/>
  </r>
  <r>
    <s v="Shampoo"/>
    <x v="3"/>
    <x v="0"/>
    <x v="17"/>
    <x v="2"/>
    <x v="0"/>
    <x v="2"/>
    <n v="2250"/>
    <n v="8970.5"/>
    <n v="5907"/>
    <n v="23548"/>
    <n v="5907"/>
    <n v="23548"/>
  </r>
  <r>
    <s v="Shampoo"/>
    <x v="3"/>
    <x v="0"/>
    <x v="17"/>
    <x v="2"/>
    <x v="0"/>
    <x v="3"/>
    <n v="1536"/>
    <n v="6128.5"/>
    <n v="7443"/>
    <n v="29676.5"/>
    <n v="7443"/>
    <n v="29676.5"/>
  </r>
  <r>
    <s v="Shampoo"/>
    <x v="3"/>
    <x v="0"/>
    <x v="17"/>
    <x v="2"/>
    <x v="0"/>
    <x v="4"/>
    <n v="2348"/>
    <n v="9359"/>
    <n v="9791"/>
    <n v="39035.5"/>
    <n v="9791"/>
    <n v="39035.5"/>
  </r>
  <r>
    <s v="Shampoo"/>
    <x v="3"/>
    <x v="0"/>
    <x v="17"/>
    <x v="2"/>
    <x v="0"/>
    <x v="5"/>
    <n v="1592"/>
    <n v="6373.5"/>
    <n v="11383"/>
    <n v="45409"/>
    <n v="11383"/>
    <n v="45409"/>
  </r>
  <r>
    <s v="Shampoo"/>
    <x v="3"/>
    <x v="0"/>
    <x v="17"/>
    <x v="2"/>
    <x v="0"/>
    <x v="6"/>
    <n v="1452"/>
    <n v="5796"/>
    <n v="12835"/>
    <n v="51205"/>
    <n v="12835"/>
    <n v="51205"/>
  </r>
  <r>
    <s v="Shampoo"/>
    <x v="3"/>
    <x v="0"/>
    <x v="17"/>
    <x v="2"/>
    <x v="0"/>
    <x v="7"/>
    <n v="1614"/>
    <n v="6447"/>
    <n v="14449"/>
    <n v="57652"/>
    <n v="14449"/>
    <n v="57652"/>
  </r>
  <r>
    <s v="Shampoo"/>
    <x v="3"/>
    <x v="0"/>
    <x v="17"/>
    <x v="2"/>
    <x v="0"/>
    <x v="8"/>
    <n v="976"/>
    <n v="3892"/>
    <n v="15425"/>
    <n v="61544"/>
    <n v="15425"/>
    <n v="61544"/>
  </r>
  <r>
    <s v="Shampoo"/>
    <x v="3"/>
    <x v="0"/>
    <x v="17"/>
    <x v="2"/>
    <x v="0"/>
    <x v="9"/>
    <n v="1516"/>
    <n v="6048"/>
    <n v="16941"/>
    <n v="67592"/>
    <n v="16941"/>
    <n v="67592"/>
  </r>
  <r>
    <s v="Shampoo"/>
    <x v="3"/>
    <x v="0"/>
    <x v="17"/>
    <x v="2"/>
    <x v="0"/>
    <x v="10"/>
    <n v="1166"/>
    <n v="4651.5"/>
    <n v="18107"/>
    <n v="72243.5"/>
    <n v="18107"/>
    <n v="72243.5"/>
  </r>
  <r>
    <s v="Shampoo"/>
    <x v="3"/>
    <x v="0"/>
    <x v="17"/>
    <x v="2"/>
    <x v="0"/>
    <x v="11"/>
    <n v="1267"/>
    <n v="5057.5"/>
    <n v="19374"/>
    <n v="77301"/>
    <n v="19374"/>
    <n v="77301"/>
  </r>
  <r>
    <s v="Shampoo"/>
    <x v="3"/>
    <x v="0"/>
    <x v="17"/>
    <x v="2"/>
    <x v="1"/>
    <x v="0"/>
    <n v="3059"/>
    <n v="12208"/>
    <n v="3059"/>
    <n v="12208"/>
    <n v="20424"/>
    <n v="81508"/>
  </r>
  <r>
    <s v="Shampoo"/>
    <x v="3"/>
    <x v="0"/>
    <x v="17"/>
    <x v="2"/>
    <x v="1"/>
    <x v="1"/>
    <n v="3129"/>
    <n v="12460"/>
    <n v="6188"/>
    <n v="24668"/>
    <n v="21905"/>
    <n v="87391.5"/>
  </r>
  <r>
    <s v="Shampoo"/>
    <x v="3"/>
    <x v="0"/>
    <x v="17"/>
    <x v="2"/>
    <x v="1"/>
    <x v="2"/>
    <n v="2730"/>
    <n v="10878"/>
    <n v="8918"/>
    <n v="35546"/>
    <n v="22385"/>
    <n v="89299"/>
  </r>
  <r>
    <s v="Shampoo"/>
    <x v="3"/>
    <x v="0"/>
    <x v="17"/>
    <x v="2"/>
    <x v="1"/>
    <x v="3"/>
    <n v="3920"/>
    <n v="15659"/>
    <n v="12838"/>
    <n v="51205"/>
    <n v="24769"/>
    <n v="98829.5"/>
  </r>
  <r>
    <s v="Shampoo"/>
    <x v="3"/>
    <x v="0"/>
    <x v="17"/>
    <x v="2"/>
    <x v="1"/>
    <x v="4"/>
    <n v="3409"/>
    <n v="13622"/>
    <n v="16247"/>
    <n v="64827"/>
    <n v="25830"/>
    <n v="103092.5"/>
  </r>
  <r>
    <s v="Shampoo"/>
    <x v="3"/>
    <x v="0"/>
    <x v="17"/>
    <x v="2"/>
    <x v="1"/>
    <x v="5"/>
    <n v="3829"/>
    <n v="15295"/>
    <n v="20076"/>
    <n v="80122"/>
    <n v="28067"/>
    <n v="112014"/>
  </r>
  <r>
    <s v="Shampoo"/>
    <x v="3"/>
    <x v="0"/>
    <x v="17"/>
    <x v="2"/>
    <x v="1"/>
    <x v="6"/>
    <n v="3591"/>
    <n v="14308"/>
    <n v="23667"/>
    <n v="94430"/>
    <n v="30206"/>
    <n v="120526"/>
  </r>
  <r>
    <s v="Shampoo"/>
    <x v="3"/>
    <x v="0"/>
    <x v="17"/>
    <x v="2"/>
    <x v="1"/>
    <x v="7"/>
    <n v="2688"/>
    <n v="10738"/>
    <n v="26355"/>
    <n v="105168"/>
    <n v="31280"/>
    <n v="124817"/>
  </r>
  <r>
    <s v="Shampoo"/>
    <x v="3"/>
    <x v="0"/>
    <x v="17"/>
    <x v="2"/>
    <x v="1"/>
    <x v="8"/>
    <n v="2744"/>
    <n v="10955"/>
    <n v="29099"/>
    <n v="116123"/>
    <n v="33048"/>
    <n v="131880"/>
  </r>
  <r>
    <s v="Shampoo"/>
    <x v="3"/>
    <x v="0"/>
    <x v="17"/>
    <x v="2"/>
    <x v="1"/>
    <x v="9"/>
    <n v="3241"/>
    <n v="12922"/>
    <n v="32340"/>
    <n v="129045"/>
    <n v="34773"/>
    <n v="138754"/>
  </r>
  <r>
    <s v="Shampoo"/>
    <x v="3"/>
    <x v="0"/>
    <x v="17"/>
    <x v="2"/>
    <x v="1"/>
    <x v="10"/>
    <n v="2373"/>
    <n v="9464"/>
    <n v="34713"/>
    <n v="138509"/>
    <n v="35980"/>
    <n v="143566.5"/>
  </r>
  <r>
    <s v="Shampoo"/>
    <x v="3"/>
    <x v="0"/>
    <x v="17"/>
    <x v="2"/>
    <x v="1"/>
    <x v="11"/>
    <n v="1974"/>
    <n v="7882"/>
    <n v="36687"/>
    <n v="146391"/>
    <n v="36687"/>
    <n v="146391"/>
  </r>
  <r>
    <s v="Shampoo"/>
    <x v="3"/>
    <x v="0"/>
    <x v="17"/>
    <x v="2"/>
    <x v="2"/>
    <x v="0"/>
    <n v="2835"/>
    <n v="11350.5"/>
    <n v="2835"/>
    <n v="11350.5"/>
    <n v="36463"/>
    <n v="145533.5"/>
  </r>
  <r>
    <s v="Shampoo"/>
    <x v="3"/>
    <x v="0"/>
    <x v="17"/>
    <x v="2"/>
    <x v="2"/>
    <x v="1"/>
    <n v="2835"/>
    <n v="11277"/>
    <n v="5670"/>
    <n v="22627.5"/>
    <n v="36169"/>
    <n v="144350.5"/>
  </r>
  <r>
    <s v="Shampoo"/>
    <x v="3"/>
    <x v="0"/>
    <x v="17"/>
    <x v="2"/>
    <x v="2"/>
    <x v="2"/>
    <n v="2740"/>
    <n v="10962"/>
    <n v="8410"/>
    <n v="33589.5"/>
    <n v="36179"/>
    <n v="144434.5"/>
  </r>
  <r>
    <s v="Shampoo"/>
    <x v="3"/>
    <x v="0"/>
    <x v="17"/>
    <x v="2"/>
    <x v="2"/>
    <x v="3"/>
    <n v="2898"/>
    <n v="11560.5"/>
    <n v="11308"/>
    <n v="45150"/>
    <n v="35157"/>
    <n v="140336"/>
  </r>
  <r>
    <s v="Shampoo"/>
    <x v="3"/>
    <x v="0"/>
    <x v="17"/>
    <x v="2"/>
    <x v="2"/>
    <x v="4"/>
    <n v="2184"/>
    <n v="8704.5"/>
    <n v="13492"/>
    <n v="53854.5"/>
    <n v="33932"/>
    <n v="135418.5"/>
  </r>
  <r>
    <s v="Shampoo"/>
    <x v="3"/>
    <x v="0"/>
    <x v="17"/>
    <x v="2"/>
    <x v="2"/>
    <x v="5"/>
    <n v="2068"/>
    <n v="8253"/>
    <n v="15560"/>
    <n v="62107.5"/>
    <n v="32171"/>
    <n v="128376.5"/>
  </r>
  <r>
    <s v="Shampoo"/>
    <x v="3"/>
    <x v="0"/>
    <x v="17"/>
    <x v="2"/>
    <x v="2"/>
    <x v="6"/>
    <n v="2667"/>
    <n v="10615.5"/>
    <n v="18227"/>
    <n v="72723"/>
    <n v="31247"/>
    <n v="124684"/>
  </r>
  <r>
    <s v="Shampoo"/>
    <x v="3"/>
    <x v="0"/>
    <x v="17"/>
    <x v="2"/>
    <x v="2"/>
    <x v="7"/>
    <n v="1827"/>
    <n v="7266"/>
    <n v="20054"/>
    <n v="79989"/>
    <n v="30386"/>
    <n v="121212"/>
  </r>
  <r>
    <s v="Shampoo"/>
    <x v="3"/>
    <x v="0"/>
    <x v="17"/>
    <x v="2"/>
    <x v="2"/>
    <x v="8"/>
    <n v="2006"/>
    <n v="8001"/>
    <n v="22060"/>
    <n v="87990"/>
    <n v="29648"/>
    <n v="118258"/>
  </r>
  <r>
    <s v="Shampoo"/>
    <x v="3"/>
    <x v="0"/>
    <x v="17"/>
    <x v="2"/>
    <x v="2"/>
    <x v="9"/>
    <n v="2468"/>
    <n v="9817.5"/>
    <n v="24528"/>
    <n v="97807.5"/>
    <n v="28875"/>
    <n v="115153.5"/>
  </r>
  <r>
    <s v="Shampoo"/>
    <x v="3"/>
    <x v="0"/>
    <x v="17"/>
    <x v="2"/>
    <x v="2"/>
    <x v="10"/>
    <n v="3129"/>
    <n v="12432"/>
    <n v="27657"/>
    <n v="110239.5"/>
    <n v="29631"/>
    <n v="118121.5"/>
  </r>
  <r>
    <s v="Shampoo"/>
    <x v="3"/>
    <x v="0"/>
    <x v="17"/>
    <x v="2"/>
    <x v="2"/>
    <x v="11"/>
    <n v="2415"/>
    <n v="9660"/>
    <n v="30072"/>
    <n v="119899.5"/>
    <n v="30072"/>
    <n v="119899.5"/>
  </r>
  <r>
    <s v="Shampoo"/>
    <x v="3"/>
    <x v="0"/>
    <x v="17"/>
    <x v="2"/>
    <x v="3"/>
    <x v="0"/>
    <n v="2334"/>
    <n v="9305.7999999999993"/>
    <n v="2334"/>
    <n v="9305.7999999999993"/>
    <n v="29571"/>
    <n v="117854.8"/>
  </r>
  <r>
    <s v="Shampoo"/>
    <x v="3"/>
    <x v="0"/>
    <x v="17"/>
    <x v="2"/>
    <x v="3"/>
    <x v="1"/>
    <n v="2930"/>
    <n v="11704.7"/>
    <n v="5264"/>
    <n v="21010.5"/>
    <n v="29666"/>
    <n v="118282.5"/>
  </r>
  <r>
    <s v="Shampoo"/>
    <x v="3"/>
    <x v="0"/>
    <x v="17"/>
    <x v="2"/>
    <x v="3"/>
    <x v="2"/>
    <n v="3140"/>
    <n v="12525.8"/>
    <n v="8404"/>
    <n v="33536.300000000003"/>
    <n v="30066"/>
    <n v="119846.3"/>
  </r>
  <r>
    <s v="Shampoo"/>
    <x v="3"/>
    <x v="0"/>
    <x v="17"/>
    <x v="2"/>
    <x v="3"/>
    <x v="3"/>
    <n v="3091"/>
    <n v="12300.4"/>
    <n v="11495"/>
    <n v="45836.700000000004"/>
    <n v="30259"/>
    <n v="120586.20000000001"/>
  </r>
  <r>
    <s v="Shampoo"/>
    <x v="3"/>
    <x v="0"/>
    <x v="17"/>
    <x v="2"/>
    <x v="3"/>
    <x v="4"/>
    <n v="3832"/>
    <n v="15246.7"/>
    <n v="15327"/>
    <n v="61083.400000000009"/>
    <n v="31907"/>
    <n v="127128.40000000001"/>
  </r>
  <r>
    <s v="Shampoo"/>
    <x v="3"/>
    <x v="0"/>
    <x v="17"/>
    <x v="2"/>
    <x v="3"/>
    <x v="5"/>
    <n v="4073"/>
    <n v="16228.8"/>
    <n v="19400"/>
    <n v="77312.200000000012"/>
    <n v="33912"/>
    <n v="135104.20000000001"/>
  </r>
  <r>
    <s v="Shampoo"/>
    <x v="3"/>
    <x v="0"/>
    <x v="17"/>
    <x v="2"/>
    <x v="3"/>
    <x v="6"/>
    <n v="3011"/>
    <n v="12026.7"/>
    <n v="22411"/>
    <n v="89338.900000000009"/>
    <n v="34256"/>
    <n v="136515.40000000002"/>
  </r>
  <r>
    <s v="Shampoo"/>
    <x v="3"/>
    <x v="0"/>
    <x v="17"/>
    <x v="2"/>
    <x v="3"/>
    <x v="7"/>
    <n v="2174"/>
    <n v="8629.6"/>
    <n v="24585"/>
    <n v="97968.500000000015"/>
    <n v="34603"/>
    <n v="137879"/>
  </r>
  <r>
    <s v="Shampoo"/>
    <x v="3"/>
    <x v="0"/>
    <x v="17"/>
    <x v="2"/>
    <x v="3"/>
    <x v="8"/>
    <n v="1143"/>
    <n v="4604.6000000000004"/>
    <n v="25728"/>
    <n v="102573.10000000002"/>
    <n v="33740"/>
    <n v="134482.60000000003"/>
  </r>
  <r>
    <s v="Shampoo"/>
    <x v="3"/>
    <x v="0"/>
    <x v="17"/>
    <x v="2"/>
    <x v="3"/>
    <x v="9"/>
    <n v="499"/>
    <n v="1980.3"/>
    <n v="26227"/>
    <n v="104553.40000000002"/>
    <n v="31771"/>
    <n v="126645.40000000002"/>
  </r>
  <r>
    <s v="Shampoo"/>
    <x v="3"/>
    <x v="0"/>
    <x v="17"/>
    <x v="2"/>
    <x v="3"/>
    <x v="10"/>
    <n v="322"/>
    <n v="1271.9000000000001"/>
    <n v="26549"/>
    <n v="105825.30000000002"/>
    <n v="28964"/>
    <n v="115485.30000000002"/>
  </r>
  <r>
    <s v="Shampoo"/>
    <x v="3"/>
    <x v="0"/>
    <x v="17"/>
    <x v="2"/>
    <x v="3"/>
    <x v="11"/>
    <n v="177"/>
    <n v="644"/>
    <n v="26726"/>
    <n v="106469.30000000002"/>
    <n v="26726"/>
    <n v="106469.30000000002"/>
  </r>
  <r>
    <s v="Shampoo"/>
    <x v="3"/>
    <x v="0"/>
    <x v="17"/>
    <x v="2"/>
    <x v="4"/>
    <x v="0"/>
    <n v="189"/>
    <n v="693"/>
    <n v="189"/>
    <n v="693"/>
    <n v="24581"/>
    <n v="97856.500000000015"/>
  </r>
  <r>
    <s v="Shampoo"/>
    <x v="3"/>
    <x v="0"/>
    <x v="17"/>
    <x v="2"/>
    <x v="4"/>
    <x v="1"/>
    <n v="63"/>
    <n v="315"/>
    <n v="252"/>
    <n v="1008"/>
    <n v="21714"/>
    <n v="86466.8"/>
  </r>
  <r>
    <s v="Shampoo"/>
    <x v="3"/>
    <x v="0"/>
    <x v="17"/>
    <x v="2"/>
    <x v="4"/>
    <x v="3"/>
    <n v="42"/>
    <n v="210"/>
    <n v="294"/>
    <n v="1218"/>
    <n v="15525"/>
    <n v="61850.6"/>
  </r>
  <r>
    <s v="Shampoo"/>
    <x v="3"/>
    <x v="0"/>
    <x v="17"/>
    <x v="2"/>
    <x v="4"/>
    <x v="4"/>
    <n v="63"/>
    <n v="273"/>
    <n v="357"/>
    <n v="1491"/>
    <n v="11756"/>
    <n v="46876.9"/>
  </r>
  <r>
    <s v="Shampoo"/>
    <x v="3"/>
    <x v="0"/>
    <x v="17"/>
    <x v="2"/>
    <x v="4"/>
    <x v="5"/>
    <n v="63"/>
    <n v="273"/>
    <n v="420"/>
    <n v="1764"/>
    <n v="7746"/>
    <n v="30921.100000000002"/>
  </r>
  <r>
    <s v="Shampoo"/>
    <x v="3"/>
    <x v="14"/>
    <x v="18"/>
    <x v="0"/>
    <x v="0"/>
    <x v="0"/>
    <n v="1204"/>
    <n v="6559"/>
    <n v="1204"/>
    <n v="6559"/>
    <n v="1204"/>
    <n v="6559"/>
  </r>
  <r>
    <s v="Shampoo"/>
    <x v="3"/>
    <x v="14"/>
    <x v="18"/>
    <x v="0"/>
    <x v="0"/>
    <x v="1"/>
    <n v="752"/>
    <n v="4109"/>
    <n v="1956"/>
    <n v="10668"/>
    <n v="1956"/>
    <n v="10668"/>
  </r>
  <r>
    <s v="Shampoo"/>
    <x v="3"/>
    <x v="14"/>
    <x v="18"/>
    <x v="0"/>
    <x v="0"/>
    <x v="2"/>
    <n v="1414"/>
    <n v="7703.5"/>
    <n v="3370"/>
    <n v="18371.5"/>
    <n v="3370"/>
    <n v="18371.5"/>
  </r>
  <r>
    <s v="Shampoo"/>
    <x v="3"/>
    <x v="14"/>
    <x v="18"/>
    <x v="0"/>
    <x v="0"/>
    <x v="3"/>
    <n v="1911"/>
    <n v="10405.5"/>
    <n v="5281"/>
    <n v="28777"/>
    <n v="5281"/>
    <n v="28777"/>
  </r>
  <r>
    <s v="Shampoo"/>
    <x v="3"/>
    <x v="14"/>
    <x v="18"/>
    <x v="0"/>
    <x v="0"/>
    <x v="4"/>
    <n v="990"/>
    <n v="5407.5"/>
    <n v="6271"/>
    <n v="34184.5"/>
    <n v="6271"/>
    <n v="34184.5"/>
  </r>
  <r>
    <s v="Shampoo"/>
    <x v="3"/>
    <x v="14"/>
    <x v="18"/>
    <x v="0"/>
    <x v="0"/>
    <x v="5"/>
    <n v="1211"/>
    <n v="6597.5"/>
    <n v="7482"/>
    <n v="40782"/>
    <n v="7482"/>
    <n v="40782"/>
  </r>
  <r>
    <s v="Shampoo"/>
    <x v="3"/>
    <x v="14"/>
    <x v="18"/>
    <x v="0"/>
    <x v="0"/>
    <x v="6"/>
    <n v="1054"/>
    <n v="5743.5"/>
    <n v="8536"/>
    <n v="46525.5"/>
    <n v="8536"/>
    <n v="46525.5"/>
  </r>
  <r>
    <s v="Shampoo"/>
    <x v="3"/>
    <x v="14"/>
    <x v="18"/>
    <x v="0"/>
    <x v="0"/>
    <x v="7"/>
    <n v="1162"/>
    <n v="6345.5"/>
    <n v="9698"/>
    <n v="52871"/>
    <n v="9698"/>
    <n v="52871"/>
  </r>
  <r>
    <s v="Shampoo"/>
    <x v="3"/>
    <x v="14"/>
    <x v="18"/>
    <x v="0"/>
    <x v="0"/>
    <x v="8"/>
    <n v="903"/>
    <n v="4931.5"/>
    <n v="10601"/>
    <n v="57802.5"/>
    <n v="10601"/>
    <n v="57802.5"/>
  </r>
  <r>
    <s v="Shampoo"/>
    <x v="3"/>
    <x v="14"/>
    <x v="18"/>
    <x v="0"/>
    <x v="0"/>
    <x v="9"/>
    <n v="1236"/>
    <n v="6734"/>
    <n v="11837"/>
    <n v="64536.5"/>
    <n v="11837"/>
    <n v="64536.5"/>
  </r>
  <r>
    <s v="Shampoo"/>
    <x v="3"/>
    <x v="14"/>
    <x v="18"/>
    <x v="0"/>
    <x v="0"/>
    <x v="10"/>
    <n v="952"/>
    <n v="5187"/>
    <n v="12789"/>
    <n v="69723.5"/>
    <n v="12789"/>
    <n v="69723.5"/>
  </r>
  <r>
    <s v="Shampoo"/>
    <x v="3"/>
    <x v="14"/>
    <x v="18"/>
    <x v="0"/>
    <x v="0"/>
    <x v="11"/>
    <n v="1228"/>
    <n v="6692"/>
    <n v="14017"/>
    <n v="76415.5"/>
    <n v="14017"/>
    <n v="76415.5"/>
  </r>
  <r>
    <s v="Shampoo"/>
    <x v="3"/>
    <x v="14"/>
    <x v="18"/>
    <x v="0"/>
    <x v="1"/>
    <x v="0"/>
    <n v="1764"/>
    <n v="9632"/>
    <n v="1764"/>
    <n v="9632"/>
    <n v="14577"/>
    <n v="79488.5"/>
  </r>
  <r>
    <s v="Shampoo"/>
    <x v="3"/>
    <x v="14"/>
    <x v="18"/>
    <x v="0"/>
    <x v="1"/>
    <x v="1"/>
    <n v="2184"/>
    <n v="11893"/>
    <n v="3948"/>
    <n v="21525"/>
    <n v="16009"/>
    <n v="87272.5"/>
  </r>
  <r>
    <s v="Shampoo"/>
    <x v="3"/>
    <x v="14"/>
    <x v="18"/>
    <x v="0"/>
    <x v="1"/>
    <x v="2"/>
    <n v="2436"/>
    <n v="13272"/>
    <n v="6384"/>
    <n v="34797"/>
    <n v="17031"/>
    <n v="92841"/>
  </r>
  <r>
    <s v="Shampoo"/>
    <x v="3"/>
    <x v="14"/>
    <x v="18"/>
    <x v="0"/>
    <x v="1"/>
    <x v="3"/>
    <n v="1799"/>
    <n v="9807"/>
    <n v="8183"/>
    <n v="44604"/>
    <n v="16919"/>
    <n v="92242.5"/>
  </r>
  <r>
    <s v="Shampoo"/>
    <x v="3"/>
    <x v="14"/>
    <x v="18"/>
    <x v="0"/>
    <x v="1"/>
    <x v="4"/>
    <n v="2177"/>
    <n v="11872"/>
    <n v="10360"/>
    <n v="56476"/>
    <n v="18106"/>
    <n v="98707"/>
  </r>
  <r>
    <s v="Shampoo"/>
    <x v="3"/>
    <x v="14"/>
    <x v="18"/>
    <x v="0"/>
    <x v="1"/>
    <x v="5"/>
    <n v="1841"/>
    <n v="10031"/>
    <n v="12201"/>
    <n v="66507"/>
    <n v="18736"/>
    <n v="102140.5"/>
  </r>
  <r>
    <s v="Shampoo"/>
    <x v="3"/>
    <x v="14"/>
    <x v="18"/>
    <x v="0"/>
    <x v="1"/>
    <x v="6"/>
    <n v="1596"/>
    <n v="8680"/>
    <n v="13797"/>
    <n v="75187"/>
    <n v="19278"/>
    <n v="105077"/>
  </r>
  <r>
    <s v="Shampoo"/>
    <x v="3"/>
    <x v="14"/>
    <x v="18"/>
    <x v="0"/>
    <x v="1"/>
    <x v="7"/>
    <n v="2786"/>
    <n v="15204"/>
    <n v="16583"/>
    <n v="90391"/>
    <n v="20902"/>
    <n v="113935.5"/>
  </r>
  <r>
    <s v="Shampoo"/>
    <x v="3"/>
    <x v="14"/>
    <x v="18"/>
    <x v="0"/>
    <x v="1"/>
    <x v="8"/>
    <n v="2331"/>
    <n v="12705"/>
    <n v="18914"/>
    <n v="103096"/>
    <n v="22330"/>
    <n v="121709"/>
  </r>
  <r>
    <s v="Shampoo"/>
    <x v="3"/>
    <x v="14"/>
    <x v="18"/>
    <x v="0"/>
    <x v="1"/>
    <x v="9"/>
    <n v="2093"/>
    <n v="11410"/>
    <n v="21007"/>
    <n v="114506"/>
    <n v="23187"/>
    <n v="126385"/>
  </r>
  <r>
    <s v="Shampoo"/>
    <x v="3"/>
    <x v="14"/>
    <x v="18"/>
    <x v="0"/>
    <x v="1"/>
    <x v="10"/>
    <n v="1876"/>
    <n v="10220"/>
    <n v="22883"/>
    <n v="124726"/>
    <n v="24111"/>
    <n v="131418"/>
  </r>
  <r>
    <s v="Shampoo"/>
    <x v="3"/>
    <x v="14"/>
    <x v="18"/>
    <x v="0"/>
    <x v="1"/>
    <x v="11"/>
    <n v="1484"/>
    <n v="8127"/>
    <n v="24367"/>
    <n v="132853"/>
    <n v="24367"/>
    <n v="132853"/>
  </r>
  <r>
    <s v="Shampoo"/>
    <x v="3"/>
    <x v="14"/>
    <x v="18"/>
    <x v="0"/>
    <x v="2"/>
    <x v="0"/>
    <n v="3118"/>
    <n v="16999.5"/>
    <n v="3118"/>
    <n v="16999.5"/>
    <n v="25721"/>
    <n v="140220.5"/>
  </r>
  <r>
    <s v="Shampoo"/>
    <x v="3"/>
    <x v="14"/>
    <x v="18"/>
    <x v="0"/>
    <x v="2"/>
    <x v="1"/>
    <n v="3528"/>
    <n v="19246.5"/>
    <n v="6646"/>
    <n v="36246"/>
    <n v="27065"/>
    <n v="147574"/>
  </r>
  <r>
    <s v="Shampoo"/>
    <x v="3"/>
    <x v="14"/>
    <x v="18"/>
    <x v="0"/>
    <x v="2"/>
    <x v="2"/>
    <n v="3182"/>
    <n v="17346"/>
    <n v="9828"/>
    <n v="53592"/>
    <n v="27811"/>
    <n v="151648"/>
  </r>
  <r>
    <s v="Shampoo"/>
    <x v="3"/>
    <x v="14"/>
    <x v="18"/>
    <x v="0"/>
    <x v="2"/>
    <x v="3"/>
    <n v="3129"/>
    <n v="17094"/>
    <n v="12957"/>
    <n v="70686"/>
    <n v="29141"/>
    <n v="158935"/>
  </r>
  <r>
    <s v="Shampoo"/>
    <x v="3"/>
    <x v="14"/>
    <x v="18"/>
    <x v="0"/>
    <x v="2"/>
    <x v="4"/>
    <n v="2205"/>
    <n v="11991"/>
    <n v="15162"/>
    <n v="82677"/>
    <n v="29169"/>
    <n v="159054"/>
  </r>
  <r>
    <s v="Shampoo"/>
    <x v="3"/>
    <x v="14"/>
    <x v="18"/>
    <x v="0"/>
    <x v="2"/>
    <x v="5"/>
    <n v="2362"/>
    <n v="12883.5"/>
    <n v="17524"/>
    <n v="95560.5"/>
    <n v="29690"/>
    <n v="161906.5"/>
  </r>
  <r>
    <s v="Shampoo"/>
    <x v="3"/>
    <x v="14"/>
    <x v="18"/>
    <x v="0"/>
    <x v="2"/>
    <x v="6"/>
    <n v="2814"/>
    <n v="15298.5"/>
    <n v="20338"/>
    <n v="110859"/>
    <n v="30908"/>
    <n v="168525"/>
  </r>
  <r>
    <s v="Shampoo"/>
    <x v="3"/>
    <x v="14"/>
    <x v="18"/>
    <x v="0"/>
    <x v="2"/>
    <x v="7"/>
    <n v="2604"/>
    <n v="14185.5"/>
    <n v="22942"/>
    <n v="125044.5"/>
    <n v="30726"/>
    <n v="167506.5"/>
  </r>
  <r>
    <s v="Shampoo"/>
    <x v="3"/>
    <x v="14"/>
    <x v="18"/>
    <x v="0"/>
    <x v="2"/>
    <x v="8"/>
    <n v="2184"/>
    <n v="11917.5"/>
    <n v="25126"/>
    <n v="136962"/>
    <n v="30579"/>
    <n v="166719"/>
  </r>
  <r>
    <s v="Shampoo"/>
    <x v="3"/>
    <x v="14"/>
    <x v="18"/>
    <x v="0"/>
    <x v="2"/>
    <x v="9"/>
    <n v="2604"/>
    <n v="14175"/>
    <n v="27730"/>
    <n v="151137"/>
    <n v="31090"/>
    <n v="169484"/>
  </r>
  <r>
    <s v="Shampoo"/>
    <x v="3"/>
    <x v="14"/>
    <x v="18"/>
    <x v="0"/>
    <x v="2"/>
    <x v="10"/>
    <n v="2331"/>
    <n v="12673.5"/>
    <n v="30061"/>
    <n v="163810.5"/>
    <n v="31545"/>
    <n v="171937.5"/>
  </r>
  <r>
    <s v="Shampoo"/>
    <x v="3"/>
    <x v="14"/>
    <x v="18"/>
    <x v="0"/>
    <x v="2"/>
    <x v="11"/>
    <n v="3728"/>
    <n v="20275.5"/>
    <n v="33789"/>
    <n v="184086"/>
    <n v="33789"/>
    <n v="184086"/>
  </r>
  <r>
    <s v="Shampoo"/>
    <x v="3"/>
    <x v="14"/>
    <x v="18"/>
    <x v="0"/>
    <x v="3"/>
    <x v="0"/>
    <n v="2801"/>
    <n v="15198.4"/>
    <n v="2801"/>
    <n v="15198.4"/>
    <n v="33472"/>
    <n v="182284.9"/>
  </r>
  <r>
    <s v="Shampoo"/>
    <x v="3"/>
    <x v="14"/>
    <x v="18"/>
    <x v="0"/>
    <x v="3"/>
    <x v="1"/>
    <n v="3156"/>
    <n v="17227"/>
    <n v="5957"/>
    <n v="32425.4"/>
    <n v="33100"/>
    <n v="180265.4"/>
  </r>
  <r>
    <s v="Shampoo"/>
    <x v="3"/>
    <x v="14"/>
    <x v="18"/>
    <x v="0"/>
    <x v="3"/>
    <x v="2"/>
    <n v="4347"/>
    <n v="23667"/>
    <n v="10304"/>
    <n v="56092.4"/>
    <n v="34265"/>
    <n v="186586.4"/>
  </r>
  <r>
    <s v="Shampoo"/>
    <x v="3"/>
    <x v="14"/>
    <x v="18"/>
    <x v="0"/>
    <x v="3"/>
    <x v="3"/>
    <n v="4250"/>
    <n v="23135.7"/>
    <n v="14554"/>
    <n v="79228.100000000006"/>
    <n v="35386"/>
    <n v="192628.1"/>
  </r>
  <r>
    <s v="Shampoo"/>
    <x v="3"/>
    <x v="14"/>
    <x v="18"/>
    <x v="0"/>
    <x v="3"/>
    <x v="4"/>
    <n v="3816"/>
    <n v="20833.400000000001"/>
    <n v="18370"/>
    <n v="100061.5"/>
    <n v="36997"/>
    <n v="201470.5"/>
  </r>
  <r>
    <s v="Shampoo"/>
    <x v="3"/>
    <x v="14"/>
    <x v="18"/>
    <x v="0"/>
    <x v="3"/>
    <x v="5"/>
    <n v="4122"/>
    <n v="22443.4"/>
    <n v="22492"/>
    <n v="122504.9"/>
    <n v="38757"/>
    <n v="211030.39999999999"/>
  </r>
  <r>
    <s v="Shampoo"/>
    <x v="3"/>
    <x v="14"/>
    <x v="18"/>
    <x v="0"/>
    <x v="3"/>
    <x v="6"/>
    <n v="4605"/>
    <n v="25180.400000000001"/>
    <n v="27097"/>
    <n v="147685.29999999999"/>
    <n v="40548"/>
    <n v="220912.3"/>
  </r>
  <r>
    <s v="Shampoo"/>
    <x v="3"/>
    <x v="14"/>
    <x v="18"/>
    <x v="0"/>
    <x v="3"/>
    <x v="7"/>
    <n v="3059"/>
    <n v="16695.7"/>
    <n v="30156"/>
    <n v="164381"/>
    <n v="41003"/>
    <n v="223422.5"/>
  </r>
  <r>
    <s v="Shampoo"/>
    <x v="3"/>
    <x v="14"/>
    <x v="18"/>
    <x v="0"/>
    <x v="3"/>
    <x v="8"/>
    <n v="3993"/>
    <n v="21735"/>
    <n v="34149"/>
    <n v="186116"/>
    <n v="42812"/>
    <n v="233240"/>
  </r>
  <r>
    <s v="Shampoo"/>
    <x v="3"/>
    <x v="14"/>
    <x v="18"/>
    <x v="0"/>
    <x v="3"/>
    <x v="9"/>
    <n v="3140"/>
    <n v="17098.2"/>
    <n v="37289"/>
    <n v="203214.2"/>
    <n v="43348"/>
    <n v="236163.20000000001"/>
  </r>
  <r>
    <s v="Shampoo"/>
    <x v="3"/>
    <x v="14"/>
    <x v="18"/>
    <x v="0"/>
    <x v="3"/>
    <x v="10"/>
    <n v="4669"/>
    <n v="25405.8"/>
    <n v="41958"/>
    <n v="228620"/>
    <n v="45686"/>
    <n v="248895.5"/>
  </r>
  <r>
    <s v="Shampoo"/>
    <x v="3"/>
    <x v="14"/>
    <x v="18"/>
    <x v="0"/>
    <x v="3"/>
    <x v="11"/>
    <n v="4556"/>
    <n v="24777.9"/>
    <n v="46514"/>
    <n v="253397.9"/>
    <n v="46514"/>
    <n v="253397.9"/>
  </r>
  <r>
    <s v="Shampoo"/>
    <x v="3"/>
    <x v="14"/>
    <x v="18"/>
    <x v="0"/>
    <x v="4"/>
    <x v="0"/>
    <n v="11004"/>
    <n v="60060"/>
    <n v="11004"/>
    <n v="60060"/>
    <n v="54717"/>
    <n v="298259.5"/>
  </r>
  <r>
    <s v="Shampoo"/>
    <x v="3"/>
    <x v="14"/>
    <x v="18"/>
    <x v="0"/>
    <x v="4"/>
    <x v="1"/>
    <n v="9576"/>
    <n v="55230"/>
    <n v="20580"/>
    <n v="115290"/>
    <n v="61137"/>
    <n v="336262.5"/>
  </r>
  <r>
    <s v="Shampoo"/>
    <x v="3"/>
    <x v="14"/>
    <x v="18"/>
    <x v="0"/>
    <x v="4"/>
    <x v="2"/>
    <n v="11718"/>
    <n v="75684"/>
    <n v="32298"/>
    <n v="190974"/>
    <n v="68508"/>
    <n v="388279.5"/>
  </r>
  <r>
    <s v="Shampoo"/>
    <x v="3"/>
    <x v="14"/>
    <x v="18"/>
    <x v="0"/>
    <x v="4"/>
    <x v="3"/>
    <n v="10710"/>
    <n v="68880"/>
    <n v="43008"/>
    <n v="259854"/>
    <n v="74968"/>
    <n v="434023.8"/>
  </r>
  <r>
    <s v="Shampoo"/>
    <x v="3"/>
    <x v="14"/>
    <x v="18"/>
    <x v="0"/>
    <x v="4"/>
    <x v="4"/>
    <n v="9534"/>
    <n v="61404"/>
    <n v="52542"/>
    <n v="321258"/>
    <n v="80686"/>
    <n v="474594.4"/>
  </r>
  <r>
    <s v="Shampoo"/>
    <x v="3"/>
    <x v="14"/>
    <x v="18"/>
    <x v="0"/>
    <x v="4"/>
    <x v="5"/>
    <n v="11298"/>
    <n v="72660"/>
    <n v="63840"/>
    <n v="393918"/>
    <n v="87862"/>
    <n v="524811"/>
  </r>
  <r>
    <s v="Shampoo"/>
    <x v="3"/>
    <x v="14"/>
    <x v="18"/>
    <x v="0"/>
    <x v="4"/>
    <x v="6"/>
    <n v="9660"/>
    <n v="62370"/>
    <n v="73500"/>
    <n v="456288"/>
    <n v="92917"/>
    <n v="562000.6"/>
  </r>
  <r>
    <s v="Shampoo"/>
    <x v="3"/>
    <x v="14"/>
    <x v="18"/>
    <x v="0"/>
    <x v="4"/>
    <x v="7"/>
    <n v="9072"/>
    <n v="58548"/>
    <n v="82572"/>
    <n v="514836"/>
    <n v="98930"/>
    <n v="603852.9"/>
  </r>
  <r>
    <s v="Shampoo"/>
    <x v="3"/>
    <x v="14"/>
    <x v="18"/>
    <x v="0"/>
    <x v="4"/>
    <x v="8"/>
    <n v="10164"/>
    <n v="65478"/>
    <n v="92736"/>
    <n v="580314"/>
    <n v="105101"/>
    <n v="647595.9"/>
  </r>
  <r>
    <s v="Shampoo"/>
    <x v="3"/>
    <x v="14"/>
    <x v="18"/>
    <x v="0"/>
    <x v="4"/>
    <x v="9"/>
    <n v="8904"/>
    <n v="57624"/>
    <n v="101640"/>
    <n v="637938"/>
    <n v="110865"/>
    <n v="688121.7"/>
  </r>
  <r>
    <s v="Shampoo"/>
    <x v="3"/>
    <x v="14"/>
    <x v="18"/>
    <x v="0"/>
    <x v="4"/>
    <x v="10"/>
    <n v="11004"/>
    <n v="70854"/>
    <n v="112644"/>
    <n v="708792"/>
    <n v="117200"/>
    <n v="733569.9"/>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
    <n v="2569"/>
    <n v="472"/>
    <n v="2569"/>
    <n v="472"/>
    <n v="2569"/>
  </r>
  <r>
    <s v="Shampoo"/>
    <x v="3"/>
    <x v="14"/>
    <x v="18"/>
    <x v="1"/>
    <x v="0"/>
    <x v="1"/>
    <n v="312"/>
    <n v="1708"/>
    <n v="784"/>
    <n v="4277"/>
    <n v="784"/>
    <n v="4277"/>
  </r>
  <r>
    <s v="Shampoo"/>
    <x v="3"/>
    <x v="14"/>
    <x v="18"/>
    <x v="1"/>
    <x v="0"/>
    <x v="2"/>
    <n v="290"/>
    <n v="1585.5"/>
    <n v="1074"/>
    <n v="5862.5"/>
    <n v="1074"/>
    <n v="5862.5"/>
  </r>
  <r>
    <s v="Shampoo"/>
    <x v="3"/>
    <x v="14"/>
    <x v="18"/>
    <x v="1"/>
    <x v="0"/>
    <x v="3"/>
    <n v="214"/>
    <n v="1176"/>
    <n v="1288"/>
    <n v="7038.5"/>
    <n v="1288"/>
    <n v="7038.5"/>
  </r>
  <r>
    <s v="Shampoo"/>
    <x v="3"/>
    <x v="14"/>
    <x v="18"/>
    <x v="1"/>
    <x v="0"/>
    <x v="4"/>
    <n v="175"/>
    <n v="969.5"/>
    <n v="1463"/>
    <n v="8008"/>
    <n v="1463"/>
    <n v="8008"/>
  </r>
  <r>
    <s v="Shampoo"/>
    <x v="3"/>
    <x v="14"/>
    <x v="18"/>
    <x v="1"/>
    <x v="0"/>
    <x v="5"/>
    <n v="396"/>
    <n v="2142"/>
    <n v="1859"/>
    <n v="10150"/>
    <n v="1859"/>
    <n v="10150"/>
  </r>
  <r>
    <s v="Shampoo"/>
    <x v="3"/>
    <x v="14"/>
    <x v="18"/>
    <x v="1"/>
    <x v="0"/>
    <x v="6"/>
    <n v="189"/>
    <n v="1022"/>
    <n v="2048"/>
    <n v="11172"/>
    <n v="2048"/>
    <n v="11172"/>
  </r>
  <r>
    <s v="Shampoo"/>
    <x v="3"/>
    <x v="14"/>
    <x v="18"/>
    <x v="1"/>
    <x v="0"/>
    <x v="7"/>
    <n v="374"/>
    <n v="2047.5"/>
    <n v="2422"/>
    <n v="13219.5"/>
    <n v="2422"/>
    <n v="13219.5"/>
  </r>
  <r>
    <s v="Shampoo"/>
    <x v="3"/>
    <x v="14"/>
    <x v="18"/>
    <x v="1"/>
    <x v="0"/>
    <x v="8"/>
    <n v="276"/>
    <n v="1505"/>
    <n v="2698"/>
    <n v="14724.5"/>
    <n v="2698"/>
    <n v="14724.5"/>
  </r>
  <r>
    <s v="Shampoo"/>
    <x v="3"/>
    <x v="14"/>
    <x v="18"/>
    <x v="1"/>
    <x v="0"/>
    <x v="9"/>
    <n v="326"/>
    <n v="1767.5"/>
    <n v="3024"/>
    <n v="16492"/>
    <n v="3024"/>
    <n v="16492"/>
  </r>
  <r>
    <s v="Shampoo"/>
    <x v="3"/>
    <x v="14"/>
    <x v="18"/>
    <x v="1"/>
    <x v="0"/>
    <x v="10"/>
    <n v="304"/>
    <n v="1662.5"/>
    <n v="3328"/>
    <n v="18154.5"/>
    <n v="3328"/>
    <n v="18154.5"/>
  </r>
  <r>
    <s v="Shampoo"/>
    <x v="3"/>
    <x v="14"/>
    <x v="18"/>
    <x v="1"/>
    <x v="0"/>
    <x v="11"/>
    <n v="210"/>
    <n v="1137.5"/>
    <n v="3538"/>
    <n v="19292"/>
    <n v="3538"/>
    <n v="19292"/>
  </r>
  <r>
    <s v="Shampoo"/>
    <x v="3"/>
    <x v="14"/>
    <x v="18"/>
    <x v="1"/>
    <x v="1"/>
    <x v="0"/>
    <n v="658"/>
    <n v="3584"/>
    <n v="658"/>
    <n v="3584"/>
    <n v="3724"/>
    <n v="20307"/>
  </r>
  <r>
    <s v="Shampoo"/>
    <x v="3"/>
    <x v="14"/>
    <x v="18"/>
    <x v="1"/>
    <x v="1"/>
    <x v="1"/>
    <n v="889"/>
    <n v="4837"/>
    <n v="1547"/>
    <n v="8421"/>
    <n v="4301"/>
    <n v="23436"/>
  </r>
  <r>
    <s v="Shampoo"/>
    <x v="3"/>
    <x v="14"/>
    <x v="18"/>
    <x v="1"/>
    <x v="1"/>
    <x v="2"/>
    <n v="392"/>
    <n v="2163"/>
    <n v="1939"/>
    <n v="10584"/>
    <n v="4403"/>
    <n v="24013.5"/>
  </r>
  <r>
    <s v="Shampoo"/>
    <x v="3"/>
    <x v="14"/>
    <x v="18"/>
    <x v="1"/>
    <x v="1"/>
    <x v="3"/>
    <n v="959"/>
    <n v="5229"/>
    <n v="2898"/>
    <n v="15813"/>
    <n v="5148"/>
    <n v="28066.5"/>
  </r>
  <r>
    <s v="Shampoo"/>
    <x v="3"/>
    <x v="14"/>
    <x v="18"/>
    <x v="1"/>
    <x v="1"/>
    <x v="4"/>
    <n v="595"/>
    <n v="3227"/>
    <n v="3493"/>
    <n v="19040"/>
    <n v="5568"/>
    <n v="30324"/>
  </r>
  <r>
    <s v="Shampoo"/>
    <x v="3"/>
    <x v="14"/>
    <x v="18"/>
    <x v="1"/>
    <x v="1"/>
    <x v="5"/>
    <n v="658"/>
    <n v="3584"/>
    <n v="4151"/>
    <n v="22624"/>
    <n v="5830"/>
    <n v="31766"/>
  </r>
  <r>
    <s v="Shampoo"/>
    <x v="3"/>
    <x v="14"/>
    <x v="18"/>
    <x v="1"/>
    <x v="1"/>
    <x v="6"/>
    <n v="315"/>
    <n v="1687"/>
    <n v="4466"/>
    <n v="24311"/>
    <n v="5956"/>
    <n v="32431"/>
  </r>
  <r>
    <s v="Shampoo"/>
    <x v="3"/>
    <x v="14"/>
    <x v="18"/>
    <x v="1"/>
    <x v="1"/>
    <x v="7"/>
    <n v="651"/>
    <n v="3549"/>
    <n v="5117"/>
    <n v="27860"/>
    <n v="6233"/>
    <n v="33932.5"/>
  </r>
  <r>
    <s v="Shampoo"/>
    <x v="3"/>
    <x v="14"/>
    <x v="18"/>
    <x v="1"/>
    <x v="1"/>
    <x v="8"/>
    <n v="518"/>
    <n v="2828"/>
    <n v="5635"/>
    <n v="30688"/>
    <n v="6475"/>
    <n v="35255.5"/>
  </r>
  <r>
    <s v="Shampoo"/>
    <x v="3"/>
    <x v="14"/>
    <x v="18"/>
    <x v="1"/>
    <x v="1"/>
    <x v="9"/>
    <n v="413"/>
    <n v="2233"/>
    <n v="6048"/>
    <n v="32921"/>
    <n v="6562"/>
    <n v="35721"/>
  </r>
  <r>
    <s v="Shampoo"/>
    <x v="3"/>
    <x v="14"/>
    <x v="18"/>
    <x v="1"/>
    <x v="1"/>
    <x v="10"/>
    <n v="385"/>
    <n v="2093"/>
    <n v="6433"/>
    <n v="35014"/>
    <n v="6643"/>
    <n v="36151.5"/>
  </r>
  <r>
    <s v="Shampoo"/>
    <x v="3"/>
    <x v="14"/>
    <x v="18"/>
    <x v="1"/>
    <x v="1"/>
    <x v="11"/>
    <n v="336"/>
    <n v="1848"/>
    <n v="6769"/>
    <n v="36862"/>
    <n v="6769"/>
    <n v="36862"/>
  </r>
  <r>
    <s v="Shampoo"/>
    <x v="3"/>
    <x v="14"/>
    <x v="18"/>
    <x v="1"/>
    <x v="2"/>
    <x v="0"/>
    <n v="1208"/>
    <n v="6573"/>
    <n v="1208"/>
    <n v="6573"/>
    <n v="7319"/>
    <n v="39851"/>
  </r>
  <r>
    <s v="Shampoo"/>
    <x v="3"/>
    <x v="14"/>
    <x v="18"/>
    <x v="1"/>
    <x v="2"/>
    <x v="1"/>
    <n v="483"/>
    <n v="2646"/>
    <n v="1691"/>
    <n v="9219"/>
    <n v="6913"/>
    <n v="37660"/>
  </r>
  <r>
    <s v="Shampoo"/>
    <x v="3"/>
    <x v="14"/>
    <x v="18"/>
    <x v="1"/>
    <x v="2"/>
    <x v="2"/>
    <n v="766"/>
    <n v="4189.5"/>
    <n v="2457"/>
    <n v="13408.5"/>
    <n v="7287"/>
    <n v="39686.5"/>
  </r>
  <r>
    <s v="Shampoo"/>
    <x v="3"/>
    <x v="14"/>
    <x v="18"/>
    <x v="1"/>
    <x v="2"/>
    <x v="3"/>
    <n v="850"/>
    <n v="4630.5"/>
    <n v="3307"/>
    <n v="18039"/>
    <n v="7178"/>
    <n v="39088"/>
  </r>
  <r>
    <s v="Shampoo"/>
    <x v="3"/>
    <x v="14"/>
    <x v="18"/>
    <x v="1"/>
    <x v="2"/>
    <x v="4"/>
    <n v="630"/>
    <n v="3423"/>
    <n v="3937"/>
    <n v="21462"/>
    <n v="7213"/>
    <n v="39284"/>
  </r>
  <r>
    <s v="Shampoo"/>
    <x v="3"/>
    <x v="14"/>
    <x v="18"/>
    <x v="1"/>
    <x v="2"/>
    <x v="5"/>
    <n v="588"/>
    <n v="3192"/>
    <n v="4525"/>
    <n v="24654"/>
    <n v="7143"/>
    <n v="38892"/>
  </r>
  <r>
    <s v="Shampoo"/>
    <x v="3"/>
    <x v="14"/>
    <x v="18"/>
    <x v="1"/>
    <x v="2"/>
    <x v="6"/>
    <n v="850"/>
    <n v="4672.5"/>
    <n v="5375"/>
    <n v="29326.5"/>
    <n v="7678"/>
    <n v="41877.5"/>
  </r>
  <r>
    <s v="Shampoo"/>
    <x v="3"/>
    <x v="14"/>
    <x v="18"/>
    <x v="1"/>
    <x v="2"/>
    <x v="7"/>
    <n v="682"/>
    <n v="3675"/>
    <n v="6057"/>
    <n v="33001.5"/>
    <n v="7709"/>
    <n v="42003.5"/>
  </r>
  <r>
    <s v="Shampoo"/>
    <x v="3"/>
    <x v="14"/>
    <x v="18"/>
    <x v="1"/>
    <x v="2"/>
    <x v="8"/>
    <n v="525"/>
    <n v="2887.5"/>
    <n v="6582"/>
    <n v="35889"/>
    <n v="7716"/>
    <n v="42063"/>
  </r>
  <r>
    <s v="Shampoo"/>
    <x v="3"/>
    <x v="14"/>
    <x v="18"/>
    <x v="1"/>
    <x v="2"/>
    <x v="9"/>
    <n v="830"/>
    <n v="4504.5"/>
    <n v="7412"/>
    <n v="40393.5"/>
    <n v="8133"/>
    <n v="44334.5"/>
  </r>
  <r>
    <s v="Shampoo"/>
    <x v="3"/>
    <x v="14"/>
    <x v="18"/>
    <x v="1"/>
    <x v="2"/>
    <x v="10"/>
    <n v="934"/>
    <n v="5113.5"/>
    <n v="8346"/>
    <n v="45507"/>
    <n v="8682"/>
    <n v="47355"/>
  </r>
  <r>
    <s v="Shampoo"/>
    <x v="3"/>
    <x v="14"/>
    <x v="18"/>
    <x v="1"/>
    <x v="2"/>
    <x v="11"/>
    <n v="504"/>
    <n v="2782.5"/>
    <n v="8850"/>
    <n v="48289.5"/>
    <n v="8850"/>
    <n v="48289.5"/>
  </r>
  <r>
    <s v="Shampoo"/>
    <x v="3"/>
    <x v="14"/>
    <x v="18"/>
    <x v="1"/>
    <x v="3"/>
    <x v="0"/>
    <n v="950"/>
    <n v="5184.2"/>
    <n v="950"/>
    <n v="5184.2"/>
    <n v="8592"/>
    <n v="46900.7"/>
  </r>
  <r>
    <s v="Shampoo"/>
    <x v="3"/>
    <x v="14"/>
    <x v="18"/>
    <x v="1"/>
    <x v="3"/>
    <x v="1"/>
    <n v="628"/>
    <n v="3348.8"/>
    <n v="1578"/>
    <n v="8533"/>
    <n v="8737"/>
    <n v="47603.5"/>
  </r>
  <r>
    <s v="Shampoo"/>
    <x v="3"/>
    <x v="14"/>
    <x v="18"/>
    <x v="1"/>
    <x v="3"/>
    <x v="2"/>
    <n v="1208"/>
    <n v="6552.7"/>
    <n v="2786"/>
    <n v="15085.7"/>
    <n v="9179"/>
    <n v="49966.7"/>
  </r>
  <r>
    <s v="Shampoo"/>
    <x v="3"/>
    <x v="14"/>
    <x v="18"/>
    <x v="1"/>
    <x v="3"/>
    <x v="3"/>
    <n v="1368"/>
    <n v="7373.8"/>
    <n v="4154"/>
    <n v="22459.5"/>
    <n v="9697"/>
    <n v="52710"/>
  </r>
  <r>
    <s v="Shampoo"/>
    <x v="3"/>
    <x v="14"/>
    <x v="18"/>
    <x v="1"/>
    <x v="3"/>
    <x v="4"/>
    <n v="886"/>
    <n v="4862.2"/>
    <n v="5040"/>
    <n v="27321.7"/>
    <n v="9953"/>
    <n v="54149.2"/>
  </r>
  <r>
    <s v="Shampoo"/>
    <x v="3"/>
    <x v="14"/>
    <x v="18"/>
    <x v="1"/>
    <x v="3"/>
    <x v="5"/>
    <n v="580"/>
    <n v="3220"/>
    <n v="5620"/>
    <n v="30541.7"/>
    <n v="9945"/>
    <n v="54177.2"/>
  </r>
  <r>
    <s v="Shampoo"/>
    <x v="3"/>
    <x v="14"/>
    <x v="18"/>
    <x v="1"/>
    <x v="3"/>
    <x v="6"/>
    <n v="741"/>
    <n v="3992.8"/>
    <n v="6361"/>
    <n v="34534.5"/>
    <n v="9836"/>
    <n v="53497.5"/>
  </r>
  <r>
    <s v="Shampoo"/>
    <x v="3"/>
    <x v="14"/>
    <x v="18"/>
    <x v="1"/>
    <x v="3"/>
    <x v="7"/>
    <n v="1546"/>
    <n v="8404.2000000000007"/>
    <n v="7907"/>
    <n v="42938.7"/>
    <n v="10700"/>
    <n v="58226.7"/>
  </r>
  <r>
    <s v="Shampoo"/>
    <x v="3"/>
    <x v="14"/>
    <x v="18"/>
    <x v="1"/>
    <x v="3"/>
    <x v="8"/>
    <n v="773"/>
    <n v="4266.5"/>
    <n v="8680"/>
    <n v="47205.2"/>
    <n v="10948"/>
    <n v="59605.7"/>
  </r>
  <r>
    <s v="Shampoo"/>
    <x v="3"/>
    <x v="14"/>
    <x v="18"/>
    <x v="1"/>
    <x v="3"/>
    <x v="9"/>
    <n v="741"/>
    <n v="4025"/>
    <n v="9421"/>
    <n v="51230.2"/>
    <n v="10859"/>
    <n v="59126.2"/>
  </r>
  <r>
    <s v="Shampoo"/>
    <x v="3"/>
    <x v="14"/>
    <x v="18"/>
    <x v="1"/>
    <x v="3"/>
    <x v="10"/>
    <n v="724"/>
    <n v="3944.5"/>
    <n v="10145"/>
    <n v="55174.7"/>
    <n v="10649"/>
    <n v="57957.2"/>
  </r>
  <r>
    <s v="Shampoo"/>
    <x v="3"/>
    <x v="14"/>
    <x v="18"/>
    <x v="1"/>
    <x v="3"/>
    <x v="11"/>
    <n v="789"/>
    <n v="4330.8999999999996"/>
    <n v="10934"/>
    <n v="59505.599999999999"/>
    <n v="10934"/>
    <n v="59505.599999999999"/>
  </r>
  <r>
    <s v="Shampoo"/>
    <x v="3"/>
    <x v="14"/>
    <x v="18"/>
    <x v="1"/>
    <x v="4"/>
    <x v="0"/>
    <n v="1638"/>
    <n v="8862"/>
    <n v="1638"/>
    <n v="8862"/>
    <n v="11622"/>
    <n v="63183.4"/>
  </r>
  <r>
    <s v="Shampoo"/>
    <x v="3"/>
    <x v="14"/>
    <x v="18"/>
    <x v="1"/>
    <x v="4"/>
    <x v="1"/>
    <n v="3864"/>
    <n v="21462"/>
    <n v="5502"/>
    <n v="30324"/>
    <n v="14858"/>
    <n v="81296.600000000006"/>
  </r>
  <r>
    <s v="Shampoo"/>
    <x v="3"/>
    <x v="14"/>
    <x v="18"/>
    <x v="1"/>
    <x v="4"/>
    <x v="2"/>
    <n v="1470"/>
    <n v="9576"/>
    <n v="6972"/>
    <n v="39900"/>
    <n v="15120"/>
    <n v="84319.9"/>
  </r>
  <r>
    <s v="Shampoo"/>
    <x v="3"/>
    <x v="14"/>
    <x v="18"/>
    <x v="1"/>
    <x v="4"/>
    <x v="3"/>
    <n v="1470"/>
    <n v="9534"/>
    <n v="8442"/>
    <n v="49434"/>
    <n v="15222"/>
    <n v="86480.1"/>
  </r>
  <r>
    <s v="Shampoo"/>
    <x v="3"/>
    <x v="14"/>
    <x v="18"/>
    <x v="1"/>
    <x v="4"/>
    <x v="4"/>
    <n v="1302"/>
    <n v="8400"/>
    <n v="9744"/>
    <n v="57834"/>
    <n v="15638"/>
    <n v="90017.9"/>
  </r>
  <r>
    <s v="Shampoo"/>
    <x v="3"/>
    <x v="14"/>
    <x v="18"/>
    <x v="1"/>
    <x v="4"/>
    <x v="5"/>
    <n v="2184"/>
    <n v="14112"/>
    <n v="11928"/>
    <n v="71946"/>
    <n v="17242"/>
    <n v="100909.9"/>
  </r>
  <r>
    <s v="Shampoo"/>
    <x v="3"/>
    <x v="14"/>
    <x v="18"/>
    <x v="1"/>
    <x v="4"/>
    <x v="6"/>
    <n v="2940"/>
    <n v="19194"/>
    <n v="14868"/>
    <n v="91140"/>
    <n v="19441"/>
    <n v="116111.1"/>
  </r>
  <r>
    <s v="Shampoo"/>
    <x v="3"/>
    <x v="14"/>
    <x v="18"/>
    <x v="1"/>
    <x v="4"/>
    <x v="7"/>
    <n v="3360"/>
    <n v="21462"/>
    <n v="18228"/>
    <n v="112602"/>
    <n v="21255"/>
    <n v="129168.9"/>
  </r>
  <r>
    <s v="Shampoo"/>
    <x v="3"/>
    <x v="14"/>
    <x v="18"/>
    <x v="1"/>
    <x v="4"/>
    <x v="8"/>
    <n v="2226"/>
    <n v="14196"/>
    <n v="20454"/>
    <n v="126798"/>
    <n v="22708"/>
    <n v="139098.4"/>
  </r>
  <r>
    <s v="Shampoo"/>
    <x v="3"/>
    <x v="14"/>
    <x v="18"/>
    <x v="1"/>
    <x v="4"/>
    <x v="9"/>
    <n v="1680"/>
    <n v="10878"/>
    <n v="22134"/>
    <n v="137676"/>
    <n v="23647"/>
    <n v="145951.4"/>
  </r>
  <r>
    <s v="Shampoo"/>
    <x v="3"/>
    <x v="14"/>
    <x v="18"/>
    <x v="1"/>
    <x v="4"/>
    <x v="10"/>
    <n v="3234"/>
    <n v="21000"/>
    <n v="25368"/>
    <n v="158676"/>
    <n v="26157"/>
    <n v="163006.9"/>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
    <n v="829.5"/>
    <n v="150"/>
    <n v="829.5"/>
    <n v="150"/>
    <n v="829.5"/>
  </r>
  <r>
    <s v="Shampoo"/>
    <x v="3"/>
    <x v="14"/>
    <x v="18"/>
    <x v="2"/>
    <x v="0"/>
    <x v="1"/>
    <n v="94"/>
    <n v="518"/>
    <n v="244"/>
    <n v="1347.5"/>
    <n v="244"/>
    <n v="1347.5"/>
  </r>
  <r>
    <s v="Shampoo"/>
    <x v="3"/>
    <x v="14"/>
    <x v="18"/>
    <x v="2"/>
    <x v="0"/>
    <x v="2"/>
    <n v="136"/>
    <n v="735"/>
    <n v="380"/>
    <n v="2082.5"/>
    <n v="380"/>
    <n v="2082.5"/>
  </r>
  <r>
    <s v="Shampoo"/>
    <x v="3"/>
    <x v="14"/>
    <x v="18"/>
    <x v="2"/>
    <x v="0"/>
    <x v="3"/>
    <n v="102"/>
    <n v="570.5"/>
    <n v="482"/>
    <n v="2653"/>
    <n v="482"/>
    <n v="2653"/>
  </r>
  <r>
    <s v="Shampoo"/>
    <x v="3"/>
    <x v="14"/>
    <x v="18"/>
    <x v="2"/>
    <x v="0"/>
    <x v="4"/>
    <n v="56"/>
    <n v="304.5"/>
    <n v="538"/>
    <n v="2957.5"/>
    <n v="538"/>
    <n v="2957.5"/>
  </r>
  <r>
    <s v="Shampoo"/>
    <x v="3"/>
    <x v="14"/>
    <x v="18"/>
    <x v="2"/>
    <x v="0"/>
    <x v="5"/>
    <n v="42"/>
    <n v="227.5"/>
    <n v="580"/>
    <n v="3185"/>
    <n v="580"/>
    <n v="3185"/>
  </r>
  <r>
    <s v="Shampoo"/>
    <x v="3"/>
    <x v="14"/>
    <x v="18"/>
    <x v="2"/>
    <x v="0"/>
    <x v="6"/>
    <n v="133"/>
    <n v="717.5"/>
    <n v="713"/>
    <n v="3902.5"/>
    <n v="713"/>
    <n v="3902.5"/>
  </r>
  <r>
    <s v="Shampoo"/>
    <x v="3"/>
    <x v="14"/>
    <x v="18"/>
    <x v="2"/>
    <x v="0"/>
    <x v="7"/>
    <n v="56"/>
    <n v="315"/>
    <n v="769"/>
    <n v="4217.5"/>
    <n v="769"/>
    <n v="4217.5"/>
  </r>
  <r>
    <s v="Shampoo"/>
    <x v="3"/>
    <x v="14"/>
    <x v="18"/>
    <x v="2"/>
    <x v="0"/>
    <x v="8"/>
    <n v="231"/>
    <n v="1260"/>
    <n v="1000"/>
    <n v="5477.5"/>
    <n v="1000"/>
    <n v="5477.5"/>
  </r>
  <r>
    <s v="Shampoo"/>
    <x v="3"/>
    <x v="14"/>
    <x v="18"/>
    <x v="2"/>
    <x v="0"/>
    <x v="9"/>
    <n v="91"/>
    <n v="500.5"/>
    <n v="1091"/>
    <n v="5978"/>
    <n v="1091"/>
    <n v="5978"/>
  </r>
  <r>
    <s v="Shampoo"/>
    <x v="3"/>
    <x v="14"/>
    <x v="18"/>
    <x v="2"/>
    <x v="0"/>
    <x v="10"/>
    <n v="80"/>
    <n v="444.5"/>
    <n v="1171"/>
    <n v="6422.5"/>
    <n v="1171"/>
    <n v="6422.5"/>
  </r>
  <r>
    <s v="Shampoo"/>
    <x v="3"/>
    <x v="14"/>
    <x v="18"/>
    <x v="2"/>
    <x v="0"/>
    <x v="11"/>
    <n v="63"/>
    <n v="336"/>
    <n v="1234"/>
    <n v="6758.5"/>
    <n v="1234"/>
    <n v="6758.5"/>
  </r>
  <r>
    <s v="Shampoo"/>
    <x v="3"/>
    <x v="14"/>
    <x v="18"/>
    <x v="2"/>
    <x v="1"/>
    <x v="0"/>
    <n v="182"/>
    <n v="980"/>
    <n v="182"/>
    <n v="980"/>
    <n v="1266"/>
    <n v="6909"/>
  </r>
  <r>
    <s v="Shampoo"/>
    <x v="3"/>
    <x v="14"/>
    <x v="18"/>
    <x v="2"/>
    <x v="1"/>
    <x v="1"/>
    <n v="224"/>
    <n v="1211"/>
    <n v="406"/>
    <n v="2191"/>
    <n v="1396"/>
    <n v="7602"/>
  </r>
  <r>
    <s v="Shampoo"/>
    <x v="3"/>
    <x v="14"/>
    <x v="18"/>
    <x v="2"/>
    <x v="1"/>
    <x v="2"/>
    <n v="196"/>
    <n v="1078"/>
    <n v="602"/>
    <n v="3269"/>
    <n v="1456"/>
    <n v="7945"/>
  </r>
  <r>
    <s v="Shampoo"/>
    <x v="3"/>
    <x v="14"/>
    <x v="18"/>
    <x v="2"/>
    <x v="1"/>
    <x v="3"/>
    <n v="203"/>
    <n v="1141"/>
    <n v="805"/>
    <n v="4410"/>
    <n v="1557"/>
    <n v="8515.5"/>
  </r>
  <r>
    <s v="Shampoo"/>
    <x v="3"/>
    <x v="14"/>
    <x v="18"/>
    <x v="2"/>
    <x v="1"/>
    <x v="4"/>
    <n v="266"/>
    <n v="1435"/>
    <n v="1071"/>
    <n v="5845"/>
    <n v="1767"/>
    <n v="9646"/>
  </r>
  <r>
    <s v="Shampoo"/>
    <x v="3"/>
    <x v="14"/>
    <x v="18"/>
    <x v="2"/>
    <x v="1"/>
    <x v="5"/>
    <n v="35"/>
    <n v="182"/>
    <n v="1106"/>
    <n v="6027"/>
    <n v="1760"/>
    <n v="9600.5"/>
  </r>
  <r>
    <s v="Shampoo"/>
    <x v="3"/>
    <x v="14"/>
    <x v="18"/>
    <x v="2"/>
    <x v="1"/>
    <x v="6"/>
    <n v="315"/>
    <n v="1715"/>
    <n v="1421"/>
    <n v="7742"/>
    <n v="1942"/>
    <n v="10598"/>
  </r>
  <r>
    <s v="Shampoo"/>
    <x v="3"/>
    <x v="14"/>
    <x v="18"/>
    <x v="2"/>
    <x v="1"/>
    <x v="7"/>
    <n v="84"/>
    <n v="427"/>
    <n v="1505"/>
    <n v="8169"/>
    <n v="1970"/>
    <n v="10710"/>
  </r>
  <r>
    <s v="Shampoo"/>
    <x v="3"/>
    <x v="14"/>
    <x v="18"/>
    <x v="2"/>
    <x v="1"/>
    <x v="8"/>
    <n v="77"/>
    <n v="392"/>
    <n v="1582"/>
    <n v="8561"/>
    <n v="1816"/>
    <n v="9842"/>
  </r>
  <r>
    <s v="Shampoo"/>
    <x v="3"/>
    <x v="14"/>
    <x v="18"/>
    <x v="2"/>
    <x v="1"/>
    <x v="9"/>
    <n v="182"/>
    <n v="980"/>
    <n v="1764"/>
    <n v="9541"/>
    <n v="1907"/>
    <n v="10321.5"/>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200"/>
    <n v="1071"/>
    <n v="641"/>
    <n v="3444"/>
    <n v="2013"/>
    <n v="10906"/>
  </r>
  <r>
    <s v="Shampoo"/>
    <x v="3"/>
    <x v="14"/>
    <x v="18"/>
    <x v="2"/>
    <x v="2"/>
    <x v="3"/>
    <n v="74"/>
    <n v="367.5"/>
    <n v="715"/>
    <n v="3811.5"/>
    <n v="1884"/>
    <n v="10132.5"/>
  </r>
  <r>
    <s v="Shampoo"/>
    <x v="3"/>
    <x v="14"/>
    <x v="18"/>
    <x v="2"/>
    <x v="2"/>
    <x v="4"/>
    <n v="147"/>
    <n v="787.5"/>
    <n v="862"/>
    <n v="4599"/>
    <n v="1765"/>
    <n v="9485"/>
  </r>
  <r>
    <s v="Shampoo"/>
    <x v="3"/>
    <x v="14"/>
    <x v="18"/>
    <x v="2"/>
    <x v="2"/>
    <x v="5"/>
    <n v="136"/>
    <n v="703.5"/>
    <n v="998"/>
    <n v="5302.5"/>
    <n v="1866"/>
    <n v="10006.5"/>
  </r>
  <r>
    <s v="Shampoo"/>
    <x v="3"/>
    <x v="14"/>
    <x v="18"/>
    <x v="2"/>
    <x v="2"/>
    <x v="6"/>
    <n v="158"/>
    <n v="850.5"/>
    <n v="1156"/>
    <n v="6153"/>
    <n v="1709"/>
    <n v="9142"/>
  </r>
  <r>
    <s v="Shampoo"/>
    <x v="3"/>
    <x v="14"/>
    <x v="18"/>
    <x v="2"/>
    <x v="2"/>
    <x v="7"/>
    <n v="136"/>
    <n v="735"/>
    <n v="1292"/>
    <n v="6888"/>
    <n v="1761"/>
    <n v="9450"/>
  </r>
  <r>
    <s v="Shampoo"/>
    <x v="3"/>
    <x v="14"/>
    <x v="18"/>
    <x v="2"/>
    <x v="2"/>
    <x v="9"/>
    <n v="242"/>
    <n v="1375.5"/>
    <n v="1534"/>
    <n v="8263.5"/>
    <n v="1744"/>
    <n v="9453.5"/>
  </r>
  <r>
    <s v="Shampoo"/>
    <x v="3"/>
    <x v="14"/>
    <x v="18"/>
    <x v="2"/>
    <x v="2"/>
    <x v="10"/>
    <n v="74"/>
    <n v="367.5"/>
    <n v="1608"/>
    <n v="8631"/>
    <n v="1755"/>
    <n v="9450"/>
  </r>
  <r>
    <s v="Shampoo"/>
    <x v="3"/>
    <x v="14"/>
    <x v="18"/>
    <x v="2"/>
    <x v="2"/>
    <x v="11"/>
    <n v="220"/>
    <n v="1197"/>
    <n v="1828"/>
    <n v="9828"/>
    <n v="1828"/>
    <n v="9828"/>
  </r>
  <r>
    <s v="Shampoo"/>
    <x v="3"/>
    <x v="14"/>
    <x v="18"/>
    <x v="2"/>
    <x v="3"/>
    <x v="0"/>
    <n v="145"/>
    <n v="853.3"/>
    <n v="145"/>
    <n v="853.3"/>
    <n v="1742"/>
    <n v="9421.2999999999993"/>
  </r>
  <r>
    <s v="Shampoo"/>
    <x v="3"/>
    <x v="14"/>
    <x v="18"/>
    <x v="2"/>
    <x v="3"/>
    <x v="2"/>
    <n v="209"/>
    <n v="1159.2"/>
    <n v="354"/>
    <n v="2012.5"/>
    <n v="1541"/>
    <n v="8396.5"/>
  </r>
  <r>
    <s v="Shampoo"/>
    <x v="3"/>
    <x v="14"/>
    <x v="18"/>
    <x v="2"/>
    <x v="3"/>
    <x v="3"/>
    <n v="64"/>
    <n v="289.8"/>
    <n v="418"/>
    <n v="2302.3000000000002"/>
    <n v="1531"/>
    <n v="8318.7999999999993"/>
  </r>
  <r>
    <s v="Shampoo"/>
    <x v="3"/>
    <x v="14"/>
    <x v="18"/>
    <x v="2"/>
    <x v="3"/>
    <x v="4"/>
    <n v="338"/>
    <n v="1835.4"/>
    <n v="756"/>
    <n v="4137.7000000000007"/>
    <n v="1722"/>
    <n v="9366.7000000000007"/>
  </r>
  <r>
    <s v="Shampoo"/>
    <x v="3"/>
    <x v="14"/>
    <x v="18"/>
    <x v="2"/>
    <x v="3"/>
    <x v="5"/>
    <n v="419"/>
    <n v="2237.9"/>
    <n v="1175"/>
    <n v="6375.6"/>
    <n v="2005"/>
    <n v="10901.1"/>
  </r>
  <r>
    <s v="Shampoo"/>
    <x v="3"/>
    <x v="14"/>
    <x v="18"/>
    <x v="2"/>
    <x v="3"/>
    <x v="6"/>
    <n v="258"/>
    <n v="1432.9"/>
    <n v="1433"/>
    <n v="7808.5"/>
    <n v="2105"/>
    <n v="11483.5"/>
  </r>
  <r>
    <s v="Shampoo"/>
    <x v="3"/>
    <x v="14"/>
    <x v="18"/>
    <x v="2"/>
    <x v="3"/>
    <x v="7"/>
    <n v="64"/>
    <n v="305.89999999999998"/>
    <n v="1497"/>
    <n v="8114.4"/>
    <n v="2033"/>
    <n v="11054.4"/>
  </r>
  <r>
    <s v="Shampoo"/>
    <x v="3"/>
    <x v="14"/>
    <x v="18"/>
    <x v="2"/>
    <x v="3"/>
    <x v="9"/>
    <n v="419"/>
    <n v="2237.9"/>
    <n v="1916"/>
    <n v="10352.299999999999"/>
    <n v="2210"/>
    <n v="11916.8"/>
  </r>
  <r>
    <s v="Shampoo"/>
    <x v="3"/>
    <x v="14"/>
    <x v="18"/>
    <x v="2"/>
    <x v="3"/>
    <x v="10"/>
    <n v="113"/>
    <n v="563.5"/>
    <n v="2029"/>
    <n v="10915.8"/>
    <n v="2249"/>
    <n v="12112.8"/>
  </r>
  <r>
    <s v="Shampoo"/>
    <x v="3"/>
    <x v="14"/>
    <x v="18"/>
    <x v="2"/>
    <x v="3"/>
    <x v="11"/>
    <n v="467"/>
    <n v="2543.8000000000002"/>
    <n v="2496"/>
    <n v="13459.599999999999"/>
    <n v="2496"/>
    <n v="13459.599999999999"/>
  </r>
  <r>
    <s v="Shampoo"/>
    <x v="3"/>
    <x v="14"/>
    <x v="18"/>
    <x v="2"/>
    <x v="4"/>
    <x v="0"/>
    <n v="798"/>
    <n v="4200"/>
    <n v="798"/>
    <n v="4200"/>
    <n v="3149"/>
    <n v="16806.3"/>
  </r>
  <r>
    <s v="Shampoo"/>
    <x v="3"/>
    <x v="14"/>
    <x v="18"/>
    <x v="2"/>
    <x v="4"/>
    <x v="1"/>
    <n v="168"/>
    <n v="672"/>
    <n v="966"/>
    <n v="4872"/>
    <n v="3317"/>
    <n v="17478.3"/>
  </r>
  <r>
    <s v="Shampoo"/>
    <x v="3"/>
    <x v="14"/>
    <x v="18"/>
    <x v="2"/>
    <x v="4"/>
    <x v="2"/>
    <n v="756"/>
    <n v="4704"/>
    <n v="1722"/>
    <n v="9576"/>
    <n v="3864"/>
    <n v="21023.1"/>
  </r>
  <r>
    <s v="Shampoo"/>
    <x v="3"/>
    <x v="14"/>
    <x v="18"/>
    <x v="2"/>
    <x v="4"/>
    <x v="3"/>
    <n v="546"/>
    <n v="3360"/>
    <n v="2268"/>
    <n v="12936"/>
    <n v="4346"/>
    <n v="24093.3"/>
  </r>
  <r>
    <s v="Shampoo"/>
    <x v="3"/>
    <x v="14"/>
    <x v="18"/>
    <x v="2"/>
    <x v="4"/>
    <x v="5"/>
    <n v="882"/>
    <n v="5712"/>
    <n v="3150"/>
    <n v="18648"/>
    <n v="4471"/>
    <n v="25732"/>
  </r>
  <r>
    <s v="Shampoo"/>
    <x v="3"/>
    <x v="14"/>
    <x v="18"/>
    <x v="2"/>
    <x v="4"/>
    <x v="7"/>
    <n v="378"/>
    <n v="2730"/>
    <n v="3528"/>
    <n v="21378"/>
    <n v="4527"/>
    <n v="26723.200000000001"/>
  </r>
  <r>
    <s v="Shampoo"/>
    <x v="3"/>
    <x v="14"/>
    <x v="18"/>
    <x v="2"/>
    <x v="4"/>
    <x v="8"/>
    <n v="546"/>
    <n v="3360"/>
    <n v="4074"/>
    <n v="24738"/>
    <n v="5073"/>
    <n v="30083.200000000001"/>
  </r>
  <r>
    <s v="Shampoo"/>
    <x v="3"/>
    <x v="14"/>
    <x v="18"/>
    <x v="2"/>
    <x v="4"/>
    <x v="10"/>
    <n v="378"/>
    <n v="2520"/>
    <n v="4452"/>
    <n v="27258"/>
    <n v="4919"/>
    <n v="29801.8"/>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
    <n v="6289.5"/>
    <n v="1417"/>
    <n v="8127"/>
    <n v="1417"/>
    <n v="8127"/>
  </r>
  <r>
    <s v="Shampoo"/>
    <x v="3"/>
    <x v="15"/>
    <x v="19"/>
    <x v="0"/>
    <x v="1"/>
    <x v="11"/>
    <n v="472"/>
    <n v="2593.5"/>
    <n v="1889"/>
    <n v="10720.5"/>
    <n v="1889"/>
    <n v="10720.5"/>
  </r>
  <r>
    <s v="Shampoo"/>
    <x v="3"/>
    <x v="15"/>
    <x v="19"/>
    <x v="0"/>
    <x v="2"/>
    <x v="0"/>
    <n v="662"/>
    <n v="3601.5"/>
    <n v="662"/>
    <n v="3601.5"/>
    <n v="2551"/>
    <n v="14322"/>
  </r>
  <r>
    <s v="Shampoo"/>
    <x v="3"/>
    <x v="15"/>
    <x v="19"/>
    <x v="0"/>
    <x v="2"/>
    <x v="1"/>
    <n v="1407"/>
    <n v="7696.5"/>
    <n v="2069"/>
    <n v="11298"/>
    <n v="3958"/>
    <n v="22018.5"/>
  </r>
  <r>
    <s v="Shampoo"/>
    <x v="3"/>
    <x v="15"/>
    <x v="19"/>
    <x v="0"/>
    <x v="2"/>
    <x v="2"/>
    <n v="1418"/>
    <n v="7738.5"/>
    <n v="3487"/>
    <n v="19036.5"/>
    <n v="5376"/>
    <n v="29757"/>
  </r>
  <r>
    <s v="Shampoo"/>
    <x v="3"/>
    <x v="15"/>
    <x v="19"/>
    <x v="0"/>
    <x v="2"/>
    <x v="3"/>
    <n v="987"/>
    <n v="5428.5"/>
    <n v="4474"/>
    <n v="24465"/>
    <n v="6363"/>
    <n v="35185.5"/>
  </r>
  <r>
    <s v="Shampoo"/>
    <x v="3"/>
    <x v="15"/>
    <x v="19"/>
    <x v="0"/>
    <x v="2"/>
    <x v="4"/>
    <n v="1533"/>
    <n v="8400"/>
    <n v="6007"/>
    <n v="32865"/>
    <n v="7896"/>
    <n v="43585.5"/>
  </r>
  <r>
    <s v="Shampoo"/>
    <x v="3"/>
    <x v="15"/>
    <x v="19"/>
    <x v="0"/>
    <x v="2"/>
    <x v="5"/>
    <n v="2426"/>
    <n v="13377"/>
    <n v="8433"/>
    <n v="46242"/>
    <n v="10322"/>
    <n v="56962.5"/>
  </r>
  <r>
    <s v="Shampoo"/>
    <x v="3"/>
    <x v="15"/>
    <x v="19"/>
    <x v="0"/>
    <x v="2"/>
    <x v="6"/>
    <n v="2006"/>
    <n v="11308.5"/>
    <n v="10439"/>
    <n v="57550.5"/>
    <n v="12328"/>
    <n v="68271"/>
  </r>
  <r>
    <s v="Shampoo"/>
    <x v="3"/>
    <x v="15"/>
    <x v="19"/>
    <x v="0"/>
    <x v="2"/>
    <x v="7"/>
    <n v="2992"/>
    <n v="16894.5"/>
    <n v="13431"/>
    <n v="74445"/>
    <n v="15320"/>
    <n v="85165.5"/>
  </r>
  <r>
    <s v="Shampoo"/>
    <x v="3"/>
    <x v="15"/>
    <x v="19"/>
    <x v="0"/>
    <x v="2"/>
    <x v="8"/>
    <n v="2194"/>
    <n v="12379.5"/>
    <n v="15625"/>
    <n v="86824.5"/>
    <n v="17514"/>
    <n v="97545"/>
  </r>
  <r>
    <s v="Shampoo"/>
    <x v="3"/>
    <x v="15"/>
    <x v="19"/>
    <x v="0"/>
    <x v="2"/>
    <x v="9"/>
    <n v="2866"/>
    <n v="16170"/>
    <n v="18491"/>
    <n v="102994.5"/>
    <n v="20107"/>
    <n v="111877.5"/>
  </r>
  <r>
    <s v="Shampoo"/>
    <x v="3"/>
    <x v="15"/>
    <x v="19"/>
    <x v="0"/>
    <x v="2"/>
    <x v="10"/>
    <n v="2961"/>
    <n v="16737"/>
    <n v="21452"/>
    <n v="119731.5"/>
    <n v="21924"/>
    <n v="122325"/>
  </r>
  <r>
    <s v="Shampoo"/>
    <x v="3"/>
    <x v="15"/>
    <x v="19"/>
    <x v="0"/>
    <x v="2"/>
    <x v="11"/>
    <n v="2772"/>
    <n v="15687"/>
    <n v="24224"/>
    <n v="135418.5"/>
    <n v="24224"/>
    <n v="135418.5"/>
  </r>
  <r>
    <s v="Shampoo"/>
    <x v="3"/>
    <x v="15"/>
    <x v="19"/>
    <x v="0"/>
    <x v="3"/>
    <x v="0"/>
    <n v="4102"/>
    <n v="23198"/>
    <n v="4102"/>
    <n v="23198"/>
    <n v="27664"/>
    <n v="155015"/>
  </r>
  <r>
    <s v="Shampoo"/>
    <x v="3"/>
    <x v="15"/>
    <x v="19"/>
    <x v="0"/>
    <x v="3"/>
    <x v="1"/>
    <n v="4116"/>
    <n v="23240"/>
    <n v="8218"/>
    <n v="46438"/>
    <n v="30373"/>
    <n v="170558.5"/>
  </r>
  <r>
    <s v="Shampoo"/>
    <x v="3"/>
    <x v="15"/>
    <x v="19"/>
    <x v="0"/>
    <x v="3"/>
    <x v="2"/>
    <n v="3892"/>
    <n v="22036"/>
    <n v="12110"/>
    <n v="68474"/>
    <n v="32847"/>
    <n v="184856"/>
  </r>
  <r>
    <s v="Shampoo"/>
    <x v="3"/>
    <x v="15"/>
    <x v="19"/>
    <x v="0"/>
    <x v="3"/>
    <x v="3"/>
    <n v="4438"/>
    <n v="25088"/>
    <n v="16548"/>
    <n v="93562"/>
    <n v="36298"/>
    <n v="204515.5"/>
  </r>
  <r>
    <s v="Shampoo"/>
    <x v="3"/>
    <x v="15"/>
    <x v="19"/>
    <x v="0"/>
    <x v="3"/>
    <x v="4"/>
    <n v="4116"/>
    <n v="23296"/>
    <n v="20664"/>
    <n v="116858"/>
    <n v="38881"/>
    <n v="219411.5"/>
  </r>
  <r>
    <s v="Shampoo"/>
    <x v="3"/>
    <x v="15"/>
    <x v="19"/>
    <x v="0"/>
    <x v="3"/>
    <x v="5"/>
    <n v="4214"/>
    <n v="23800"/>
    <n v="24878"/>
    <n v="140658"/>
    <n v="40669"/>
    <n v="229834.5"/>
  </r>
  <r>
    <s v="Shampoo"/>
    <x v="3"/>
    <x v="15"/>
    <x v="19"/>
    <x v="0"/>
    <x v="3"/>
    <x v="6"/>
    <n v="4438"/>
    <n v="25032"/>
    <n v="29316"/>
    <n v="165690"/>
    <n v="43101"/>
    <n v="243558"/>
  </r>
  <r>
    <s v="Shampoo"/>
    <x v="3"/>
    <x v="15"/>
    <x v="19"/>
    <x v="0"/>
    <x v="3"/>
    <x v="7"/>
    <n v="3416"/>
    <n v="19320"/>
    <n v="32732"/>
    <n v="185010"/>
    <n v="43525"/>
    <n v="245983.5"/>
  </r>
  <r>
    <s v="Shampoo"/>
    <x v="3"/>
    <x v="15"/>
    <x v="19"/>
    <x v="0"/>
    <x v="3"/>
    <x v="8"/>
    <n v="3752"/>
    <n v="21210"/>
    <n v="36484"/>
    <n v="206220"/>
    <n v="45083"/>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
    <n v="43417.5"/>
    <n v="6536"/>
    <n v="43417.5"/>
    <n v="49488"/>
    <n v="294017.5"/>
  </r>
  <r>
    <s v="Shampoo"/>
    <x v="3"/>
    <x v="15"/>
    <x v="19"/>
    <x v="0"/>
    <x v="4"/>
    <x v="1"/>
    <n v="5119"/>
    <n v="34072.5"/>
    <n v="11655"/>
    <n v="77490"/>
    <n v="50491"/>
    <n v="304850"/>
  </r>
  <r>
    <s v="Shampoo"/>
    <x v="3"/>
    <x v="15"/>
    <x v="19"/>
    <x v="0"/>
    <x v="4"/>
    <x v="2"/>
    <n v="7508"/>
    <n v="49822.5"/>
    <n v="19163"/>
    <n v="127312.5"/>
    <n v="54107"/>
    <n v="332636.5"/>
  </r>
  <r>
    <s v="Shampoo"/>
    <x v="3"/>
    <x v="15"/>
    <x v="19"/>
    <x v="0"/>
    <x v="4"/>
    <x v="3"/>
    <n v="7114"/>
    <n v="47381.25"/>
    <n v="26277"/>
    <n v="174693.75"/>
    <n v="56783"/>
    <n v="354929.75"/>
  </r>
  <r>
    <s v="Shampoo"/>
    <x v="3"/>
    <x v="15"/>
    <x v="19"/>
    <x v="0"/>
    <x v="4"/>
    <x v="4"/>
    <n v="6195"/>
    <n v="42735"/>
    <n v="32472"/>
    <n v="217428.75"/>
    <n v="58862"/>
    <n v="374368.75"/>
  </r>
  <r>
    <s v="Shampoo"/>
    <x v="3"/>
    <x v="15"/>
    <x v="19"/>
    <x v="0"/>
    <x v="4"/>
    <x v="5"/>
    <n v="7508"/>
    <n v="51791.25"/>
    <n v="39980"/>
    <n v="269220"/>
    <n v="62156"/>
    <n v="402360"/>
  </r>
  <r>
    <s v="Shampoo"/>
    <x v="3"/>
    <x v="15"/>
    <x v="19"/>
    <x v="0"/>
    <x v="4"/>
    <x v="6"/>
    <n v="16328"/>
    <n v="112665"/>
    <n v="56308"/>
    <n v="381885"/>
    <n v="74046"/>
    <n v="489993"/>
  </r>
  <r>
    <s v="Shampoo"/>
    <x v="3"/>
    <x v="15"/>
    <x v="19"/>
    <x v="0"/>
    <x v="4"/>
    <x v="7"/>
    <n v="7402"/>
    <n v="51240"/>
    <n v="63710"/>
    <n v="433125"/>
    <n v="78032"/>
    <n v="521913"/>
  </r>
  <r>
    <s v="Shampoo"/>
    <x v="3"/>
    <x v="15"/>
    <x v="19"/>
    <x v="0"/>
    <x v="4"/>
    <x v="8"/>
    <n v="6038"/>
    <n v="41501.25"/>
    <n v="69748"/>
    <n v="474626.25"/>
    <n v="80318"/>
    <n v="542204.25"/>
  </r>
  <r>
    <s v="Shampoo"/>
    <x v="3"/>
    <x v="15"/>
    <x v="19"/>
    <x v="0"/>
    <x v="4"/>
    <x v="9"/>
    <n v="6248"/>
    <n v="43076.25"/>
    <n v="75996"/>
    <n v="517702.5"/>
    <n v="83206"/>
    <n v="565680.5"/>
  </r>
  <r>
    <s v="Shampoo"/>
    <x v="3"/>
    <x v="15"/>
    <x v="19"/>
    <x v="0"/>
    <x v="4"/>
    <x v="10"/>
    <n v="8111"/>
    <n v="55965"/>
    <n v="84107"/>
    <n v="573667.5"/>
    <n v="87803"/>
    <n v="598251.5"/>
  </r>
  <r>
    <s v="Shampoo"/>
    <x v="3"/>
    <x v="15"/>
    <x v="19"/>
    <x v="0"/>
    <x v="4"/>
    <x v="11"/>
    <n v="6326"/>
    <n v="43785"/>
    <n v="90433"/>
    <n v="617452.5"/>
    <n v="90433"/>
    <n v="617452.5"/>
  </r>
  <r>
    <s v="Shampoo"/>
    <x v="3"/>
    <x v="15"/>
    <x v="19"/>
    <x v="0"/>
    <x v="5"/>
    <x v="0"/>
    <n v="8820"/>
    <n v="60900"/>
    <n v="8820"/>
    <n v="60900"/>
    <n v="92717"/>
    <n v="634935"/>
  </r>
  <r>
    <s v="Shampoo"/>
    <x v="3"/>
    <x v="15"/>
    <x v="19"/>
    <x v="0"/>
    <x v="5"/>
    <x v="1"/>
    <n v="10038"/>
    <n v="69132"/>
    <n v="18858"/>
    <n v="130032"/>
    <n v="97636"/>
    <n v="669994.5"/>
  </r>
  <r>
    <s v="Shampoo"/>
    <x v="3"/>
    <x v="15"/>
    <x v="19"/>
    <x v="0"/>
    <x v="5"/>
    <x v="2"/>
    <n v="9198"/>
    <n v="63252"/>
    <n v="28056"/>
    <n v="193284"/>
    <n v="99326"/>
    <n v="683424"/>
  </r>
  <r>
    <s v="Shampoo"/>
    <x v="3"/>
    <x v="15"/>
    <x v="19"/>
    <x v="1"/>
    <x v="1"/>
    <x v="9"/>
    <n v="284"/>
    <n v="3034.5"/>
    <n v="284"/>
    <n v="3034.5"/>
    <n v="284"/>
    <n v="3034.5"/>
  </r>
  <r>
    <s v="Shampoo"/>
    <x v="3"/>
    <x v="15"/>
    <x v="19"/>
    <x v="1"/>
    <x v="1"/>
    <x v="10"/>
    <n v="1754"/>
    <n v="9660"/>
    <n v="2038"/>
    <n v="12694.5"/>
    <n v="2038"/>
    <n v="12694.5"/>
  </r>
  <r>
    <s v="Shampoo"/>
    <x v="3"/>
    <x v="15"/>
    <x v="19"/>
    <x v="1"/>
    <x v="1"/>
    <x v="11"/>
    <n v="1848"/>
    <n v="10132.5"/>
    <n v="3886"/>
    <n v="22827"/>
    <n v="3886"/>
    <n v="22827"/>
  </r>
  <r>
    <s v="Shampoo"/>
    <x v="3"/>
    <x v="15"/>
    <x v="19"/>
    <x v="1"/>
    <x v="2"/>
    <x v="0"/>
    <n v="2132"/>
    <n v="11718"/>
    <n v="2132"/>
    <n v="11718"/>
    <n v="6018"/>
    <n v="34545"/>
  </r>
  <r>
    <s v="Shampoo"/>
    <x v="3"/>
    <x v="15"/>
    <x v="19"/>
    <x v="1"/>
    <x v="2"/>
    <x v="1"/>
    <n v="1932"/>
    <n v="10615.5"/>
    <n v="4064"/>
    <n v="22333.5"/>
    <n v="7950"/>
    <n v="45160.5"/>
  </r>
  <r>
    <s v="Shampoo"/>
    <x v="3"/>
    <x v="15"/>
    <x v="19"/>
    <x v="1"/>
    <x v="2"/>
    <x v="2"/>
    <n v="2446"/>
    <n v="13429.5"/>
    <n v="6510"/>
    <n v="35763"/>
    <n v="10396"/>
    <n v="58590"/>
  </r>
  <r>
    <s v="Shampoo"/>
    <x v="3"/>
    <x v="15"/>
    <x v="19"/>
    <x v="1"/>
    <x v="2"/>
    <x v="3"/>
    <n v="2478"/>
    <n v="13597.5"/>
    <n v="8988"/>
    <n v="49360.5"/>
    <n v="12874"/>
    <n v="72187.5"/>
  </r>
  <r>
    <s v="Shampoo"/>
    <x v="3"/>
    <x v="15"/>
    <x v="19"/>
    <x v="1"/>
    <x v="2"/>
    <x v="4"/>
    <n v="2331"/>
    <n v="12789"/>
    <n v="11319"/>
    <n v="62149.5"/>
    <n v="15205"/>
    <n v="84976.5"/>
  </r>
  <r>
    <s v="Shampoo"/>
    <x v="3"/>
    <x v="15"/>
    <x v="19"/>
    <x v="1"/>
    <x v="2"/>
    <x v="5"/>
    <n v="2594"/>
    <n v="14280"/>
    <n v="13913"/>
    <n v="76429.5"/>
    <n v="17799"/>
    <n v="99256.5"/>
  </r>
  <r>
    <s v="Shampoo"/>
    <x v="3"/>
    <x v="15"/>
    <x v="19"/>
    <x v="1"/>
    <x v="2"/>
    <x v="6"/>
    <n v="2919"/>
    <n v="16495.5"/>
    <n v="16832"/>
    <n v="92925"/>
    <n v="20718"/>
    <n v="115752"/>
  </r>
  <r>
    <s v="Shampoo"/>
    <x v="3"/>
    <x v="15"/>
    <x v="19"/>
    <x v="1"/>
    <x v="2"/>
    <x v="7"/>
    <n v="2614"/>
    <n v="14763"/>
    <n v="19446"/>
    <n v="107688"/>
    <n v="23332"/>
    <n v="130515"/>
  </r>
  <r>
    <s v="Shampoo"/>
    <x v="3"/>
    <x v="15"/>
    <x v="19"/>
    <x v="1"/>
    <x v="2"/>
    <x v="8"/>
    <n v="2258"/>
    <n v="12726"/>
    <n v="21704"/>
    <n v="120414"/>
    <n v="25590"/>
    <n v="143241"/>
  </r>
  <r>
    <s v="Shampoo"/>
    <x v="3"/>
    <x v="15"/>
    <x v="19"/>
    <x v="1"/>
    <x v="2"/>
    <x v="9"/>
    <n v="2058"/>
    <n v="11634"/>
    <n v="23762"/>
    <n v="132048"/>
    <n v="27364"/>
    <n v="151840.5"/>
  </r>
  <r>
    <s v="Shampoo"/>
    <x v="3"/>
    <x v="15"/>
    <x v="19"/>
    <x v="1"/>
    <x v="2"/>
    <x v="10"/>
    <n v="2184"/>
    <n v="12327"/>
    <n v="25946"/>
    <n v="144375"/>
    <n v="27794"/>
    <n v="154507.5"/>
  </r>
  <r>
    <s v="Shampoo"/>
    <x v="3"/>
    <x v="15"/>
    <x v="19"/>
    <x v="1"/>
    <x v="2"/>
    <x v="11"/>
    <n v="2636"/>
    <n v="14899.5"/>
    <n v="28582"/>
    <n v="159274.5"/>
    <n v="28582"/>
    <n v="159274.5"/>
  </r>
  <r>
    <s v="Shampoo"/>
    <x v="3"/>
    <x v="15"/>
    <x v="19"/>
    <x v="1"/>
    <x v="3"/>
    <x v="0"/>
    <n v="3290"/>
    <n v="18564"/>
    <n v="3290"/>
    <n v="18564"/>
    <n v="29740"/>
    <n v="166120.5"/>
  </r>
  <r>
    <s v="Shampoo"/>
    <x v="3"/>
    <x v="15"/>
    <x v="19"/>
    <x v="1"/>
    <x v="3"/>
    <x v="1"/>
    <n v="3724"/>
    <n v="21098"/>
    <n v="7014"/>
    <n v="39662"/>
    <n v="31532"/>
    <n v="176603"/>
  </r>
  <r>
    <s v="Shampoo"/>
    <x v="3"/>
    <x v="15"/>
    <x v="19"/>
    <x v="1"/>
    <x v="3"/>
    <x v="2"/>
    <n v="3864"/>
    <n v="21826"/>
    <n v="10878"/>
    <n v="61488"/>
    <n v="32950"/>
    <n v="184999.5"/>
  </r>
  <r>
    <s v="Shampoo"/>
    <x v="3"/>
    <x v="15"/>
    <x v="19"/>
    <x v="1"/>
    <x v="3"/>
    <x v="3"/>
    <n v="3374"/>
    <n v="19110"/>
    <n v="14252"/>
    <n v="80598"/>
    <n v="33846"/>
    <n v="190512"/>
  </r>
  <r>
    <s v="Shampoo"/>
    <x v="3"/>
    <x v="15"/>
    <x v="19"/>
    <x v="1"/>
    <x v="3"/>
    <x v="4"/>
    <n v="3822"/>
    <n v="21532"/>
    <n v="18074"/>
    <n v="102130"/>
    <n v="35337"/>
    <n v="199255"/>
  </r>
  <r>
    <s v="Shampoo"/>
    <x v="3"/>
    <x v="15"/>
    <x v="19"/>
    <x v="1"/>
    <x v="3"/>
    <x v="5"/>
    <n v="4144"/>
    <n v="23450"/>
    <n v="22218"/>
    <n v="125580"/>
    <n v="36887"/>
    <n v="208425"/>
  </r>
  <r>
    <s v="Shampoo"/>
    <x v="3"/>
    <x v="15"/>
    <x v="19"/>
    <x v="1"/>
    <x v="3"/>
    <x v="6"/>
    <n v="3822"/>
    <n v="21602"/>
    <n v="26040"/>
    <n v="147182"/>
    <n v="37790"/>
    <n v="213531.5"/>
  </r>
  <r>
    <s v="Shampoo"/>
    <x v="3"/>
    <x v="15"/>
    <x v="19"/>
    <x v="1"/>
    <x v="3"/>
    <x v="7"/>
    <n v="2716"/>
    <n v="15344"/>
    <n v="28756"/>
    <n v="162526"/>
    <n v="37892"/>
    <n v="214112.5"/>
  </r>
  <r>
    <s v="Shampoo"/>
    <x v="3"/>
    <x v="15"/>
    <x v="19"/>
    <x v="1"/>
    <x v="3"/>
    <x v="8"/>
    <n v="2688"/>
    <n v="15148"/>
    <n v="31444"/>
    <n v="177674"/>
    <n v="38322"/>
    <n v="216534.5"/>
  </r>
  <r>
    <s v="Shampoo"/>
    <x v="3"/>
    <x v="15"/>
    <x v="19"/>
    <x v="1"/>
    <x v="3"/>
    <x v="9"/>
    <n v="3556"/>
    <n v="20370"/>
    <n v="35000"/>
    <n v="198044"/>
    <n v="39820"/>
    <n v="225270.5"/>
  </r>
  <r>
    <s v="Shampoo"/>
    <x v="3"/>
    <x v="15"/>
    <x v="19"/>
    <x v="1"/>
    <x v="3"/>
    <x v="10"/>
    <n v="3150"/>
    <n v="20944"/>
    <n v="38150"/>
    <n v="218988"/>
    <n v="40786"/>
    <n v="233887.5"/>
  </r>
  <r>
    <s v="Shampoo"/>
    <x v="3"/>
    <x v="15"/>
    <x v="19"/>
    <x v="1"/>
    <x v="3"/>
    <x v="11"/>
    <n v="3682"/>
    <n v="24444"/>
    <n v="41832"/>
    <n v="243432"/>
    <n v="41832"/>
    <n v="243432"/>
  </r>
  <r>
    <s v="Shampoo"/>
    <x v="3"/>
    <x v="15"/>
    <x v="19"/>
    <x v="1"/>
    <x v="4"/>
    <x v="0"/>
    <n v="7166"/>
    <n v="47512.5"/>
    <n v="7166"/>
    <n v="47512.5"/>
    <n v="45708"/>
    <n v="272380.5"/>
  </r>
  <r>
    <s v="Shampoo"/>
    <x v="3"/>
    <x v="15"/>
    <x v="19"/>
    <x v="1"/>
    <x v="4"/>
    <x v="1"/>
    <n v="6221"/>
    <n v="41448.75"/>
    <n v="13387"/>
    <n v="88961.25"/>
    <n v="48205"/>
    <n v="292731.25"/>
  </r>
  <r>
    <s v="Shampoo"/>
    <x v="3"/>
    <x v="15"/>
    <x v="19"/>
    <x v="1"/>
    <x v="4"/>
    <x v="2"/>
    <n v="7324"/>
    <n v="48720"/>
    <n v="20711"/>
    <n v="137681.25"/>
    <n v="51665"/>
    <n v="319625.25"/>
  </r>
  <r>
    <s v="Shampoo"/>
    <x v="3"/>
    <x v="15"/>
    <x v="19"/>
    <x v="1"/>
    <x v="4"/>
    <x v="3"/>
    <n v="6090"/>
    <n v="40792.5"/>
    <n v="26801"/>
    <n v="178473.75"/>
    <n v="54381"/>
    <n v="341307.75"/>
  </r>
  <r>
    <s v="Shampoo"/>
    <x v="3"/>
    <x v="15"/>
    <x v="19"/>
    <x v="1"/>
    <x v="4"/>
    <x v="4"/>
    <n v="6064"/>
    <n v="41868.75"/>
    <n v="32865"/>
    <n v="220342.5"/>
    <n v="56623"/>
    <n v="361644.5"/>
  </r>
  <r>
    <s v="Shampoo"/>
    <x v="3"/>
    <x v="15"/>
    <x v="19"/>
    <x v="1"/>
    <x v="4"/>
    <x v="5"/>
    <n v="6458"/>
    <n v="44415"/>
    <n v="39323"/>
    <n v="264757.5"/>
    <n v="58937"/>
    <n v="382609.5"/>
  </r>
  <r>
    <s v="Shampoo"/>
    <x v="3"/>
    <x v="15"/>
    <x v="19"/>
    <x v="1"/>
    <x v="4"/>
    <x v="6"/>
    <n v="6431"/>
    <n v="44257.5"/>
    <n v="45754"/>
    <n v="309015"/>
    <n v="61546"/>
    <n v="405265"/>
  </r>
  <r>
    <s v="Shampoo"/>
    <x v="3"/>
    <x v="15"/>
    <x v="19"/>
    <x v="1"/>
    <x v="4"/>
    <x v="7"/>
    <n v="7035"/>
    <n v="48615"/>
    <n v="52789"/>
    <n v="357630"/>
    <n v="65865"/>
    <n v="438536"/>
  </r>
  <r>
    <s v="Shampoo"/>
    <x v="3"/>
    <x v="15"/>
    <x v="19"/>
    <x v="1"/>
    <x v="4"/>
    <x v="8"/>
    <n v="6904"/>
    <n v="47722.5"/>
    <n v="59693"/>
    <n v="405352.5"/>
    <n v="70081"/>
    <n v="471110.5"/>
  </r>
  <r>
    <s v="Shampoo"/>
    <x v="3"/>
    <x v="15"/>
    <x v="19"/>
    <x v="1"/>
    <x v="4"/>
    <x v="9"/>
    <n v="5906"/>
    <n v="40845"/>
    <n v="65599"/>
    <n v="446197.5"/>
    <n v="72431"/>
    <n v="491585.5"/>
  </r>
  <r>
    <s v="Shampoo"/>
    <x v="3"/>
    <x v="15"/>
    <x v="19"/>
    <x v="1"/>
    <x v="4"/>
    <x v="10"/>
    <n v="7166"/>
    <n v="49297.5"/>
    <n v="72765"/>
    <n v="495495"/>
    <n v="76447"/>
    <n v="519939"/>
  </r>
  <r>
    <s v="Shampoo"/>
    <x v="3"/>
    <x v="15"/>
    <x v="19"/>
    <x v="1"/>
    <x v="4"/>
    <x v="11"/>
    <n v="6064"/>
    <n v="41737.5"/>
    <n v="78829"/>
    <n v="537232.5"/>
    <n v="78829"/>
    <n v="537232.5"/>
  </r>
  <r>
    <s v="Shampoo"/>
    <x v="3"/>
    <x v="15"/>
    <x v="19"/>
    <x v="1"/>
    <x v="5"/>
    <x v="0"/>
    <n v="8442"/>
    <n v="57960"/>
    <n v="8442"/>
    <n v="57960"/>
    <n v="80105"/>
    <n v="547680"/>
  </r>
  <r>
    <s v="Shampoo"/>
    <x v="3"/>
    <x v="15"/>
    <x v="19"/>
    <x v="1"/>
    <x v="5"/>
    <x v="1"/>
    <n v="9198"/>
    <n v="63378"/>
    <n v="17640"/>
    <n v="121338"/>
    <n v="83082"/>
    <n v="569609.25"/>
  </r>
  <r>
    <s v="Shampoo"/>
    <x v="3"/>
    <x v="15"/>
    <x v="19"/>
    <x v="1"/>
    <x v="5"/>
    <x v="2"/>
    <n v="10038"/>
    <n v="69132"/>
    <n v="27678"/>
    <n v="190470"/>
    <n v="85796"/>
    <n v="590021.25"/>
  </r>
  <r>
    <s v="Shampoo"/>
    <x v="3"/>
    <x v="15"/>
    <x v="19"/>
    <x v="2"/>
    <x v="1"/>
    <x v="9"/>
    <n v="410"/>
    <n v="2079"/>
    <n v="410"/>
    <n v="2079"/>
    <n v="410"/>
    <n v="2079"/>
  </r>
  <r>
    <s v="Shampoo"/>
    <x v="3"/>
    <x v="15"/>
    <x v="19"/>
    <x v="2"/>
    <x v="1"/>
    <x v="10"/>
    <n v="788"/>
    <n v="4368"/>
    <n v="1198"/>
    <n v="6447"/>
    <n v="1198"/>
    <n v="6447"/>
  </r>
  <r>
    <s v="Shampoo"/>
    <x v="3"/>
    <x v="15"/>
    <x v="19"/>
    <x v="2"/>
    <x v="1"/>
    <x v="11"/>
    <n v="1197"/>
    <n v="6583.5"/>
    <n v="2395"/>
    <n v="13030.5"/>
    <n v="2395"/>
    <n v="13030.5"/>
  </r>
  <r>
    <s v="Shampoo"/>
    <x v="3"/>
    <x v="15"/>
    <x v="19"/>
    <x v="2"/>
    <x v="2"/>
    <x v="0"/>
    <n v="1008"/>
    <n v="5512.5"/>
    <n v="1008"/>
    <n v="5512.5"/>
    <n v="3403"/>
    <n v="18543"/>
  </r>
  <r>
    <s v="Shampoo"/>
    <x v="3"/>
    <x v="15"/>
    <x v="19"/>
    <x v="2"/>
    <x v="2"/>
    <x v="1"/>
    <n v="998"/>
    <n v="5470.5"/>
    <n v="2006"/>
    <n v="10983"/>
    <n v="4401"/>
    <n v="24013.5"/>
  </r>
  <r>
    <s v="Shampoo"/>
    <x v="3"/>
    <x v="15"/>
    <x v="19"/>
    <x v="2"/>
    <x v="2"/>
    <x v="2"/>
    <n v="966"/>
    <n v="5271"/>
    <n v="2972"/>
    <n v="16254"/>
    <n v="5367"/>
    <n v="29284.5"/>
  </r>
  <r>
    <s v="Shampoo"/>
    <x v="3"/>
    <x v="15"/>
    <x v="19"/>
    <x v="2"/>
    <x v="2"/>
    <x v="3"/>
    <n v="861"/>
    <n v="4756.5"/>
    <n v="3833"/>
    <n v="21010.5"/>
    <n v="6228"/>
    <n v="34041"/>
  </r>
  <r>
    <s v="Shampoo"/>
    <x v="3"/>
    <x v="15"/>
    <x v="19"/>
    <x v="2"/>
    <x v="2"/>
    <x v="4"/>
    <n v="987"/>
    <n v="5386.5"/>
    <n v="4820"/>
    <n v="26397"/>
    <n v="7215"/>
    <n v="39427.5"/>
  </r>
  <r>
    <s v="Shampoo"/>
    <x v="3"/>
    <x v="15"/>
    <x v="19"/>
    <x v="2"/>
    <x v="2"/>
    <x v="5"/>
    <n v="1155"/>
    <n v="6394.5"/>
    <n v="5975"/>
    <n v="32791.5"/>
    <n v="8370"/>
    <n v="45822"/>
  </r>
  <r>
    <s v="Shampoo"/>
    <x v="3"/>
    <x v="15"/>
    <x v="19"/>
    <x v="2"/>
    <x v="2"/>
    <x v="6"/>
    <n v="1701"/>
    <n v="9565.5"/>
    <n v="7676"/>
    <n v="42357"/>
    <n v="10071"/>
    <n v="55387.5"/>
  </r>
  <r>
    <s v="Shampoo"/>
    <x v="3"/>
    <x v="15"/>
    <x v="19"/>
    <x v="2"/>
    <x v="2"/>
    <x v="7"/>
    <n v="1334"/>
    <n v="7560"/>
    <n v="9010"/>
    <n v="49917"/>
    <n v="11405"/>
    <n v="62947.5"/>
  </r>
  <r>
    <s v="Shampoo"/>
    <x v="3"/>
    <x v="15"/>
    <x v="19"/>
    <x v="2"/>
    <x v="2"/>
    <x v="8"/>
    <n v="1858"/>
    <n v="10458"/>
    <n v="10868"/>
    <n v="60375"/>
    <n v="13263"/>
    <n v="73405.5"/>
  </r>
  <r>
    <s v="Shampoo"/>
    <x v="3"/>
    <x v="15"/>
    <x v="19"/>
    <x v="2"/>
    <x v="2"/>
    <x v="9"/>
    <n v="2002"/>
    <n v="11340"/>
    <n v="12870"/>
    <n v="71715"/>
    <n v="14855"/>
    <n v="82666.5"/>
  </r>
  <r>
    <s v="Shampoo"/>
    <x v="3"/>
    <x v="15"/>
    <x v="19"/>
    <x v="2"/>
    <x v="2"/>
    <x v="10"/>
    <n v="2016"/>
    <n v="11410"/>
    <n v="14886"/>
    <n v="83125"/>
    <n v="16083"/>
    <n v="89708.5"/>
  </r>
  <r>
    <s v="Shampoo"/>
    <x v="3"/>
    <x v="15"/>
    <x v="19"/>
    <x v="2"/>
    <x v="2"/>
    <x v="11"/>
    <n v="1736"/>
    <n v="9786"/>
    <n v="16622"/>
    <n v="92911"/>
    <n v="16622"/>
    <n v="92911"/>
  </r>
  <r>
    <s v="Shampoo"/>
    <x v="3"/>
    <x v="15"/>
    <x v="19"/>
    <x v="2"/>
    <x v="3"/>
    <x v="0"/>
    <n v="1876"/>
    <n v="10598"/>
    <n v="1876"/>
    <n v="10598"/>
    <n v="17490"/>
    <n v="97996.5"/>
  </r>
  <r>
    <s v="Shampoo"/>
    <x v="3"/>
    <x v="15"/>
    <x v="19"/>
    <x v="2"/>
    <x v="3"/>
    <x v="1"/>
    <n v="1862"/>
    <n v="10472"/>
    <n v="3738"/>
    <n v="21070"/>
    <n v="18354"/>
    <n v="102998"/>
  </r>
  <r>
    <s v="Shampoo"/>
    <x v="3"/>
    <x v="15"/>
    <x v="19"/>
    <x v="2"/>
    <x v="3"/>
    <x v="2"/>
    <n v="2016"/>
    <n v="11410"/>
    <n v="5754"/>
    <n v="32480"/>
    <n v="19404"/>
    <n v="109137"/>
  </r>
  <r>
    <s v="Shampoo"/>
    <x v="3"/>
    <x v="15"/>
    <x v="19"/>
    <x v="2"/>
    <x v="3"/>
    <x v="3"/>
    <n v="1764"/>
    <n v="10010"/>
    <n v="7518"/>
    <n v="42490"/>
    <n v="20307"/>
    <n v="114390.5"/>
  </r>
  <r>
    <s v="Shampoo"/>
    <x v="3"/>
    <x v="15"/>
    <x v="19"/>
    <x v="2"/>
    <x v="3"/>
    <x v="4"/>
    <n v="2282"/>
    <n v="12880"/>
    <n v="9800"/>
    <n v="55370"/>
    <n v="21602"/>
    <n v="121884"/>
  </r>
  <r>
    <s v="Shampoo"/>
    <x v="3"/>
    <x v="15"/>
    <x v="19"/>
    <x v="2"/>
    <x v="3"/>
    <x v="5"/>
    <n v="2072"/>
    <n v="11718"/>
    <n v="11872"/>
    <n v="67088"/>
    <n v="22519"/>
    <n v="127207.5"/>
  </r>
  <r>
    <s v="Shampoo"/>
    <x v="3"/>
    <x v="15"/>
    <x v="19"/>
    <x v="2"/>
    <x v="3"/>
    <x v="6"/>
    <n v="2058"/>
    <n v="11592"/>
    <n v="13930"/>
    <n v="78680"/>
    <n v="22876"/>
    <n v="129234"/>
  </r>
  <r>
    <s v="Shampoo"/>
    <x v="3"/>
    <x v="15"/>
    <x v="19"/>
    <x v="2"/>
    <x v="3"/>
    <x v="7"/>
    <n v="1736"/>
    <n v="9758"/>
    <n v="15666"/>
    <n v="88438"/>
    <n v="23278"/>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
    <n v="16957.5"/>
    <n v="2546"/>
    <n v="16957.5"/>
    <n v="23322"/>
    <n v="138141.5"/>
  </r>
  <r>
    <s v="Shampoo"/>
    <x v="3"/>
    <x v="15"/>
    <x v="19"/>
    <x v="2"/>
    <x v="4"/>
    <x v="1"/>
    <n v="3019"/>
    <n v="20055"/>
    <n v="5565"/>
    <n v="37012.5"/>
    <n v="24479"/>
    <n v="147724.5"/>
  </r>
  <r>
    <s v="Shampoo"/>
    <x v="3"/>
    <x v="15"/>
    <x v="19"/>
    <x v="2"/>
    <x v="4"/>
    <x v="2"/>
    <n v="3885"/>
    <n v="25830"/>
    <n v="9450"/>
    <n v="62842.5"/>
    <n v="26348"/>
    <n v="162144.5"/>
  </r>
  <r>
    <s v="Shampoo"/>
    <x v="3"/>
    <x v="15"/>
    <x v="19"/>
    <x v="2"/>
    <x v="4"/>
    <x v="3"/>
    <n v="2861"/>
    <n v="19005"/>
    <n v="12311"/>
    <n v="81847.5"/>
    <n v="27445"/>
    <n v="171139.5"/>
  </r>
  <r>
    <s v="Shampoo"/>
    <x v="3"/>
    <x v="15"/>
    <x v="19"/>
    <x v="2"/>
    <x v="4"/>
    <x v="4"/>
    <n v="4305"/>
    <n v="29662.5"/>
    <n v="16616"/>
    <n v="111510"/>
    <n v="29468"/>
    <n v="187922"/>
  </r>
  <r>
    <s v="Shampoo"/>
    <x v="3"/>
    <x v="15"/>
    <x v="19"/>
    <x v="2"/>
    <x v="4"/>
    <x v="5"/>
    <n v="4252"/>
    <n v="29268.75"/>
    <n v="20868"/>
    <n v="140778.75"/>
    <n v="31648"/>
    <n v="205472.75"/>
  </r>
  <r>
    <s v="Shampoo"/>
    <x v="3"/>
    <x v="15"/>
    <x v="19"/>
    <x v="2"/>
    <x v="4"/>
    <x v="6"/>
    <n v="3728"/>
    <n v="25751.25"/>
    <n v="24596"/>
    <n v="166530"/>
    <n v="33318"/>
    <n v="219632"/>
  </r>
  <r>
    <s v="Shampoo"/>
    <x v="3"/>
    <x v="15"/>
    <x v="19"/>
    <x v="2"/>
    <x v="4"/>
    <x v="7"/>
    <n v="3675"/>
    <n v="25357.5"/>
    <n v="28271"/>
    <n v="191887.5"/>
    <n v="35257"/>
    <n v="235231.5"/>
  </r>
  <r>
    <s v="Shampoo"/>
    <x v="3"/>
    <x v="15"/>
    <x v="19"/>
    <x v="2"/>
    <x v="4"/>
    <x v="8"/>
    <n v="3780"/>
    <n v="26223.75"/>
    <n v="32051"/>
    <n v="218111.25"/>
    <n v="37609"/>
    <n v="253335.25"/>
  </r>
  <r>
    <s v="Shampoo"/>
    <x v="3"/>
    <x v="15"/>
    <x v="19"/>
    <x v="2"/>
    <x v="4"/>
    <x v="9"/>
    <n v="2336"/>
    <n v="16170"/>
    <n v="34387"/>
    <n v="234281.25"/>
    <n v="37789"/>
    <n v="256961.25"/>
  </r>
  <r>
    <s v="Shampoo"/>
    <x v="3"/>
    <x v="15"/>
    <x v="19"/>
    <x v="2"/>
    <x v="4"/>
    <x v="10"/>
    <n v="3622"/>
    <n v="25042.5"/>
    <n v="38009"/>
    <n v="259323.75"/>
    <n v="39787"/>
    <n v="271153.75"/>
  </r>
  <r>
    <s v="Shampoo"/>
    <x v="3"/>
    <x v="15"/>
    <x v="19"/>
    <x v="2"/>
    <x v="4"/>
    <x v="11"/>
    <n v="3176"/>
    <n v="21866.25"/>
    <n v="41185"/>
    <n v="281190"/>
    <n v="41185"/>
    <n v="281190"/>
  </r>
  <r>
    <s v="Shampoo"/>
    <x v="3"/>
    <x v="15"/>
    <x v="19"/>
    <x v="2"/>
    <x v="5"/>
    <x v="0"/>
    <n v="6174"/>
    <n v="42420"/>
    <n v="6174"/>
    <n v="42420"/>
    <n v="44813"/>
    <n v="306652.5"/>
  </r>
  <r>
    <s v="Shampoo"/>
    <x v="3"/>
    <x v="15"/>
    <x v="19"/>
    <x v="2"/>
    <x v="5"/>
    <x v="1"/>
    <n v="5082"/>
    <n v="34860"/>
    <n v="11256"/>
    <n v="77280"/>
    <n v="46876"/>
    <n v="321457.5"/>
  </r>
  <r>
    <s v="Shampoo"/>
    <x v="3"/>
    <x v="15"/>
    <x v="19"/>
    <x v="2"/>
    <x v="5"/>
    <x v="2"/>
    <n v="5292"/>
    <n v="36456"/>
    <n v="16548"/>
    <n v="113736"/>
    <n v="48283"/>
    <n v="332083.5"/>
  </r>
  <r>
    <s v="Shampoo"/>
    <x v="3"/>
    <x v="2"/>
    <x v="20"/>
    <x v="0"/>
    <x v="0"/>
    <x v="0"/>
    <n v="2702"/>
    <n v="23558.5"/>
    <n v="2702"/>
    <n v="23558.5"/>
    <n v="2702"/>
    <n v="23558.5"/>
  </r>
  <r>
    <s v="Shampoo"/>
    <x v="3"/>
    <x v="2"/>
    <x v="20"/>
    <x v="0"/>
    <x v="0"/>
    <x v="1"/>
    <n v="2156"/>
    <n v="18945.5"/>
    <n v="4858"/>
    <n v="42504"/>
    <n v="4858"/>
    <n v="42504"/>
  </r>
  <r>
    <s v="Shampoo"/>
    <x v="3"/>
    <x v="2"/>
    <x v="20"/>
    <x v="0"/>
    <x v="0"/>
    <x v="2"/>
    <n v="3115"/>
    <n v="27062"/>
    <n v="7973"/>
    <n v="69566"/>
    <n v="7973"/>
    <n v="69566"/>
  </r>
  <r>
    <s v="Shampoo"/>
    <x v="3"/>
    <x v="2"/>
    <x v="20"/>
    <x v="0"/>
    <x v="0"/>
    <x v="3"/>
    <n v="2516"/>
    <n v="21777"/>
    <n v="10489"/>
    <n v="91343"/>
    <n v="10489"/>
    <n v="91343"/>
  </r>
  <r>
    <s v="Shampoo"/>
    <x v="3"/>
    <x v="2"/>
    <x v="20"/>
    <x v="0"/>
    <x v="0"/>
    <x v="4"/>
    <n v="2838"/>
    <n v="23989"/>
    <n v="13327"/>
    <n v="115332"/>
    <n v="13327"/>
    <n v="115332"/>
  </r>
  <r>
    <s v="Shampoo"/>
    <x v="3"/>
    <x v="2"/>
    <x v="20"/>
    <x v="0"/>
    <x v="0"/>
    <x v="5"/>
    <n v="2454"/>
    <n v="21539"/>
    <n v="15781"/>
    <n v="136871"/>
    <n v="15781"/>
    <n v="136871"/>
  </r>
  <r>
    <s v="Shampoo"/>
    <x v="3"/>
    <x v="2"/>
    <x v="20"/>
    <x v="0"/>
    <x v="0"/>
    <x v="6"/>
    <n v="3738"/>
    <n v="33071.5"/>
    <n v="19519"/>
    <n v="169942.5"/>
    <n v="19519"/>
    <n v="169942.5"/>
  </r>
  <r>
    <s v="Shampoo"/>
    <x v="3"/>
    <x v="2"/>
    <x v="20"/>
    <x v="0"/>
    <x v="0"/>
    <x v="7"/>
    <n v="2653"/>
    <n v="22851.5"/>
    <n v="22172"/>
    <n v="192794"/>
    <n v="22172"/>
    <n v="192794"/>
  </r>
  <r>
    <s v="Shampoo"/>
    <x v="3"/>
    <x v="2"/>
    <x v="20"/>
    <x v="0"/>
    <x v="0"/>
    <x v="8"/>
    <n v="3990"/>
    <n v="34944"/>
    <n v="26162"/>
    <n v="227738"/>
    <n v="26162"/>
    <n v="227738"/>
  </r>
  <r>
    <s v="Shampoo"/>
    <x v="3"/>
    <x v="2"/>
    <x v="20"/>
    <x v="0"/>
    <x v="0"/>
    <x v="9"/>
    <n v="3006"/>
    <n v="25935"/>
    <n v="29168"/>
    <n v="253673"/>
    <n v="29168"/>
    <n v="253673"/>
  </r>
  <r>
    <s v="Shampoo"/>
    <x v="3"/>
    <x v="2"/>
    <x v="20"/>
    <x v="0"/>
    <x v="0"/>
    <x v="10"/>
    <n v="3378"/>
    <n v="29158.5"/>
    <n v="32546"/>
    <n v="282831.5"/>
    <n v="32546"/>
    <n v="282831.5"/>
  </r>
  <r>
    <s v="Shampoo"/>
    <x v="3"/>
    <x v="2"/>
    <x v="20"/>
    <x v="0"/>
    <x v="0"/>
    <x v="11"/>
    <n v="3423"/>
    <n v="29466.5"/>
    <n v="35969"/>
    <n v="312298"/>
    <n v="35969"/>
    <n v="312298"/>
  </r>
  <r>
    <s v="Shampoo"/>
    <x v="3"/>
    <x v="2"/>
    <x v="20"/>
    <x v="0"/>
    <x v="1"/>
    <x v="0"/>
    <n v="7462"/>
    <n v="64729"/>
    <n v="7462"/>
    <n v="64729"/>
    <n v="40729"/>
    <n v="353468.5"/>
  </r>
  <r>
    <s v="Shampoo"/>
    <x v="3"/>
    <x v="2"/>
    <x v="20"/>
    <x v="0"/>
    <x v="1"/>
    <x v="1"/>
    <n v="7224"/>
    <n v="62650"/>
    <n v="14686"/>
    <n v="127379"/>
    <n v="45797"/>
    <n v="397173"/>
  </r>
  <r>
    <s v="Shampoo"/>
    <x v="3"/>
    <x v="2"/>
    <x v="20"/>
    <x v="0"/>
    <x v="1"/>
    <x v="2"/>
    <n v="7497"/>
    <n v="65926"/>
    <n v="22183"/>
    <n v="193305"/>
    <n v="50179"/>
    <n v="436037"/>
  </r>
  <r>
    <s v="Shampoo"/>
    <x v="3"/>
    <x v="2"/>
    <x v="20"/>
    <x v="0"/>
    <x v="1"/>
    <x v="3"/>
    <n v="8029"/>
    <n v="69762"/>
    <n v="30212"/>
    <n v="263067"/>
    <n v="55692"/>
    <n v="484022"/>
  </r>
  <r>
    <s v="Shampoo"/>
    <x v="3"/>
    <x v="2"/>
    <x v="20"/>
    <x v="0"/>
    <x v="1"/>
    <x v="4"/>
    <n v="10325"/>
    <n v="89467"/>
    <n v="40537"/>
    <n v="352534"/>
    <n v="63179"/>
    <n v="549500"/>
  </r>
  <r>
    <s v="Shampoo"/>
    <x v="3"/>
    <x v="2"/>
    <x v="20"/>
    <x v="0"/>
    <x v="1"/>
    <x v="5"/>
    <n v="6608"/>
    <n v="57568"/>
    <n v="47145"/>
    <n v="410102"/>
    <n v="67333"/>
    <n v="585529"/>
  </r>
  <r>
    <s v="Shampoo"/>
    <x v="3"/>
    <x v="2"/>
    <x v="20"/>
    <x v="0"/>
    <x v="1"/>
    <x v="6"/>
    <n v="7623"/>
    <n v="66619"/>
    <n v="54768"/>
    <n v="476721"/>
    <n v="71218"/>
    <n v="619076.5"/>
  </r>
  <r>
    <s v="Shampoo"/>
    <x v="3"/>
    <x v="2"/>
    <x v="20"/>
    <x v="0"/>
    <x v="1"/>
    <x v="7"/>
    <n v="6601"/>
    <n v="56497"/>
    <n v="61369"/>
    <n v="533218"/>
    <n v="75166"/>
    <n v="652722"/>
  </r>
  <r>
    <s v="Shampoo"/>
    <x v="3"/>
    <x v="2"/>
    <x v="20"/>
    <x v="0"/>
    <x v="1"/>
    <x v="8"/>
    <n v="6727"/>
    <n v="58037"/>
    <n v="68096"/>
    <n v="591255"/>
    <n v="77903"/>
    <n v="675815"/>
  </r>
  <r>
    <s v="Shampoo"/>
    <x v="3"/>
    <x v="2"/>
    <x v="20"/>
    <x v="0"/>
    <x v="1"/>
    <x v="9"/>
    <n v="7042"/>
    <n v="60102"/>
    <n v="75138"/>
    <n v="651357"/>
    <n v="81939"/>
    <n v="709982"/>
  </r>
  <r>
    <s v="Shampoo"/>
    <x v="3"/>
    <x v="2"/>
    <x v="20"/>
    <x v="0"/>
    <x v="1"/>
    <x v="10"/>
    <n v="5362"/>
    <n v="46067"/>
    <n v="80500"/>
    <n v="697424"/>
    <n v="83923"/>
    <n v="726890.5"/>
  </r>
  <r>
    <s v="Shampoo"/>
    <x v="3"/>
    <x v="2"/>
    <x v="20"/>
    <x v="0"/>
    <x v="1"/>
    <x v="11"/>
    <n v="6111"/>
    <n v="52150"/>
    <n v="86611"/>
    <n v="749574"/>
    <n v="86611"/>
    <n v="749574"/>
  </r>
  <r>
    <s v="Shampoo"/>
    <x v="3"/>
    <x v="2"/>
    <x v="20"/>
    <x v="0"/>
    <x v="2"/>
    <x v="0"/>
    <n v="7098"/>
    <n v="59346"/>
    <n v="7098"/>
    <n v="59346"/>
    <n v="86247"/>
    <n v="744191"/>
  </r>
  <r>
    <s v="Shampoo"/>
    <x v="3"/>
    <x v="2"/>
    <x v="20"/>
    <x v="0"/>
    <x v="2"/>
    <x v="1"/>
    <n v="7718"/>
    <n v="65058"/>
    <n v="14816"/>
    <n v="124404"/>
    <n v="86741"/>
    <n v="746599"/>
  </r>
  <r>
    <s v="Shampoo"/>
    <x v="3"/>
    <x v="2"/>
    <x v="20"/>
    <x v="0"/>
    <x v="2"/>
    <x v="2"/>
    <n v="8810"/>
    <n v="74592"/>
    <n v="23626"/>
    <n v="198996"/>
    <n v="88054"/>
    <n v="755265"/>
  </r>
  <r>
    <s v="Shampoo"/>
    <x v="3"/>
    <x v="2"/>
    <x v="20"/>
    <x v="0"/>
    <x v="2"/>
    <x v="3"/>
    <n v="7644"/>
    <n v="64186.5"/>
    <n v="31270"/>
    <n v="263182.5"/>
    <n v="87669"/>
    <n v="749689.5"/>
  </r>
  <r>
    <s v="Shampoo"/>
    <x v="3"/>
    <x v="2"/>
    <x v="20"/>
    <x v="0"/>
    <x v="2"/>
    <x v="4"/>
    <n v="7256"/>
    <n v="61929"/>
    <n v="38526"/>
    <n v="325111.5"/>
    <n v="84600"/>
    <n v="722151.5"/>
  </r>
  <r>
    <s v="Shampoo"/>
    <x v="3"/>
    <x v="2"/>
    <x v="20"/>
    <x v="0"/>
    <x v="2"/>
    <x v="5"/>
    <n v="8085"/>
    <n v="69478.5"/>
    <n v="46611"/>
    <n v="394590"/>
    <n v="86077"/>
    <n v="734062"/>
  </r>
  <r>
    <s v="Shampoo"/>
    <x v="3"/>
    <x v="2"/>
    <x v="20"/>
    <x v="0"/>
    <x v="2"/>
    <x v="6"/>
    <n v="8610"/>
    <n v="73363.5"/>
    <n v="55221"/>
    <n v="467953.5"/>
    <n v="87064"/>
    <n v="740806.5"/>
  </r>
  <r>
    <s v="Shampoo"/>
    <x v="3"/>
    <x v="2"/>
    <x v="20"/>
    <x v="0"/>
    <x v="2"/>
    <x v="7"/>
    <n v="11120"/>
    <n v="96211.5"/>
    <n v="66341"/>
    <n v="564165"/>
    <n v="91583"/>
    <n v="780521"/>
  </r>
  <r>
    <s v="Shampoo"/>
    <x v="3"/>
    <x v="2"/>
    <x v="20"/>
    <x v="0"/>
    <x v="2"/>
    <x v="8"/>
    <n v="11182"/>
    <n v="97671"/>
    <n v="77523"/>
    <n v="661836"/>
    <n v="96038"/>
    <n v="820155"/>
  </r>
  <r>
    <s v="Shampoo"/>
    <x v="3"/>
    <x v="2"/>
    <x v="20"/>
    <x v="0"/>
    <x v="2"/>
    <x v="9"/>
    <n v="10227"/>
    <n v="88924.5"/>
    <n v="87750"/>
    <n v="750760.5"/>
    <n v="99223"/>
    <n v="848977.5"/>
  </r>
  <r>
    <s v="Shampoo"/>
    <x v="3"/>
    <x v="2"/>
    <x v="20"/>
    <x v="0"/>
    <x v="2"/>
    <x v="10"/>
    <n v="7749"/>
    <n v="66853.5"/>
    <n v="95499"/>
    <n v="817614"/>
    <n v="101610"/>
    <n v="869764"/>
  </r>
  <r>
    <s v="Shampoo"/>
    <x v="3"/>
    <x v="2"/>
    <x v="20"/>
    <x v="0"/>
    <x v="2"/>
    <x v="11"/>
    <n v="10868"/>
    <n v="94395"/>
    <n v="106367"/>
    <n v="912009"/>
    <n v="106367"/>
    <n v="912009"/>
  </r>
  <r>
    <s v="Shampoo"/>
    <x v="3"/>
    <x v="2"/>
    <x v="20"/>
    <x v="0"/>
    <x v="3"/>
    <x v="0"/>
    <n v="13508"/>
    <n v="116902.1"/>
    <n v="13508"/>
    <n v="116902.1"/>
    <n v="112777"/>
    <n v="969565.1"/>
  </r>
  <r>
    <s v="Shampoo"/>
    <x v="3"/>
    <x v="2"/>
    <x v="20"/>
    <x v="0"/>
    <x v="3"/>
    <x v="1"/>
    <n v="14909"/>
    <n v="128284.8"/>
    <n v="28417"/>
    <n v="245186.90000000002"/>
    <n v="119968"/>
    <n v="1032791.9"/>
  </r>
  <r>
    <s v="Shampoo"/>
    <x v="3"/>
    <x v="2"/>
    <x v="20"/>
    <x v="0"/>
    <x v="3"/>
    <x v="2"/>
    <n v="18724"/>
    <n v="163688.70000000001"/>
    <n v="47141"/>
    <n v="408875.60000000003"/>
    <n v="129882"/>
    <n v="1121888.6000000001"/>
  </r>
  <r>
    <s v="Shampoo"/>
    <x v="3"/>
    <x v="2"/>
    <x v="20"/>
    <x v="0"/>
    <x v="3"/>
    <x v="3"/>
    <n v="16599"/>
    <n v="143805.20000000001"/>
    <n v="63740"/>
    <n v="552680.80000000005"/>
    <n v="138837"/>
    <n v="1201507.3"/>
  </r>
  <r>
    <s v="Shampoo"/>
    <x v="3"/>
    <x v="2"/>
    <x v="20"/>
    <x v="0"/>
    <x v="3"/>
    <x v="4"/>
    <n v="17855"/>
    <n v="153964.29999999999"/>
    <n v="81595"/>
    <n v="706645.10000000009"/>
    <n v="149436"/>
    <n v="1293542.6000000001"/>
  </r>
  <r>
    <s v="Shampoo"/>
    <x v="3"/>
    <x v="2"/>
    <x v="20"/>
    <x v="0"/>
    <x v="3"/>
    <x v="5"/>
    <n v="15955"/>
    <n v="140021.70000000001"/>
    <n v="97550"/>
    <n v="846666.8"/>
    <n v="157306"/>
    <n v="1364085.8"/>
  </r>
  <r>
    <s v="Shampoo"/>
    <x v="3"/>
    <x v="2"/>
    <x v="20"/>
    <x v="0"/>
    <x v="3"/>
    <x v="6"/>
    <n v="18145"/>
    <n v="164075.1"/>
    <n v="115695"/>
    <n v="1010741.9"/>
    <n v="166841"/>
    <n v="1454797.4"/>
  </r>
  <r>
    <s v="Shampoo"/>
    <x v="3"/>
    <x v="2"/>
    <x v="20"/>
    <x v="0"/>
    <x v="3"/>
    <x v="7"/>
    <n v="18934"/>
    <n v="170370.2"/>
    <n v="134629"/>
    <n v="1181112.1000000001"/>
    <n v="174655"/>
    <n v="1528956.1"/>
  </r>
  <r>
    <s v="Shampoo"/>
    <x v="3"/>
    <x v="2"/>
    <x v="20"/>
    <x v="0"/>
    <x v="3"/>
    <x v="8"/>
    <n v="14410"/>
    <n v="130297.3"/>
    <n v="149039"/>
    <n v="1311409.4000000001"/>
    <n v="177883"/>
    <n v="1561582.4000000001"/>
  </r>
  <r>
    <s v="Shampoo"/>
    <x v="3"/>
    <x v="2"/>
    <x v="20"/>
    <x v="0"/>
    <x v="3"/>
    <x v="9"/>
    <n v="17597"/>
    <n v="158520.6"/>
    <n v="166636"/>
    <n v="1469930.0000000002"/>
    <n v="185253"/>
    <n v="1631178.5000000002"/>
  </r>
  <r>
    <s v="Shampoo"/>
    <x v="3"/>
    <x v="2"/>
    <x v="20"/>
    <x v="0"/>
    <x v="3"/>
    <x v="10"/>
    <n v="15971"/>
    <n v="141229.20000000001"/>
    <n v="182607"/>
    <n v="1611159.2000000002"/>
    <n v="193475"/>
    <n v="1705554.2000000002"/>
  </r>
  <r>
    <s v="Shampoo"/>
    <x v="3"/>
    <x v="2"/>
    <x v="20"/>
    <x v="0"/>
    <x v="3"/>
    <x v="11"/>
    <n v="14715"/>
    <n v="129717.7"/>
    <n v="197322"/>
    <n v="1740876.9000000001"/>
    <n v="197322"/>
    <n v="1740876.9000000001"/>
  </r>
  <r>
    <s v="Shampoo"/>
    <x v="3"/>
    <x v="2"/>
    <x v="20"/>
    <x v="0"/>
    <x v="4"/>
    <x v="0"/>
    <n v="19614"/>
    <n v="176652"/>
    <n v="19614"/>
    <n v="176652"/>
    <n v="203428"/>
    <n v="1800626.8"/>
  </r>
  <r>
    <s v="Shampoo"/>
    <x v="3"/>
    <x v="2"/>
    <x v="20"/>
    <x v="0"/>
    <x v="4"/>
    <x v="1"/>
    <n v="17766"/>
    <n v="156912"/>
    <n v="37380"/>
    <n v="333564"/>
    <n v="206285"/>
    <n v="1829254"/>
  </r>
  <r>
    <s v="Shampoo"/>
    <x v="3"/>
    <x v="2"/>
    <x v="20"/>
    <x v="0"/>
    <x v="4"/>
    <x v="2"/>
    <n v="23709"/>
    <n v="213990"/>
    <n v="61089"/>
    <n v="547554"/>
    <n v="211270"/>
    <n v="1879555.3"/>
  </r>
  <r>
    <s v="Shampoo"/>
    <x v="3"/>
    <x v="2"/>
    <x v="20"/>
    <x v="0"/>
    <x v="4"/>
    <x v="3"/>
    <n v="24045"/>
    <n v="213570"/>
    <n v="85134"/>
    <n v="761124"/>
    <n v="218716"/>
    <n v="1949320.1"/>
  </r>
  <r>
    <s v="Shampoo"/>
    <x v="3"/>
    <x v="2"/>
    <x v="20"/>
    <x v="0"/>
    <x v="4"/>
    <x v="4"/>
    <n v="21189"/>
    <n v="190239"/>
    <n v="106323"/>
    <n v="951363"/>
    <n v="222050"/>
    <n v="1985594.8"/>
  </r>
  <r>
    <s v="Shampoo"/>
    <x v="3"/>
    <x v="2"/>
    <x v="20"/>
    <x v="0"/>
    <x v="4"/>
    <x v="5"/>
    <n v="22092"/>
    <n v="196203"/>
    <n v="128415"/>
    <n v="1147566"/>
    <n v="228187"/>
    <n v="2041776.1"/>
  </r>
  <r>
    <s v="Shampoo"/>
    <x v="3"/>
    <x v="2"/>
    <x v="20"/>
    <x v="0"/>
    <x v="4"/>
    <x v="6"/>
    <n v="20412"/>
    <n v="181104"/>
    <n v="148827"/>
    <n v="1328670"/>
    <n v="230454"/>
    <n v="2058805"/>
  </r>
  <r>
    <s v="Shampoo"/>
    <x v="3"/>
    <x v="2"/>
    <x v="20"/>
    <x v="0"/>
    <x v="4"/>
    <x v="7"/>
    <n v="24213"/>
    <n v="215565"/>
    <n v="173040"/>
    <n v="1544235"/>
    <n v="235733"/>
    <n v="2103999.7999999998"/>
  </r>
  <r>
    <s v="Shampoo"/>
    <x v="3"/>
    <x v="2"/>
    <x v="20"/>
    <x v="0"/>
    <x v="4"/>
    <x v="8"/>
    <n v="25893"/>
    <n v="231714"/>
    <n v="198933"/>
    <n v="1775949"/>
    <n v="247216"/>
    <n v="2205416.5"/>
  </r>
  <r>
    <s v="Shampoo"/>
    <x v="3"/>
    <x v="2"/>
    <x v="20"/>
    <x v="0"/>
    <x v="4"/>
    <x v="9"/>
    <n v="20349"/>
    <n v="180621"/>
    <n v="219282"/>
    <n v="1956570"/>
    <n v="249968"/>
    <n v="2227516.9"/>
  </r>
  <r>
    <s v="Shampoo"/>
    <x v="3"/>
    <x v="2"/>
    <x v="20"/>
    <x v="0"/>
    <x v="4"/>
    <x v="10"/>
    <n v="20748"/>
    <n v="184275"/>
    <n v="240030"/>
    <n v="2140845"/>
    <n v="254745"/>
    <n v="2270562.700000000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2"/>
    <n v="1421"/>
    <n v="172"/>
    <n v="1421"/>
    <n v="172"/>
    <n v="1421"/>
  </r>
  <r>
    <s v="Shampoo"/>
    <x v="3"/>
    <x v="2"/>
    <x v="20"/>
    <x v="1"/>
    <x v="0"/>
    <x v="1"/>
    <n v="360"/>
    <n v="3017"/>
    <n v="532"/>
    <n v="4438"/>
    <n v="532"/>
    <n v="4438"/>
  </r>
  <r>
    <s v="Shampoo"/>
    <x v="3"/>
    <x v="2"/>
    <x v="20"/>
    <x v="1"/>
    <x v="0"/>
    <x v="2"/>
    <n v="312"/>
    <n v="2555"/>
    <n v="844"/>
    <n v="6993"/>
    <n v="844"/>
    <n v="6993"/>
  </r>
  <r>
    <s v="Shampoo"/>
    <x v="3"/>
    <x v="2"/>
    <x v="20"/>
    <x v="1"/>
    <x v="0"/>
    <x v="3"/>
    <n v="315"/>
    <n v="2436"/>
    <n v="1159"/>
    <n v="9429"/>
    <n v="1159"/>
    <n v="9429"/>
  </r>
  <r>
    <s v="Shampoo"/>
    <x v="3"/>
    <x v="2"/>
    <x v="20"/>
    <x v="1"/>
    <x v="0"/>
    <x v="4"/>
    <n v="147"/>
    <n v="1235.5"/>
    <n v="1306"/>
    <n v="10664.5"/>
    <n v="1306"/>
    <n v="10664.5"/>
  </r>
  <r>
    <s v="Shampoo"/>
    <x v="3"/>
    <x v="2"/>
    <x v="20"/>
    <x v="1"/>
    <x v="0"/>
    <x v="5"/>
    <n v="360"/>
    <n v="3157"/>
    <n v="1666"/>
    <n v="13821.5"/>
    <n v="1666"/>
    <n v="13821.5"/>
  </r>
  <r>
    <s v="Shampoo"/>
    <x v="3"/>
    <x v="2"/>
    <x v="20"/>
    <x v="1"/>
    <x v="0"/>
    <x v="6"/>
    <n v="371"/>
    <n v="3122"/>
    <n v="2037"/>
    <n v="16943.5"/>
    <n v="2037"/>
    <n v="16943.5"/>
  </r>
  <r>
    <s v="Shampoo"/>
    <x v="3"/>
    <x v="2"/>
    <x v="20"/>
    <x v="1"/>
    <x v="0"/>
    <x v="7"/>
    <n v="248"/>
    <n v="2068.5"/>
    <n v="2285"/>
    <n v="19012"/>
    <n v="2285"/>
    <n v="19012"/>
  </r>
  <r>
    <s v="Shampoo"/>
    <x v="3"/>
    <x v="2"/>
    <x v="20"/>
    <x v="1"/>
    <x v="0"/>
    <x v="8"/>
    <n v="182"/>
    <n v="1351"/>
    <n v="2467"/>
    <n v="20363"/>
    <n v="2467"/>
    <n v="20363"/>
  </r>
  <r>
    <s v="Shampoo"/>
    <x v="3"/>
    <x v="2"/>
    <x v="20"/>
    <x v="1"/>
    <x v="0"/>
    <x v="9"/>
    <n v="378"/>
    <n v="3139.5"/>
    <n v="2845"/>
    <n v="23502.5"/>
    <n v="2845"/>
    <n v="23502.5"/>
  </r>
  <r>
    <s v="Shampoo"/>
    <x v="3"/>
    <x v="2"/>
    <x v="20"/>
    <x v="1"/>
    <x v="0"/>
    <x v="10"/>
    <n v="186"/>
    <n v="1515.5"/>
    <n v="3031"/>
    <n v="25018"/>
    <n v="3031"/>
    <n v="25018"/>
  </r>
  <r>
    <s v="Shampoo"/>
    <x v="3"/>
    <x v="2"/>
    <x v="20"/>
    <x v="1"/>
    <x v="0"/>
    <x v="11"/>
    <n v="315"/>
    <n v="2562"/>
    <n v="3346"/>
    <n v="27580"/>
    <n v="3346"/>
    <n v="27580"/>
  </r>
  <r>
    <s v="Shampoo"/>
    <x v="3"/>
    <x v="2"/>
    <x v="20"/>
    <x v="1"/>
    <x v="1"/>
    <x v="0"/>
    <n v="567"/>
    <n v="4711"/>
    <n v="567"/>
    <n v="4711"/>
    <n v="3741"/>
    <n v="30870"/>
  </r>
  <r>
    <s v="Shampoo"/>
    <x v="3"/>
    <x v="2"/>
    <x v="20"/>
    <x v="1"/>
    <x v="1"/>
    <x v="1"/>
    <n v="784"/>
    <n v="6377"/>
    <n v="1351"/>
    <n v="11088"/>
    <n v="4165"/>
    <n v="34230"/>
  </r>
  <r>
    <s v="Shampoo"/>
    <x v="3"/>
    <x v="2"/>
    <x v="20"/>
    <x v="1"/>
    <x v="1"/>
    <x v="2"/>
    <n v="679"/>
    <n v="5509"/>
    <n v="2030"/>
    <n v="16597"/>
    <n v="4532"/>
    <n v="37184"/>
  </r>
  <r>
    <s v="Shampoo"/>
    <x v="3"/>
    <x v="2"/>
    <x v="20"/>
    <x v="1"/>
    <x v="1"/>
    <x v="3"/>
    <n v="1008"/>
    <n v="8295"/>
    <n v="3038"/>
    <n v="24892"/>
    <n v="5225"/>
    <n v="43043"/>
  </r>
  <r>
    <s v="Shampoo"/>
    <x v="3"/>
    <x v="2"/>
    <x v="20"/>
    <x v="1"/>
    <x v="1"/>
    <x v="4"/>
    <n v="427"/>
    <n v="3521"/>
    <n v="3465"/>
    <n v="28413"/>
    <n v="5505"/>
    <n v="45328.5"/>
  </r>
  <r>
    <s v="Shampoo"/>
    <x v="3"/>
    <x v="2"/>
    <x v="20"/>
    <x v="1"/>
    <x v="1"/>
    <x v="5"/>
    <n v="987"/>
    <n v="8099"/>
    <n v="4452"/>
    <n v="36512"/>
    <n v="6132"/>
    <n v="50270.5"/>
  </r>
  <r>
    <s v="Shampoo"/>
    <x v="3"/>
    <x v="2"/>
    <x v="20"/>
    <x v="1"/>
    <x v="1"/>
    <x v="6"/>
    <n v="1449"/>
    <n v="12509"/>
    <n v="5901"/>
    <n v="49021"/>
    <n v="7210"/>
    <n v="59657.5"/>
  </r>
  <r>
    <s v="Shampoo"/>
    <x v="3"/>
    <x v="2"/>
    <x v="20"/>
    <x v="1"/>
    <x v="1"/>
    <x v="7"/>
    <n v="1358"/>
    <n v="11557"/>
    <n v="7259"/>
    <n v="60578"/>
    <n v="8320"/>
    <n v="69146"/>
  </r>
  <r>
    <s v="Shampoo"/>
    <x v="3"/>
    <x v="2"/>
    <x v="20"/>
    <x v="1"/>
    <x v="1"/>
    <x v="8"/>
    <n v="1386"/>
    <n v="11900"/>
    <n v="8645"/>
    <n v="72478"/>
    <n v="9524"/>
    <n v="79695"/>
  </r>
  <r>
    <s v="Shampoo"/>
    <x v="3"/>
    <x v="2"/>
    <x v="20"/>
    <x v="1"/>
    <x v="1"/>
    <x v="9"/>
    <n v="1218"/>
    <n v="10360"/>
    <n v="9863"/>
    <n v="82838"/>
    <n v="10364"/>
    <n v="8691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108209.5"/>
  </r>
  <r>
    <s v="Shampoo"/>
    <x v="3"/>
    <x v="2"/>
    <x v="20"/>
    <x v="1"/>
    <x v="2"/>
    <x v="1"/>
    <n v="1648"/>
    <n v="14238"/>
    <n v="2866"/>
    <n v="24559.5"/>
    <n v="13716"/>
    <n v="116070.5"/>
  </r>
  <r>
    <s v="Shampoo"/>
    <x v="3"/>
    <x v="2"/>
    <x v="20"/>
    <x v="1"/>
    <x v="2"/>
    <x v="2"/>
    <n v="1911"/>
    <n v="15886.5"/>
    <n v="4777"/>
    <n v="40446"/>
    <n v="14948"/>
    <n v="126448"/>
  </r>
  <r>
    <s v="Shampoo"/>
    <x v="3"/>
    <x v="2"/>
    <x v="20"/>
    <x v="1"/>
    <x v="2"/>
    <x v="3"/>
    <n v="1858"/>
    <n v="16306.5"/>
    <n v="6635"/>
    <n v="56752.5"/>
    <n v="15798"/>
    <n v="134459.5"/>
  </r>
  <r>
    <s v="Shampoo"/>
    <x v="3"/>
    <x v="2"/>
    <x v="20"/>
    <x v="1"/>
    <x v="2"/>
    <x v="4"/>
    <n v="1082"/>
    <n v="8967"/>
    <n v="7717"/>
    <n v="65719.5"/>
    <n v="16453"/>
    <n v="139905.5"/>
  </r>
  <r>
    <s v="Shampoo"/>
    <x v="3"/>
    <x v="2"/>
    <x v="20"/>
    <x v="1"/>
    <x v="2"/>
    <x v="5"/>
    <n v="1407"/>
    <n v="11802"/>
    <n v="9124"/>
    <n v="77521.5"/>
    <n v="16873"/>
    <n v="143608.5"/>
  </r>
  <r>
    <s v="Shampoo"/>
    <x v="3"/>
    <x v="2"/>
    <x v="20"/>
    <x v="1"/>
    <x v="2"/>
    <x v="6"/>
    <n v="1365"/>
    <n v="11791.5"/>
    <n v="10489"/>
    <n v="89313"/>
    <n v="16789"/>
    <n v="142891"/>
  </r>
  <r>
    <s v="Shampoo"/>
    <x v="3"/>
    <x v="2"/>
    <x v="20"/>
    <x v="1"/>
    <x v="2"/>
    <x v="7"/>
    <n v="1197"/>
    <n v="10174.5"/>
    <n v="11686"/>
    <n v="99487.5"/>
    <n v="16628"/>
    <n v="141508.5"/>
  </r>
  <r>
    <s v="Shampoo"/>
    <x v="3"/>
    <x v="2"/>
    <x v="20"/>
    <x v="1"/>
    <x v="2"/>
    <x v="8"/>
    <n v="1764"/>
    <n v="14826"/>
    <n v="13450"/>
    <n v="114313.5"/>
    <n v="17006"/>
    <n v="144434.5"/>
  </r>
  <r>
    <s v="Shampoo"/>
    <x v="3"/>
    <x v="2"/>
    <x v="20"/>
    <x v="1"/>
    <x v="2"/>
    <x v="9"/>
    <n v="2226"/>
    <n v="19225.5"/>
    <n v="15676"/>
    <n v="133539"/>
    <n v="18014"/>
    <n v="153300"/>
  </r>
  <r>
    <s v="Shampoo"/>
    <x v="3"/>
    <x v="2"/>
    <x v="20"/>
    <x v="1"/>
    <x v="2"/>
    <x v="10"/>
    <n v="1606"/>
    <n v="14185.5"/>
    <n v="17282"/>
    <n v="147724.5"/>
    <n v="18689"/>
    <n v="159743.5"/>
  </r>
  <r>
    <s v="Shampoo"/>
    <x v="3"/>
    <x v="2"/>
    <x v="20"/>
    <x v="1"/>
    <x v="2"/>
    <x v="11"/>
    <n v="2342"/>
    <n v="20191.5"/>
    <n v="19624"/>
    <n v="167916"/>
    <n v="19624"/>
    <n v="167916"/>
  </r>
  <r>
    <s v="Shampoo"/>
    <x v="3"/>
    <x v="2"/>
    <x v="20"/>
    <x v="1"/>
    <x v="3"/>
    <x v="0"/>
    <n v="3671"/>
    <n v="31845.8"/>
    <n v="3671"/>
    <n v="31845.8"/>
    <n v="22077"/>
    <n v="189440.3"/>
  </r>
  <r>
    <s v="Shampoo"/>
    <x v="3"/>
    <x v="2"/>
    <x v="20"/>
    <x v="1"/>
    <x v="3"/>
    <x v="1"/>
    <n v="2978"/>
    <n v="26001.5"/>
    <n v="6649"/>
    <n v="57847.3"/>
    <n v="23407"/>
    <n v="201203.8"/>
  </r>
  <r>
    <s v="Shampoo"/>
    <x v="3"/>
    <x v="2"/>
    <x v="20"/>
    <x v="1"/>
    <x v="3"/>
    <x v="2"/>
    <n v="3961"/>
    <n v="33665.1"/>
    <n v="10610"/>
    <n v="91512.4"/>
    <n v="25457"/>
    <n v="218982.39999999999"/>
  </r>
  <r>
    <s v="Shampoo"/>
    <x v="3"/>
    <x v="2"/>
    <x v="20"/>
    <x v="1"/>
    <x v="3"/>
    <x v="3"/>
    <n v="3478"/>
    <n v="30557.8"/>
    <n v="14088"/>
    <n v="122070.2"/>
    <n v="27077"/>
    <n v="233233.7"/>
  </r>
  <r>
    <s v="Shampoo"/>
    <x v="3"/>
    <x v="2"/>
    <x v="20"/>
    <x v="1"/>
    <x v="3"/>
    <x v="4"/>
    <n v="3317"/>
    <n v="28802.9"/>
    <n v="17405"/>
    <n v="150873.1"/>
    <n v="29312"/>
    <n v="253069.6"/>
  </r>
  <r>
    <s v="Shampoo"/>
    <x v="3"/>
    <x v="2"/>
    <x v="20"/>
    <x v="1"/>
    <x v="3"/>
    <x v="5"/>
    <n v="2141"/>
    <n v="18305.7"/>
    <n v="19546"/>
    <n v="169178.80000000002"/>
    <n v="30046"/>
    <n v="259573.30000000002"/>
  </r>
  <r>
    <s v="Shampoo"/>
    <x v="3"/>
    <x v="2"/>
    <x v="20"/>
    <x v="1"/>
    <x v="3"/>
    <x v="6"/>
    <n v="3478"/>
    <n v="31169.599999999999"/>
    <n v="23024"/>
    <n v="200348.40000000002"/>
    <n v="32159"/>
    <n v="278951.40000000002"/>
  </r>
  <r>
    <s v="Shampoo"/>
    <x v="3"/>
    <x v="2"/>
    <x v="20"/>
    <x v="1"/>
    <x v="3"/>
    <x v="7"/>
    <n v="3188"/>
    <n v="28690.2"/>
    <n v="26212"/>
    <n v="229038.60000000003"/>
    <n v="34150"/>
    <n v="297467.10000000003"/>
  </r>
  <r>
    <s v="Shampoo"/>
    <x v="3"/>
    <x v="2"/>
    <x v="20"/>
    <x v="1"/>
    <x v="3"/>
    <x v="8"/>
    <n v="3091"/>
    <n v="27901.3"/>
    <n v="29303"/>
    <n v="256939.90000000002"/>
    <n v="35477"/>
    <n v="310542.40000000002"/>
  </r>
  <r>
    <s v="Shampoo"/>
    <x v="3"/>
    <x v="2"/>
    <x v="20"/>
    <x v="1"/>
    <x v="3"/>
    <x v="9"/>
    <n v="3816"/>
    <n v="34405.699999999997"/>
    <n v="33119"/>
    <n v="291345.60000000003"/>
    <n v="37067"/>
    <n v="325722.60000000003"/>
  </r>
  <r>
    <s v="Shampoo"/>
    <x v="3"/>
    <x v="2"/>
    <x v="20"/>
    <x v="1"/>
    <x v="3"/>
    <x v="10"/>
    <n v="3349"/>
    <n v="30251.9"/>
    <n v="36468"/>
    <n v="321597.50000000006"/>
    <n v="38810"/>
    <n v="341789.00000000006"/>
  </r>
  <r>
    <s v="Shampoo"/>
    <x v="3"/>
    <x v="2"/>
    <x v="20"/>
    <x v="1"/>
    <x v="3"/>
    <x v="11"/>
    <n v="3220"/>
    <n v="29253.7"/>
    <n v="39688"/>
    <n v="350851.20000000007"/>
    <n v="39688"/>
    <n v="350851.20000000007"/>
  </r>
  <r>
    <s v="Shampoo"/>
    <x v="3"/>
    <x v="2"/>
    <x v="20"/>
    <x v="1"/>
    <x v="4"/>
    <x v="0"/>
    <n v="3801"/>
    <n v="34062"/>
    <n v="3801"/>
    <n v="34062"/>
    <n v="39818"/>
    <n v="353067.4"/>
  </r>
  <r>
    <s v="Shampoo"/>
    <x v="3"/>
    <x v="2"/>
    <x v="20"/>
    <x v="1"/>
    <x v="4"/>
    <x v="1"/>
    <n v="4620"/>
    <n v="42063"/>
    <n v="8421"/>
    <n v="76125"/>
    <n v="41460"/>
    <n v="369128.9"/>
  </r>
  <r>
    <s v="Shampoo"/>
    <x v="3"/>
    <x v="2"/>
    <x v="20"/>
    <x v="1"/>
    <x v="4"/>
    <x v="2"/>
    <n v="4494"/>
    <n v="40656"/>
    <n v="12915"/>
    <n v="116781"/>
    <n v="41993"/>
    <n v="376119.80000000005"/>
  </r>
  <r>
    <s v="Shampoo"/>
    <x v="3"/>
    <x v="2"/>
    <x v="20"/>
    <x v="1"/>
    <x v="4"/>
    <x v="3"/>
    <n v="5292"/>
    <n v="46263"/>
    <n v="18207"/>
    <n v="163044"/>
    <n v="43807"/>
    <n v="391825"/>
  </r>
  <r>
    <s v="Shampoo"/>
    <x v="3"/>
    <x v="2"/>
    <x v="20"/>
    <x v="1"/>
    <x v="4"/>
    <x v="4"/>
    <n v="5292"/>
    <n v="47271"/>
    <n v="23499"/>
    <n v="210315"/>
    <n v="45782"/>
    <n v="410293.1"/>
  </r>
  <r>
    <s v="Shampoo"/>
    <x v="3"/>
    <x v="2"/>
    <x v="20"/>
    <x v="1"/>
    <x v="4"/>
    <x v="5"/>
    <n v="5208"/>
    <n v="47208"/>
    <n v="28707"/>
    <n v="257523"/>
    <n v="48849"/>
    <n v="439195.4"/>
  </r>
  <r>
    <s v="Shampoo"/>
    <x v="3"/>
    <x v="2"/>
    <x v="20"/>
    <x v="1"/>
    <x v="4"/>
    <x v="6"/>
    <n v="4515"/>
    <n v="40950"/>
    <n v="33222"/>
    <n v="298473"/>
    <n v="49886"/>
    <n v="448975.80000000005"/>
  </r>
  <r>
    <s v="Shampoo"/>
    <x v="3"/>
    <x v="2"/>
    <x v="20"/>
    <x v="1"/>
    <x v="4"/>
    <x v="7"/>
    <n v="7161"/>
    <n v="64953"/>
    <n v="40383"/>
    <n v="363426"/>
    <n v="53859"/>
    <n v="485238.6"/>
  </r>
  <r>
    <s v="Shampoo"/>
    <x v="3"/>
    <x v="2"/>
    <x v="20"/>
    <x v="1"/>
    <x v="4"/>
    <x v="8"/>
    <n v="5691"/>
    <n v="51240"/>
    <n v="46074"/>
    <n v="414666"/>
    <n v="56459"/>
    <n v="508577.3"/>
  </r>
  <r>
    <s v="Shampoo"/>
    <x v="3"/>
    <x v="2"/>
    <x v="20"/>
    <x v="1"/>
    <x v="4"/>
    <x v="9"/>
    <n v="5733"/>
    <n v="51282"/>
    <n v="51807"/>
    <n v="465948"/>
    <n v="58376"/>
    <n v="525453.6"/>
  </r>
  <r>
    <s v="Shampoo"/>
    <x v="3"/>
    <x v="2"/>
    <x v="20"/>
    <x v="1"/>
    <x v="4"/>
    <x v="10"/>
    <n v="6993"/>
    <n v="63378"/>
    <n v="58800"/>
    <n v="529326"/>
    <n v="62020"/>
    <n v="558579.69999999995"/>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6"/>
    <n v="934.5"/>
    <n v="270"/>
    <n v="2191"/>
    <n v="270"/>
    <n v="2191"/>
  </r>
  <r>
    <s v="Shampoo"/>
    <x v="3"/>
    <x v="2"/>
    <x v="20"/>
    <x v="2"/>
    <x v="0"/>
    <x v="2"/>
    <n v="245"/>
    <n v="1918"/>
    <n v="515"/>
    <n v="4109"/>
    <n v="515"/>
    <n v="4109"/>
  </r>
  <r>
    <s v="Shampoo"/>
    <x v="3"/>
    <x v="2"/>
    <x v="20"/>
    <x v="2"/>
    <x v="0"/>
    <x v="3"/>
    <n v="203"/>
    <n v="1624"/>
    <n v="718"/>
    <n v="5733"/>
    <n v="718"/>
    <n v="5733"/>
  </r>
  <r>
    <s v="Shampoo"/>
    <x v="3"/>
    <x v="2"/>
    <x v="20"/>
    <x v="2"/>
    <x v="0"/>
    <x v="4"/>
    <n v="256"/>
    <n v="2065"/>
    <n v="974"/>
    <n v="7798"/>
    <n v="974"/>
    <n v="7798"/>
  </r>
  <r>
    <s v="Shampoo"/>
    <x v="3"/>
    <x v="2"/>
    <x v="20"/>
    <x v="2"/>
    <x v="0"/>
    <x v="5"/>
    <n v="172"/>
    <n v="1477"/>
    <n v="1146"/>
    <n v="9275"/>
    <n v="1146"/>
    <n v="9275"/>
  </r>
  <r>
    <s v="Shampoo"/>
    <x v="3"/>
    <x v="2"/>
    <x v="20"/>
    <x v="2"/>
    <x v="0"/>
    <x v="6"/>
    <n v="94"/>
    <n v="693"/>
    <n v="1240"/>
    <n v="9968"/>
    <n v="1240"/>
    <n v="9968"/>
  </r>
  <r>
    <s v="Shampoo"/>
    <x v="3"/>
    <x v="2"/>
    <x v="20"/>
    <x v="2"/>
    <x v="0"/>
    <x v="7"/>
    <n v="102"/>
    <n v="864.5"/>
    <n v="1342"/>
    <n v="10832.5"/>
    <n v="1342"/>
    <n v="10832.5"/>
  </r>
  <r>
    <s v="Shampoo"/>
    <x v="3"/>
    <x v="2"/>
    <x v="20"/>
    <x v="2"/>
    <x v="0"/>
    <x v="8"/>
    <n v="102"/>
    <n v="941.5"/>
    <n v="1444"/>
    <n v="11774"/>
    <n v="1444"/>
    <n v="11774"/>
  </r>
  <r>
    <s v="Shampoo"/>
    <x v="3"/>
    <x v="2"/>
    <x v="20"/>
    <x v="2"/>
    <x v="0"/>
    <x v="9"/>
    <n v="203"/>
    <n v="1589"/>
    <n v="1647"/>
    <n v="13363"/>
    <n v="1647"/>
    <n v="13363"/>
  </r>
  <r>
    <s v="Shampoo"/>
    <x v="3"/>
    <x v="2"/>
    <x v="20"/>
    <x v="2"/>
    <x v="0"/>
    <x v="10"/>
    <n v="74"/>
    <n v="665"/>
    <n v="1721"/>
    <n v="14028"/>
    <n v="1721"/>
    <n v="14028"/>
  </r>
  <r>
    <s v="Shampoo"/>
    <x v="3"/>
    <x v="2"/>
    <x v="20"/>
    <x v="2"/>
    <x v="0"/>
    <x v="11"/>
    <n v="189"/>
    <n v="1641.5"/>
    <n v="1910"/>
    <n v="15669.5"/>
    <n v="1910"/>
    <n v="15669.5"/>
  </r>
  <r>
    <s v="Shampoo"/>
    <x v="3"/>
    <x v="2"/>
    <x v="20"/>
    <x v="2"/>
    <x v="1"/>
    <x v="0"/>
    <n v="182"/>
    <n v="1638"/>
    <n v="182"/>
    <n v="1638"/>
    <n v="1938"/>
    <n v="16051"/>
  </r>
  <r>
    <s v="Shampoo"/>
    <x v="3"/>
    <x v="2"/>
    <x v="20"/>
    <x v="2"/>
    <x v="1"/>
    <x v="1"/>
    <n v="119"/>
    <n v="994"/>
    <n v="301"/>
    <n v="2632"/>
    <n v="1941"/>
    <n v="16110.5"/>
  </r>
  <r>
    <s v="Shampoo"/>
    <x v="3"/>
    <x v="2"/>
    <x v="20"/>
    <x v="2"/>
    <x v="1"/>
    <x v="2"/>
    <n v="91"/>
    <n v="658"/>
    <n v="392"/>
    <n v="3290"/>
    <n v="1787"/>
    <n v="14850.5"/>
  </r>
  <r>
    <s v="Shampoo"/>
    <x v="3"/>
    <x v="2"/>
    <x v="20"/>
    <x v="2"/>
    <x v="1"/>
    <x v="3"/>
    <n v="399"/>
    <n v="3157"/>
    <n v="791"/>
    <n v="6447"/>
    <n v="1983"/>
    <n v="16383.5"/>
  </r>
  <r>
    <s v="Shampoo"/>
    <x v="3"/>
    <x v="2"/>
    <x v="20"/>
    <x v="2"/>
    <x v="1"/>
    <x v="4"/>
    <n v="462"/>
    <n v="4060"/>
    <n v="1253"/>
    <n v="10507"/>
    <n v="2189"/>
    <n v="18378.5"/>
  </r>
  <r>
    <s v="Shampoo"/>
    <x v="3"/>
    <x v="2"/>
    <x v="20"/>
    <x v="2"/>
    <x v="1"/>
    <x v="6"/>
    <n v="308"/>
    <n v="2555"/>
    <n v="1561"/>
    <n v="13062"/>
    <n v="2231"/>
    <n v="18763.5"/>
  </r>
  <r>
    <s v="Shampoo"/>
    <x v="3"/>
    <x v="2"/>
    <x v="20"/>
    <x v="2"/>
    <x v="1"/>
    <x v="7"/>
    <n v="231"/>
    <n v="1645"/>
    <n v="1792"/>
    <n v="14707"/>
    <n v="2360"/>
    <n v="19544"/>
  </r>
  <r>
    <s v="Shampoo"/>
    <x v="3"/>
    <x v="2"/>
    <x v="20"/>
    <x v="2"/>
    <x v="1"/>
    <x v="8"/>
    <n v="217"/>
    <n v="1694"/>
    <n v="2009"/>
    <n v="16401"/>
    <n v="2475"/>
    <n v="20296.5"/>
  </r>
  <r>
    <s v="Shampoo"/>
    <x v="3"/>
    <x v="2"/>
    <x v="20"/>
    <x v="2"/>
    <x v="1"/>
    <x v="9"/>
    <n v="147"/>
    <n v="1267"/>
    <n v="2156"/>
    <n v="17668"/>
    <n v="2419"/>
    <n v="19974.5"/>
  </r>
  <r>
    <s v="Shampoo"/>
    <x v="3"/>
    <x v="2"/>
    <x v="20"/>
    <x v="2"/>
    <x v="1"/>
    <x v="10"/>
    <n v="28"/>
    <n v="175"/>
    <n v="2184"/>
    <n v="17843"/>
    <n v="2373"/>
    <n v="19484.5"/>
  </r>
  <r>
    <s v="Shampoo"/>
    <x v="3"/>
    <x v="2"/>
    <x v="20"/>
    <x v="2"/>
    <x v="1"/>
    <x v="11"/>
    <n v="259"/>
    <n v="2128"/>
    <n v="2443"/>
    <n v="19971"/>
    <n v="2443"/>
    <n v="19971"/>
  </r>
  <r>
    <s v="Shampoo"/>
    <x v="3"/>
    <x v="2"/>
    <x v="20"/>
    <x v="2"/>
    <x v="2"/>
    <x v="0"/>
    <n v="158"/>
    <n v="1165.5"/>
    <n v="158"/>
    <n v="1165.5"/>
    <n v="2419"/>
    <n v="19498.5"/>
  </r>
  <r>
    <s v="Shampoo"/>
    <x v="3"/>
    <x v="2"/>
    <x v="20"/>
    <x v="2"/>
    <x v="2"/>
    <x v="1"/>
    <n v="242"/>
    <n v="2100"/>
    <n v="400"/>
    <n v="3265.5"/>
    <n v="2542"/>
    <n v="20604.5"/>
  </r>
  <r>
    <s v="Shampoo"/>
    <x v="3"/>
    <x v="2"/>
    <x v="20"/>
    <x v="2"/>
    <x v="2"/>
    <x v="2"/>
    <n v="315"/>
    <n v="2331"/>
    <n v="715"/>
    <n v="5596.5"/>
    <n v="2766"/>
    <n v="22277.5"/>
  </r>
  <r>
    <s v="Shampoo"/>
    <x v="3"/>
    <x v="2"/>
    <x v="20"/>
    <x v="2"/>
    <x v="2"/>
    <x v="3"/>
    <n v="220"/>
    <n v="1596"/>
    <n v="935"/>
    <n v="7192.5"/>
    <n v="2587"/>
    <n v="20716.5"/>
  </r>
  <r>
    <s v="Shampoo"/>
    <x v="3"/>
    <x v="2"/>
    <x v="20"/>
    <x v="2"/>
    <x v="2"/>
    <x v="4"/>
    <n v="189"/>
    <n v="1491"/>
    <n v="1124"/>
    <n v="8683.5"/>
    <n v="2314"/>
    <n v="18147.5"/>
  </r>
  <r>
    <s v="Shampoo"/>
    <x v="3"/>
    <x v="2"/>
    <x v="20"/>
    <x v="2"/>
    <x v="2"/>
    <x v="5"/>
    <n v="651"/>
    <n v="5449.5"/>
    <n v="1775"/>
    <n v="14133"/>
    <n v="2965"/>
    <n v="23597"/>
  </r>
  <r>
    <s v="Shampoo"/>
    <x v="3"/>
    <x v="2"/>
    <x v="20"/>
    <x v="2"/>
    <x v="2"/>
    <x v="6"/>
    <n v="242"/>
    <n v="2173.5"/>
    <n v="2017"/>
    <n v="16306.5"/>
    <n v="2899"/>
    <n v="23215.5"/>
  </r>
  <r>
    <s v="Shampoo"/>
    <x v="3"/>
    <x v="2"/>
    <x v="20"/>
    <x v="2"/>
    <x v="2"/>
    <x v="7"/>
    <n v="430"/>
    <n v="3622.5"/>
    <n v="2447"/>
    <n v="19929"/>
    <n v="3098"/>
    <n v="25193"/>
  </r>
  <r>
    <s v="Shampoo"/>
    <x v="3"/>
    <x v="2"/>
    <x v="20"/>
    <x v="2"/>
    <x v="2"/>
    <x v="8"/>
    <n v="735"/>
    <n v="6069"/>
    <n v="3182"/>
    <n v="25998"/>
    <n v="3616"/>
    <n v="29568"/>
  </r>
  <r>
    <s v="Shampoo"/>
    <x v="3"/>
    <x v="2"/>
    <x v="20"/>
    <x v="2"/>
    <x v="2"/>
    <x v="9"/>
    <n v="136"/>
    <n v="1102.5"/>
    <n v="3318"/>
    <n v="27100.5"/>
    <n v="3605"/>
    <n v="29403.5"/>
  </r>
  <r>
    <s v="Shampoo"/>
    <x v="3"/>
    <x v="2"/>
    <x v="20"/>
    <x v="2"/>
    <x v="2"/>
    <x v="10"/>
    <n v="766"/>
    <n v="5817"/>
    <n v="4084"/>
    <n v="32917.5"/>
    <n v="4343"/>
    <n v="35045.5"/>
  </r>
  <r>
    <s v="Shampoo"/>
    <x v="3"/>
    <x v="2"/>
    <x v="20"/>
    <x v="2"/>
    <x v="2"/>
    <x v="11"/>
    <n v="189"/>
    <n v="1543.5"/>
    <n v="4273"/>
    <n v="34461"/>
    <n v="4273"/>
    <n v="34461"/>
  </r>
  <r>
    <s v="Shampoo"/>
    <x v="3"/>
    <x v="2"/>
    <x v="20"/>
    <x v="2"/>
    <x v="3"/>
    <x v="0"/>
    <n v="274"/>
    <n v="2060.8000000000002"/>
    <n v="274"/>
    <n v="2060.8000000000002"/>
    <n v="4389"/>
    <n v="35356.300000000003"/>
  </r>
  <r>
    <s v="Shampoo"/>
    <x v="3"/>
    <x v="2"/>
    <x v="20"/>
    <x v="2"/>
    <x v="3"/>
    <x v="1"/>
    <n v="467"/>
    <n v="3719.1"/>
    <n v="741"/>
    <n v="5779.9"/>
    <n v="4614"/>
    <n v="36975.4"/>
  </r>
  <r>
    <s v="Shampoo"/>
    <x v="3"/>
    <x v="2"/>
    <x v="20"/>
    <x v="2"/>
    <x v="3"/>
    <x v="2"/>
    <n v="467"/>
    <n v="4169.8999999999996"/>
    <n v="1208"/>
    <n v="9949.7999999999993"/>
    <n v="4766"/>
    <n v="38814.300000000003"/>
  </r>
  <r>
    <s v="Shampoo"/>
    <x v="3"/>
    <x v="2"/>
    <x v="20"/>
    <x v="2"/>
    <x v="3"/>
    <x v="3"/>
    <n v="258"/>
    <n v="1915.9"/>
    <n v="1466"/>
    <n v="11865.699999999999"/>
    <n v="4804"/>
    <n v="39134.199999999997"/>
  </r>
  <r>
    <s v="Shampoo"/>
    <x v="3"/>
    <x v="2"/>
    <x v="20"/>
    <x v="2"/>
    <x v="3"/>
    <x v="4"/>
    <n v="467"/>
    <n v="3751.3"/>
    <n v="1933"/>
    <n v="15617"/>
    <n v="5082"/>
    <n v="41394.5"/>
  </r>
  <r>
    <s v="Shampoo"/>
    <x v="3"/>
    <x v="2"/>
    <x v="20"/>
    <x v="2"/>
    <x v="3"/>
    <x v="5"/>
    <n v="515"/>
    <n v="4250.3999999999996"/>
    <n v="2448"/>
    <n v="19867.400000000001"/>
    <n v="4946"/>
    <n v="40195.4"/>
  </r>
  <r>
    <s v="Shampoo"/>
    <x v="3"/>
    <x v="2"/>
    <x v="20"/>
    <x v="2"/>
    <x v="3"/>
    <x v="6"/>
    <n v="596"/>
    <n v="4991"/>
    <n v="3044"/>
    <n v="24858.400000000001"/>
    <n v="5300"/>
    <n v="43012.9"/>
  </r>
  <r>
    <s v="Shampoo"/>
    <x v="3"/>
    <x v="2"/>
    <x v="20"/>
    <x v="2"/>
    <x v="3"/>
    <x v="7"/>
    <n v="902"/>
    <n v="8114.4"/>
    <n v="3946"/>
    <n v="32972.800000000003"/>
    <n v="5772"/>
    <n v="47504.800000000003"/>
  </r>
  <r>
    <s v="Shampoo"/>
    <x v="3"/>
    <x v="2"/>
    <x v="20"/>
    <x v="2"/>
    <x v="3"/>
    <x v="8"/>
    <n v="467"/>
    <n v="4057.2"/>
    <n v="4413"/>
    <n v="37030"/>
    <n v="5504"/>
    <n v="45493"/>
  </r>
  <r>
    <s v="Shampoo"/>
    <x v="3"/>
    <x v="2"/>
    <x v="20"/>
    <x v="2"/>
    <x v="3"/>
    <x v="9"/>
    <n v="242"/>
    <n v="1803.2"/>
    <n v="4655"/>
    <n v="38833.199999999997"/>
    <n v="5610"/>
    <n v="46193.7"/>
  </r>
  <r>
    <s v="Shampoo"/>
    <x v="3"/>
    <x v="2"/>
    <x v="20"/>
    <x v="2"/>
    <x v="3"/>
    <x v="10"/>
    <n v="1014"/>
    <n v="8903.2999999999993"/>
    <n v="5669"/>
    <n v="47736.5"/>
    <n v="5858"/>
    <n v="49280"/>
  </r>
  <r>
    <s v="Shampoo"/>
    <x v="3"/>
    <x v="2"/>
    <x v="20"/>
    <x v="2"/>
    <x v="3"/>
    <x v="11"/>
    <n v="515"/>
    <n v="4411.3999999999996"/>
    <n v="6184"/>
    <n v="52147.9"/>
    <n v="6184"/>
    <n v="52147.9"/>
  </r>
  <r>
    <s v="Shampoo"/>
    <x v="3"/>
    <x v="2"/>
    <x v="20"/>
    <x v="2"/>
    <x v="4"/>
    <x v="0"/>
    <n v="735"/>
    <n v="6636"/>
    <n v="735"/>
    <n v="6636"/>
    <n v="6645"/>
    <n v="56723.1"/>
  </r>
  <r>
    <s v="Shampoo"/>
    <x v="3"/>
    <x v="2"/>
    <x v="20"/>
    <x v="2"/>
    <x v="4"/>
    <x v="1"/>
    <n v="1344"/>
    <n v="12243"/>
    <n v="2079"/>
    <n v="18879"/>
    <n v="7522"/>
    <n v="65247.000000000007"/>
  </r>
  <r>
    <s v="Shampoo"/>
    <x v="3"/>
    <x v="2"/>
    <x v="20"/>
    <x v="2"/>
    <x v="4"/>
    <x v="2"/>
    <n v="1176"/>
    <n v="10626"/>
    <n v="3255"/>
    <n v="29505"/>
    <n v="8231"/>
    <n v="71703.100000000006"/>
  </r>
  <r>
    <s v="Shampoo"/>
    <x v="3"/>
    <x v="2"/>
    <x v="20"/>
    <x v="2"/>
    <x v="4"/>
    <x v="3"/>
    <n v="882"/>
    <n v="7896"/>
    <n v="4137"/>
    <n v="37401"/>
    <n v="8855"/>
    <n v="77683.200000000012"/>
  </r>
  <r>
    <s v="Shampoo"/>
    <x v="3"/>
    <x v="2"/>
    <x v="20"/>
    <x v="2"/>
    <x v="4"/>
    <x v="4"/>
    <n v="1575"/>
    <n v="13755"/>
    <n v="5712"/>
    <n v="51156"/>
    <n v="9963"/>
    <n v="87686.9"/>
  </r>
  <r>
    <s v="Shampoo"/>
    <x v="3"/>
    <x v="2"/>
    <x v="20"/>
    <x v="2"/>
    <x v="4"/>
    <x v="5"/>
    <n v="1449"/>
    <n v="13104"/>
    <n v="7161"/>
    <n v="64260"/>
    <n v="10897"/>
    <n v="96540.5"/>
  </r>
  <r>
    <s v="Shampoo"/>
    <x v="3"/>
    <x v="2"/>
    <x v="20"/>
    <x v="2"/>
    <x v="4"/>
    <x v="6"/>
    <n v="945"/>
    <n v="8190"/>
    <n v="8106"/>
    <n v="72450"/>
    <n v="11246"/>
    <n v="99739.5"/>
  </r>
  <r>
    <s v="Shampoo"/>
    <x v="3"/>
    <x v="2"/>
    <x v="20"/>
    <x v="2"/>
    <x v="4"/>
    <x v="7"/>
    <n v="2121"/>
    <n v="18753"/>
    <n v="10227"/>
    <n v="91203"/>
    <n v="12465"/>
    <n v="110378.1"/>
  </r>
  <r>
    <s v="Shampoo"/>
    <x v="3"/>
    <x v="2"/>
    <x v="20"/>
    <x v="2"/>
    <x v="4"/>
    <x v="8"/>
    <n v="798"/>
    <n v="6951"/>
    <n v="11025"/>
    <n v="98154"/>
    <n v="12796"/>
    <n v="113271.9"/>
  </r>
  <r>
    <s v="Shampoo"/>
    <x v="3"/>
    <x v="2"/>
    <x v="20"/>
    <x v="2"/>
    <x v="4"/>
    <x v="9"/>
    <n v="1974"/>
    <n v="16947"/>
    <n v="12999"/>
    <n v="115101"/>
    <n v="14528"/>
    <n v="128415.7"/>
  </r>
  <r>
    <s v="Shampoo"/>
    <x v="3"/>
    <x v="2"/>
    <x v="20"/>
    <x v="2"/>
    <x v="4"/>
    <x v="10"/>
    <n v="1575"/>
    <n v="14070"/>
    <n v="14574"/>
    <n v="129171"/>
    <n v="15089"/>
    <n v="133582.39999999999"/>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5561.5"/>
    <n v="1029"/>
    <n v="5561.5"/>
  </r>
  <r>
    <s v="Shampoo"/>
    <x v="3"/>
    <x v="4"/>
    <x v="21"/>
    <x v="0"/>
    <x v="0"/>
    <x v="2"/>
    <n v="346"/>
    <n v="1876"/>
    <n v="1375"/>
    <n v="7437.5"/>
    <n v="1375"/>
    <n v="7437.5"/>
  </r>
  <r>
    <s v="Shampoo"/>
    <x v="3"/>
    <x v="4"/>
    <x v="21"/>
    <x v="0"/>
    <x v="0"/>
    <x v="3"/>
    <n v="350"/>
    <n v="1897"/>
    <n v="1725"/>
    <n v="9334.5"/>
    <n v="1725"/>
    <n v="9334.5"/>
  </r>
  <r>
    <s v="Shampoo"/>
    <x v="3"/>
    <x v="4"/>
    <x v="21"/>
    <x v="0"/>
    <x v="0"/>
    <x v="4"/>
    <n v="458"/>
    <n v="2467.5"/>
    <n v="2183"/>
    <n v="11802"/>
    <n v="2183"/>
    <n v="11802"/>
  </r>
  <r>
    <s v="Shampoo"/>
    <x v="3"/>
    <x v="4"/>
    <x v="21"/>
    <x v="0"/>
    <x v="0"/>
    <x v="5"/>
    <n v="476"/>
    <n v="2586.5"/>
    <n v="2659"/>
    <n v="14388.5"/>
    <n v="2659"/>
    <n v="14388.5"/>
  </r>
  <r>
    <s v="Shampoo"/>
    <x v="3"/>
    <x v="4"/>
    <x v="21"/>
    <x v="0"/>
    <x v="0"/>
    <x v="6"/>
    <n v="308"/>
    <n v="1648.5"/>
    <n v="2967"/>
    <n v="16037"/>
    <n v="2967"/>
    <n v="16037"/>
  </r>
  <r>
    <s v="Shampoo"/>
    <x v="3"/>
    <x v="4"/>
    <x v="21"/>
    <x v="0"/>
    <x v="0"/>
    <x v="7"/>
    <n v="528"/>
    <n v="2863"/>
    <n v="3495"/>
    <n v="18900"/>
    <n v="3495"/>
    <n v="18900"/>
  </r>
  <r>
    <s v="Shampoo"/>
    <x v="3"/>
    <x v="4"/>
    <x v="21"/>
    <x v="0"/>
    <x v="0"/>
    <x v="8"/>
    <n v="354"/>
    <n v="1904"/>
    <n v="3849"/>
    <n v="20804"/>
    <n v="3849"/>
    <n v="20804"/>
  </r>
  <r>
    <s v="Shampoo"/>
    <x v="3"/>
    <x v="4"/>
    <x v="21"/>
    <x v="0"/>
    <x v="0"/>
    <x v="9"/>
    <n v="413"/>
    <n v="2236.5"/>
    <n v="4262"/>
    <n v="23040.5"/>
    <n v="4262"/>
    <n v="23040.5"/>
  </r>
  <r>
    <s v="Shampoo"/>
    <x v="3"/>
    <x v="4"/>
    <x v="21"/>
    <x v="0"/>
    <x v="0"/>
    <x v="10"/>
    <n v="308"/>
    <n v="1655.5"/>
    <n v="4570"/>
    <n v="24696"/>
    <n v="4570"/>
    <n v="24696"/>
  </r>
  <r>
    <s v="Shampoo"/>
    <x v="3"/>
    <x v="4"/>
    <x v="21"/>
    <x v="0"/>
    <x v="0"/>
    <x v="11"/>
    <n v="374"/>
    <n v="2030"/>
    <n v="4944"/>
    <n v="26726"/>
    <n v="4944"/>
    <n v="26726"/>
  </r>
  <r>
    <s v="Shampoo"/>
    <x v="3"/>
    <x v="4"/>
    <x v="21"/>
    <x v="0"/>
    <x v="1"/>
    <x v="0"/>
    <n v="721"/>
    <n v="3899"/>
    <n v="721"/>
    <n v="3899"/>
    <n v="5049"/>
    <n v="27303.5"/>
  </r>
  <r>
    <s v="Shampoo"/>
    <x v="3"/>
    <x v="4"/>
    <x v="21"/>
    <x v="0"/>
    <x v="1"/>
    <x v="1"/>
    <n v="644"/>
    <n v="3458"/>
    <n v="1365"/>
    <n v="7357"/>
    <n v="5280"/>
    <n v="28521.5"/>
  </r>
  <r>
    <s v="Shampoo"/>
    <x v="3"/>
    <x v="4"/>
    <x v="21"/>
    <x v="0"/>
    <x v="1"/>
    <x v="2"/>
    <n v="637"/>
    <n v="3444"/>
    <n v="2002"/>
    <n v="10801"/>
    <n v="5571"/>
    <n v="30089.5"/>
  </r>
  <r>
    <s v="Shampoo"/>
    <x v="3"/>
    <x v="4"/>
    <x v="21"/>
    <x v="0"/>
    <x v="1"/>
    <x v="3"/>
    <n v="840"/>
    <n v="4522"/>
    <n v="2842"/>
    <n v="15323"/>
    <n v="6061"/>
    <n v="32714.5"/>
  </r>
  <r>
    <s v="Shampoo"/>
    <x v="3"/>
    <x v="4"/>
    <x v="21"/>
    <x v="0"/>
    <x v="1"/>
    <x v="4"/>
    <n v="441"/>
    <n v="2373"/>
    <n v="3283"/>
    <n v="17696"/>
    <n v="6044"/>
    <n v="32620"/>
  </r>
  <r>
    <s v="Shampoo"/>
    <x v="3"/>
    <x v="4"/>
    <x v="21"/>
    <x v="0"/>
    <x v="1"/>
    <x v="5"/>
    <n v="791"/>
    <n v="4284"/>
    <n v="4074"/>
    <n v="21980"/>
    <n v="6359"/>
    <n v="34317.5"/>
  </r>
  <r>
    <s v="Shampoo"/>
    <x v="3"/>
    <x v="4"/>
    <x v="21"/>
    <x v="0"/>
    <x v="1"/>
    <x v="6"/>
    <n v="637"/>
    <n v="3444"/>
    <n v="4711"/>
    <n v="25424"/>
    <n v="6688"/>
    <n v="36113"/>
  </r>
  <r>
    <s v="Shampoo"/>
    <x v="3"/>
    <x v="4"/>
    <x v="21"/>
    <x v="0"/>
    <x v="1"/>
    <x v="7"/>
    <n v="791"/>
    <n v="4256"/>
    <n v="5502"/>
    <n v="29680"/>
    <n v="6951"/>
    <n v="37506"/>
  </r>
  <r>
    <s v="Shampoo"/>
    <x v="3"/>
    <x v="4"/>
    <x v="21"/>
    <x v="0"/>
    <x v="1"/>
    <x v="8"/>
    <n v="679"/>
    <n v="3647"/>
    <n v="6181"/>
    <n v="33327"/>
    <n v="7276"/>
    <n v="39249"/>
  </r>
  <r>
    <s v="Shampoo"/>
    <x v="3"/>
    <x v="4"/>
    <x v="21"/>
    <x v="0"/>
    <x v="1"/>
    <x v="9"/>
    <n v="560"/>
    <n v="3017"/>
    <n v="6741"/>
    <n v="36344"/>
    <n v="7423"/>
    <n v="40029.5"/>
  </r>
  <r>
    <s v="Shampoo"/>
    <x v="3"/>
    <x v="4"/>
    <x v="21"/>
    <x v="0"/>
    <x v="1"/>
    <x v="10"/>
    <n v="329"/>
    <n v="1799"/>
    <n v="7070"/>
    <n v="38143"/>
    <n v="7444"/>
    <n v="40173"/>
  </r>
  <r>
    <s v="Shampoo"/>
    <x v="3"/>
    <x v="4"/>
    <x v="21"/>
    <x v="0"/>
    <x v="1"/>
    <x v="11"/>
    <n v="273"/>
    <n v="1505"/>
    <n v="7343"/>
    <n v="39648"/>
    <n v="7343"/>
    <n v="39648"/>
  </r>
  <r>
    <s v="Shampoo"/>
    <x v="3"/>
    <x v="4"/>
    <x v="21"/>
    <x v="0"/>
    <x v="2"/>
    <x v="0"/>
    <n v="346"/>
    <n v="1890"/>
    <n v="346"/>
    <n v="1890"/>
    <n v="6968"/>
    <n v="37639"/>
  </r>
  <r>
    <s v="Shampoo"/>
    <x v="3"/>
    <x v="4"/>
    <x v="21"/>
    <x v="0"/>
    <x v="2"/>
    <x v="1"/>
    <n v="105"/>
    <n v="546"/>
    <n v="451"/>
    <n v="2436"/>
    <n v="6429"/>
    <n v="34727"/>
  </r>
  <r>
    <s v="Shampoo"/>
    <x v="3"/>
    <x v="4"/>
    <x v="21"/>
    <x v="0"/>
    <x v="2"/>
    <x v="2"/>
    <n v="168"/>
    <n v="924"/>
    <n v="619"/>
    <n v="3360"/>
    <n v="5960"/>
    <n v="32207"/>
  </r>
  <r>
    <s v="Shampoo"/>
    <x v="3"/>
    <x v="4"/>
    <x v="21"/>
    <x v="0"/>
    <x v="2"/>
    <x v="3"/>
    <n v="200"/>
    <n v="1092"/>
    <n v="819"/>
    <n v="4452"/>
    <n v="5320"/>
    <n v="28777"/>
  </r>
  <r>
    <s v="Shampoo"/>
    <x v="3"/>
    <x v="4"/>
    <x v="21"/>
    <x v="0"/>
    <x v="2"/>
    <x v="4"/>
    <n v="32"/>
    <n v="147"/>
    <n v="851"/>
    <n v="4599"/>
    <n v="4911"/>
    <n v="26551"/>
  </r>
  <r>
    <s v="Shampoo"/>
    <x v="3"/>
    <x v="4"/>
    <x v="21"/>
    <x v="0"/>
    <x v="2"/>
    <x v="5"/>
    <n v="94"/>
    <n v="483"/>
    <n v="945"/>
    <n v="5082"/>
    <n v="4214"/>
    <n v="22750"/>
  </r>
  <r>
    <s v="Shampoo"/>
    <x v="3"/>
    <x v="4"/>
    <x v="21"/>
    <x v="0"/>
    <x v="2"/>
    <x v="6"/>
    <n v="63"/>
    <n v="357"/>
    <n v="1008"/>
    <n v="5439"/>
    <n v="3640"/>
    <n v="19663"/>
  </r>
  <r>
    <s v="Shampoo"/>
    <x v="3"/>
    <x v="4"/>
    <x v="21"/>
    <x v="0"/>
    <x v="2"/>
    <x v="7"/>
    <n v="84"/>
    <n v="483"/>
    <n v="1092"/>
    <n v="5922"/>
    <n v="2933"/>
    <n v="15890"/>
  </r>
  <r>
    <s v="Shampoo"/>
    <x v="3"/>
    <x v="4"/>
    <x v="21"/>
    <x v="0"/>
    <x v="2"/>
    <x v="8"/>
    <n v="84"/>
    <n v="483"/>
    <n v="1176"/>
    <n v="6405"/>
    <n v="2338"/>
    <n v="12726"/>
  </r>
  <r>
    <s v="Shampoo"/>
    <x v="3"/>
    <x v="4"/>
    <x v="21"/>
    <x v="0"/>
    <x v="2"/>
    <x v="10"/>
    <n v="52"/>
    <n v="262.5"/>
    <n v="1228"/>
    <n v="6667.5"/>
    <n v="1501"/>
    <n v="8172.5"/>
  </r>
  <r>
    <s v="Shampoo"/>
    <x v="3"/>
    <x v="4"/>
    <x v="21"/>
    <x v="0"/>
    <x v="2"/>
    <x v="11"/>
    <n v="32"/>
    <n v="147"/>
    <n v="1260"/>
    <n v="6814.5"/>
    <n v="1260"/>
    <n v="6814.5"/>
  </r>
  <r>
    <s v="Shampoo"/>
    <x v="3"/>
    <x v="4"/>
    <x v="21"/>
    <x v="0"/>
    <x v="3"/>
    <x v="0"/>
    <n v="145"/>
    <n v="788.9"/>
    <n v="145"/>
    <n v="788.9"/>
    <n v="1059"/>
    <n v="5713.4"/>
  </r>
  <r>
    <s v="Shampoo"/>
    <x v="3"/>
    <x v="4"/>
    <x v="21"/>
    <x v="0"/>
    <x v="3"/>
    <x v="1"/>
    <n v="32"/>
    <n v="193.2"/>
    <n v="177"/>
    <n v="982.09999999999991"/>
    <n v="986"/>
    <n v="5360.6"/>
  </r>
  <r>
    <s v="Shampoo"/>
    <x v="3"/>
    <x v="4"/>
    <x v="21"/>
    <x v="0"/>
    <x v="3"/>
    <x v="3"/>
    <n v="32"/>
    <n v="177.1"/>
    <n v="209"/>
    <n v="1159.1999999999998"/>
    <n v="650"/>
    <n v="3521.7"/>
  </r>
  <r>
    <s v="Shampoo"/>
    <x v="3"/>
    <x v="4"/>
    <x v="21"/>
    <x v="0"/>
    <x v="3"/>
    <x v="4"/>
    <n v="64"/>
    <n v="370.3"/>
    <n v="273"/>
    <n v="1529.4999999999998"/>
    <n v="682"/>
    <n v="3745"/>
  </r>
  <r>
    <s v="Shampoo"/>
    <x v="3"/>
    <x v="4"/>
    <x v="21"/>
    <x v="1"/>
    <x v="0"/>
    <x v="0"/>
    <n v="1029"/>
    <n v="5551"/>
    <n v="1029"/>
    <n v="5551"/>
    <n v="1029"/>
    <n v="5551"/>
  </r>
  <r>
    <s v="Shampoo"/>
    <x v="3"/>
    <x v="4"/>
    <x v="21"/>
    <x v="1"/>
    <x v="0"/>
    <x v="1"/>
    <n v="1057"/>
    <n v="5701.5"/>
    <n v="2086"/>
    <n v="11252.5"/>
    <n v="2086"/>
    <n v="11252.5"/>
  </r>
  <r>
    <s v="Shampoo"/>
    <x v="3"/>
    <x v="4"/>
    <x v="21"/>
    <x v="1"/>
    <x v="0"/>
    <x v="2"/>
    <n v="945"/>
    <n v="5103"/>
    <n v="3031"/>
    <n v="16355.5"/>
    <n v="3031"/>
    <n v="16355.5"/>
  </r>
  <r>
    <s v="Shampoo"/>
    <x v="3"/>
    <x v="4"/>
    <x v="21"/>
    <x v="1"/>
    <x v="0"/>
    <x v="3"/>
    <n v="872"/>
    <n v="4700.5"/>
    <n v="3903"/>
    <n v="21056"/>
    <n v="3903"/>
    <n v="21056"/>
  </r>
  <r>
    <s v="Shampoo"/>
    <x v="3"/>
    <x v="4"/>
    <x v="21"/>
    <x v="1"/>
    <x v="0"/>
    <x v="4"/>
    <n v="756"/>
    <n v="4077.5"/>
    <n v="4659"/>
    <n v="25133.5"/>
    <n v="4659"/>
    <n v="25133.5"/>
  </r>
  <r>
    <s v="Shampoo"/>
    <x v="3"/>
    <x v="4"/>
    <x v="21"/>
    <x v="1"/>
    <x v="0"/>
    <x v="5"/>
    <n v="1018"/>
    <n v="5495"/>
    <n v="5677"/>
    <n v="30628.5"/>
    <n v="5677"/>
    <n v="30628.5"/>
  </r>
  <r>
    <s v="Shampoo"/>
    <x v="3"/>
    <x v="4"/>
    <x v="21"/>
    <x v="1"/>
    <x v="0"/>
    <x v="6"/>
    <n v="830"/>
    <n v="4480"/>
    <n v="6507"/>
    <n v="35108.5"/>
    <n v="6507"/>
    <n v="35108.5"/>
  </r>
  <r>
    <s v="Shampoo"/>
    <x v="3"/>
    <x v="4"/>
    <x v="21"/>
    <x v="1"/>
    <x v="0"/>
    <x v="7"/>
    <n v="836"/>
    <n v="4529"/>
    <n v="7343"/>
    <n v="39637.5"/>
    <n v="7343"/>
    <n v="39637.5"/>
  </r>
  <r>
    <s v="Shampoo"/>
    <x v="3"/>
    <x v="4"/>
    <x v="21"/>
    <x v="1"/>
    <x v="0"/>
    <x v="8"/>
    <n v="696"/>
    <n v="3755.5"/>
    <n v="8039"/>
    <n v="43393"/>
    <n v="8039"/>
    <n v="43393"/>
  </r>
  <r>
    <s v="Shampoo"/>
    <x v="3"/>
    <x v="4"/>
    <x v="21"/>
    <x v="1"/>
    <x v="0"/>
    <x v="9"/>
    <n v="682"/>
    <n v="3682"/>
    <n v="8721"/>
    <n v="47075"/>
    <n v="8721"/>
    <n v="47075"/>
  </r>
  <r>
    <s v="Shampoo"/>
    <x v="3"/>
    <x v="4"/>
    <x v="21"/>
    <x v="1"/>
    <x v="0"/>
    <x v="10"/>
    <n v="844"/>
    <n v="4557"/>
    <n v="9565"/>
    <n v="51632"/>
    <n v="9565"/>
    <n v="51632"/>
  </r>
  <r>
    <s v="Shampoo"/>
    <x v="3"/>
    <x v="4"/>
    <x v="21"/>
    <x v="1"/>
    <x v="0"/>
    <x v="11"/>
    <n v="738"/>
    <n v="3983"/>
    <n v="10303"/>
    <n v="55615"/>
    <n v="10303"/>
    <n v="55615"/>
  </r>
  <r>
    <s v="Shampoo"/>
    <x v="3"/>
    <x v="4"/>
    <x v="21"/>
    <x v="1"/>
    <x v="1"/>
    <x v="0"/>
    <n v="1785"/>
    <n v="9632"/>
    <n v="1785"/>
    <n v="9632"/>
    <n v="11059"/>
    <n v="59696"/>
  </r>
  <r>
    <s v="Shampoo"/>
    <x v="3"/>
    <x v="4"/>
    <x v="21"/>
    <x v="1"/>
    <x v="1"/>
    <x v="1"/>
    <n v="1540"/>
    <n v="8316"/>
    <n v="3325"/>
    <n v="17948"/>
    <n v="11542"/>
    <n v="62310.5"/>
  </r>
  <r>
    <s v="Shampoo"/>
    <x v="3"/>
    <x v="4"/>
    <x v="21"/>
    <x v="1"/>
    <x v="1"/>
    <x v="2"/>
    <n v="1330"/>
    <n v="7168"/>
    <n v="4655"/>
    <n v="25116"/>
    <n v="11927"/>
    <n v="64375.5"/>
  </r>
  <r>
    <s v="Shampoo"/>
    <x v="3"/>
    <x v="4"/>
    <x v="21"/>
    <x v="1"/>
    <x v="1"/>
    <x v="3"/>
    <n v="1407"/>
    <n v="7574"/>
    <n v="6062"/>
    <n v="32690"/>
    <n v="12462"/>
    <n v="67249"/>
  </r>
  <r>
    <s v="Shampoo"/>
    <x v="3"/>
    <x v="4"/>
    <x v="21"/>
    <x v="1"/>
    <x v="1"/>
    <x v="4"/>
    <n v="1309"/>
    <n v="7070"/>
    <n v="7371"/>
    <n v="39760"/>
    <n v="13015"/>
    <n v="70241.5"/>
  </r>
  <r>
    <s v="Shampoo"/>
    <x v="3"/>
    <x v="4"/>
    <x v="21"/>
    <x v="1"/>
    <x v="1"/>
    <x v="5"/>
    <n v="1113"/>
    <n v="6013"/>
    <n v="8484"/>
    <n v="45773"/>
    <n v="13110"/>
    <n v="70759.5"/>
  </r>
  <r>
    <s v="Shampoo"/>
    <x v="3"/>
    <x v="4"/>
    <x v="21"/>
    <x v="1"/>
    <x v="1"/>
    <x v="6"/>
    <n v="1827"/>
    <n v="9891"/>
    <n v="10311"/>
    <n v="55664"/>
    <n v="14107"/>
    <n v="76170.5"/>
  </r>
  <r>
    <s v="Shampoo"/>
    <x v="3"/>
    <x v="4"/>
    <x v="21"/>
    <x v="1"/>
    <x v="1"/>
    <x v="7"/>
    <n v="2359"/>
    <n v="12747"/>
    <n v="12670"/>
    <n v="68411"/>
    <n v="15630"/>
    <n v="84388.5"/>
  </r>
  <r>
    <s v="Shampoo"/>
    <x v="3"/>
    <x v="4"/>
    <x v="21"/>
    <x v="1"/>
    <x v="1"/>
    <x v="8"/>
    <n v="1071"/>
    <n v="5789"/>
    <n v="13741"/>
    <n v="74200"/>
    <n v="16005"/>
    <n v="86422"/>
  </r>
  <r>
    <s v="Shampoo"/>
    <x v="3"/>
    <x v="4"/>
    <x v="21"/>
    <x v="1"/>
    <x v="1"/>
    <x v="9"/>
    <n v="2016"/>
    <n v="10871"/>
    <n v="15757"/>
    <n v="85071"/>
    <n v="17339"/>
    <n v="93611"/>
  </r>
  <r>
    <s v="Shampoo"/>
    <x v="3"/>
    <x v="4"/>
    <x v="21"/>
    <x v="1"/>
    <x v="1"/>
    <x v="10"/>
    <n v="1246"/>
    <n v="6713"/>
    <n v="17003"/>
    <n v="91784"/>
    <n v="17741"/>
    <n v="95767"/>
  </r>
  <r>
    <s v="Shampoo"/>
    <x v="3"/>
    <x v="4"/>
    <x v="21"/>
    <x v="1"/>
    <x v="1"/>
    <x v="11"/>
    <n v="1141"/>
    <n v="6188"/>
    <n v="18144"/>
    <n v="97972"/>
    <n v="18144"/>
    <n v="97972"/>
  </r>
  <r>
    <s v="Shampoo"/>
    <x v="3"/>
    <x v="4"/>
    <x v="21"/>
    <x v="1"/>
    <x v="2"/>
    <x v="0"/>
    <n v="1418"/>
    <n v="7665"/>
    <n v="1418"/>
    <n v="7665"/>
    <n v="17777"/>
    <n v="96005"/>
  </r>
  <r>
    <s v="Shampoo"/>
    <x v="3"/>
    <x v="4"/>
    <x v="21"/>
    <x v="1"/>
    <x v="2"/>
    <x v="1"/>
    <n v="766"/>
    <n v="4084.5"/>
    <n v="2184"/>
    <n v="11749.5"/>
    <n v="17003"/>
    <n v="91773.5"/>
  </r>
  <r>
    <s v="Shampoo"/>
    <x v="3"/>
    <x v="4"/>
    <x v="21"/>
    <x v="1"/>
    <x v="2"/>
    <x v="2"/>
    <n v="704"/>
    <n v="3759"/>
    <n v="2888"/>
    <n v="15508.5"/>
    <n v="16377"/>
    <n v="88364.5"/>
  </r>
  <r>
    <s v="Shampoo"/>
    <x v="3"/>
    <x v="4"/>
    <x v="21"/>
    <x v="1"/>
    <x v="2"/>
    <x v="3"/>
    <n v="210"/>
    <n v="1134"/>
    <n v="3098"/>
    <n v="16642.5"/>
    <n v="15180"/>
    <n v="81924.5"/>
  </r>
  <r>
    <s v="Shampoo"/>
    <x v="3"/>
    <x v="4"/>
    <x v="21"/>
    <x v="1"/>
    <x v="2"/>
    <x v="4"/>
    <n v="462"/>
    <n v="2530.5"/>
    <n v="3560"/>
    <n v="19173"/>
    <n v="14333"/>
    <n v="77385"/>
  </r>
  <r>
    <s v="Shampoo"/>
    <x v="3"/>
    <x v="4"/>
    <x v="21"/>
    <x v="1"/>
    <x v="2"/>
    <x v="5"/>
    <n v="147"/>
    <n v="819"/>
    <n v="3707"/>
    <n v="19992"/>
    <n v="13367"/>
    <n v="72191"/>
  </r>
  <r>
    <s v="Shampoo"/>
    <x v="3"/>
    <x v="4"/>
    <x v="21"/>
    <x v="1"/>
    <x v="2"/>
    <x v="6"/>
    <n v="84"/>
    <n v="472.5"/>
    <n v="3791"/>
    <n v="20464.5"/>
    <n v="11624"/>
    <n v="62772.5"/>
  </r>
  <r>
    <s v="Shampoo"/>
    <x v="3"/>
    <x v="4"/>
    <x v="21"/>
    <x v="1"/>
    <x v="2"/>
    <x v="7"/>
    <n v="200"/>
    <n v="1081.5"/>
    <n v="3991"/>
    <n v="21546"/>
    <n v="9465"/>
    <n v="51107"/>
  </r>
  <r>
    <s v="Shampoo"/>
    <x v="3"/>
    <x v="4"/>
    <x v="21"/>
    <x v="1"/>
    <x v="2"/>
    <x v="8"/>
    <n v="74"/>
    <n v="409.5"/>
    <n v="4065"/>
    <n v="21955.5"/>
    <n v="8468"/>
    <n v="45727.5"/>
  </r>
  <r>
    <s v="Shampoo"/>
    <x v="3"/>
    <x v="4"/>
    <x v="21"/>
    <x v="1"/>
    <x v="2"/>
    <x v="9"/>
    <n v="52"/>
    <n v="262.5"/>
    <n v="4117"/>
    <n v="22218"/>
    <n v="6504"/>
    <n v="35119"/>
  </r>
  <r>
    <s v="Shampoo"/>
    <x v="3"/>
    <x v="4"/>
    <x v="21"/>
    <x v="1"/>
    <x v="2"/>
    <x v="10"/>
    <n v="74"/>
    <n v="399"/>
    <n v="4191"/>
    <n v="22617"/>
    <n v="5332"/>
    <n v="28805"/>
  </r>
  <r>
    <s v="Shampoo"/>
    <x v="3"/>
    <x v="4"/>
    <x v="21"/>
    <x v="1"/>
    <x v="2"/>
    <x v="11"/>
    <n v="94"/>
    <n v="504"/>
    <n v="4285"/>
    <n v="23121"/>
    <n v="4285"/>
    <n v="23121"/>
  </r>
  <r>
    <s v="Shampoo"/>
    <x v="3"/>
    <x v="4"/>
    <x v="21"/>
    <x v="1"/>
    <x v="3"/>
    <x v="0"/>
    <n v="32"/>
    <n v="161"/>
    <n v="32"/>
    <n v="161"/>
    <n v="2899"/>
    <n v="15617"/>
  </r>
  <r>
    <s v="Shampoo"/>
    <x v="3"/>
    <x v="4"/>
    <x v="21"/>
    <x v="1"/>
    <x v="3"/>
    <x v="1"/>
    <n v="97"/>
    <n v="499.1"/>
    <n v="129"/>
    <n v="660.1"/>
    <n v="2230"/>
    <n v="12031.6"/>
  </r>
  <r>
    <s v="Shampoo"/>
    <x v="3"/>
    <x v="4"/>
    <x v="21"/>
    <x v="1"/>
    <x v="3"/>
    <x v="2"/>
    <n v="64"/>
    <n v="338.1"/>
    <n v="193"/>
    <n v="998.2"/>
    <n v="1590"/>
    <n v="8610.7000000000007"/>
  </r>
  <r>
    <s v="Shampoo"/>
    <x v="3"/>
    <x v="4"/>
    <x v="21"/>
    <x v="1"/>
    <x v="3"/>
    <x v="3"/>
    <n v="80"/>
    <n v="483"/>
    <n v="273"/>
    <n v="1481.2"/>
    <n v="1460"/>
    <n v="7959.7"/>
  </r>
  <r>
    <s v="Shampoo"/>
    <x v="3"/>
    <x v="4"/>
    <x v="21"/>
    <x v="1"/>
    <x v="3"/>
    <x v="4"/>
    <n v="32"/>
    <n v="161"/>
    <n v="305"/>
    <n v="1642.2"/>
    <n v="1030"/>
    <n v="5590.2"/>
  </r>
  <r>
    <s v="Shampoo"/>
    <x v="3"/>
    <x v="4"/>
    <x v="21"/>
    <x v="1"/>
    <x v="4"/>
    <x v="1"/>
    <n v="105"/>
    <n v="588"/>
    <n v="105"/>
    <n v="588"/>
    <n v="281"/>
    <n v="1570.1"/>
  </r>
  <r>
    <s v="Shampoo"/>
    <x v="3"/>
    <x v="4"/>
    <x v="21"/>
    <x v="2"/>
    <x v="0"/>
    <x v="0"/>
    <n v="914"/>
    <n v="4931.5"/>
    <n v="914"/>
    <n v="4931.5"/>
    <n v="914"/>
    <n v="4931.5"/>
  </r>
  <r>
    <s v="Shampoo"/>
    <x v="3"/>
    <x v="4"/>
    <x v="21"/>
    <x v="2"/>
    <x v="0"/>
    <x v="1"/>
    <n v="872"/>
    <n v="4718"/>
    <n v="1786"/>
    <n v="9649.5"/>
    <n v="1786"/>
    <n v="9649.5"/>
  </r>
  <r>
    <s v="Shampoo"/>
    <x v="3"/>
    <x v="4"/>
    <x v="21"/>
    <x v="2"/>
    <x v="0"/>
    <x v="2"/>
    <n v="942"/>
    <n v="5096"/>
    <n v="2728"/>
    <n v="14745.5"/>
    <n v="2728"/>
    <n v="14745.5"/>
  </r>
  <r>
    <s v="Shampoo"/>
    <x v="3"/>
    <x v="4"/>
    <x v="21"/>
    <x v="2"/>
    <x v="0"/>
    <x v="3"/>
    <n v="438"/>
    <n v="2359"/>
    <n v="3166"/>
    <n v="17104.5"/>
    <n v="3166"/>
    <n v="17104.5"/>
  </r>
  <r>
    <s v="Shampoo"/>
    <x v="3"/>
    <x v="4"/>
    <x v="21"/>
    <x v="2"/>
    <x v="0"/>
    <x v="4"/>
    <n v="710"/>
    <n v="3836"/>
    <n v="3876"/>
    <n v="20940.5"/>
    <n v="3876"/>
    <n v="20940.5"/>
  </r>
  <r>
    <s v="Shampoo"/>
    <x v="3"/>
    <x v="4"/>
    <x v="21"/>
    <x v="2"/>
    <x v="0"/>
    <x v="5"/>
    <n v="598"/>
    <n v="3216.5"/>
    <n v="4474"/>
    <n v="24157"/>
    <n v="4474"/>
    <n v="24157"/>
  </r>
  <r>
    <s v="Shampoo"/>
    <x v="3"/>
    <x v="4"/>
    <x v="21"/>
    <x v="2"/>
    <x v="0"/>
    <x v="6"/>
    <n v="872"/>
    <n v="4718"/>
    <n v="5346"/>
    <n v="28875"/>
    <n v="5346"/>
    <n v="28875"/>
  </r>
  <r>
    <s v="Shampoo"/>
    <x v="3"/>
    <x v="4"/>
    <x v="21"/>
    <x v="2"/>
    <x v="0"/>
    <x v="7"/>
    <n v="595"/>
    <n v="3206"/>
    <n v="5941"/>
    <n v="32081"/>
    <n v="5941"/>
    <n v="32081"/>
  </r>
  <r>
    <s v="Shampoo"/>
    <x v="3"/>
    <x v="4"/>
    <x v="21"/>
    <x v="2"/>
    <x v="0"/>
    <x v="8"/>
    <n v="511"/>
    <n v="2772"/>
    <n v="6452"/>
    <n v="34853"/>
    <n v="6452"/>
    <n v="34853"/>
  </r>
  <r>
    <s v="Shampoo"/>
    <x v="3"/>
    <x v="4"/>
    <x v="21"/>
    <x v="2"/>
    <x v="0"/>
    <x v="9"/>
    <n v="791"/>
    <n v="4277"/>
    <n v="7243"/>
    <n v="39130"/>
    <n v="7243"/>
    <n v="39130"/>
  </r>
  <r>
    <s v="Shampoo"/>
    <x v="3"/>
    <x v="4"/>
    <x v="21"/>
    <x v="2"/>
    <x v="0"/>
    <x v="10"/>
    <n v="808"/>
    <n v="4357.5"/>
    <n v="8051"/>
    <n v="43487.5"/>
    <n v="8051"/>
    <n v="43487.5"/>
  </r>
  <r>
    <s v="Shampoo"/>
    <x v="3"/>
    <x v="4"/>
    <x v="21"/>
    <x v="2"/>
    <x v="0"/>
    <x v="11"/>
    <n v="788"/>
    <n v="4263"/>
    <n v="8839"/>
    <n v="47750.5"/>
    <n v="8839"/>
    <n v="47750.5"/>
  </r>
  <r>
    <s v="Shampoo"/>
    <x v="3"/>
    <x v="4"/>
    <x v="21"/>
    <x v="2"/>
    <x v="1"/>
    <x v="0"/>
    <n v="1078"/>
    <n v="5845"/>
    <n v="1078"/>
    <n v="5845"/>
    <n v="9003"/>
    <n v="48664"/>
  </r>
  <r>
    <s v="Shampoo"/>
    <x v="3"/>
    <x v="4"/>
    <x v="21"/>
    <x v="2"/>
    <x v="1"/>
    <x v="1"/>
    <n v="1036"/>
    <n v="5600"/>
    <n v="2114"/>
    <n v="11445"/>
    <n v="9167"/>
    <n v="49546"/>
  </r>
  <r>
    <s v="Shampoo"/>
    <x v="3"/>
    <x v="4"/>
    <x v="21"/>
    <x v="2"/>
    <x v="1"/>
    <x v="2"/>
    <n v="1470"/>
    <n v="7924"/>
    <n v="3584"/>
    <n v="19369"/>
    <n v="9695"/>
    <n v="52374"/>
  </r>
  <r>
    <s v="Shampoo"/>
    <x v="3"/>
    <x v="4"/>
    <x v="21"/>
    <x v="2"/>
    <x v="1"/>
    <x v="3"/>
    <n v="1470"/>
    <n v="7924"/>
    <n v="5054"/>
    <n v="27293"/>
    <n v="10727"/>
    <n v="57939"/>
  </r>
  <r>
    <s v="Shampoo"/>
    <x v="3"/>
    <x v="4"/>
    <x v="21"/>
    <x v="2"/>
    <x v="1"/>
    <x v="4"/>
    <n v="1218"/>
    <n v="6559"/>
    <n v="6272"/>
    <n v="33852"/>
    <n v="11235"/>
    <n v="60662"/>
  </r>
  <r>
    <s v="Shampoo"/>
    <x v="3"/>
    <x v="4"/>
    <x v="21"/>
    <x v="2"/>
    <x v="1"/>
    <x v="5"/>
    <n v="1127"/>
    <n v="6104"/>
    <n v="7399"/>
    <n v="39956"/>
    <n v="11764"/>
    <n v="63549.5"/>
  </r>
  <r>
    <s v="Shampoo"/>
    <x v="3"/>
    <x v="4"/>
    <x v="21"/>
    <x v="2"/>
    <x v="1"/>
    <x v="6"/>
    <n v="1134"/>
    <n v="6160"/>
    <n v="8533"/>
    <n v="46116"/>
    <n v="12026"/>
    <n v="64991.5"/>
  </r>
  <r>
    <s v="Shampoo"/>
    <x v="3"/>
    <x v="4"/>
    <x v="21"/>
    <x v="2"/>
    <x v="1"/>
    <x v="7"/>
    <n v="1085"/>
    <n v="5880"/>
    <n v="9618"/>
    <n v="51996"/>
    <n v="12516"/>
    <n v="67665.5"/>
  </r>
  <r>
    <s v="Shampoo"/>
    <x v="3"/>
    <x v="4"/>
    <x v="21"/>
    <x v="2"/>
    <x v="1"/>
    <x v="8"/>
    <n v="1092"/>
    <n v="5929"/>
    <n v="10710"/>
    <n v="57925"/>
    <n v="13097"/>
    <n v="70822.5"/>
  </r>
  <r>
    <s v="Shampoo"/>
    <x v="3"/>
    <x v="4"/>
    <x v="21"/>
    <x v="2"/>
    <x v="1"/>
    <x v="9"/>
    <n v="987"/>
    <n v="5341"/>
    <n v="11697"/>
    <n v="63266"/>
    <n v="13293"/>
    <n v="71886.5"/>
  </r>
  <r>
    <s v="Shampoo"/>
    <x v="3"/>
    <x v="4"/>
    <x v="21"/>
    <x v="2"/>
    <x v="1"/>
    <x v="10"/>
    <n v="406"/>
    <n v="2170"/>
    <n v="12103"/>
    <n v="65436"/>
    <n v="12891"/>
    <n v="69699"/>
  </r>
  <r>
    <s v="Shampoo"/>
    <x v="3"/>
    <x v="4"/>
    <x v="21"/>
    <x v="2"/>
    <x v="1"/>
    <x v="11"/>
    <n v="385"/>
    <n v="2086"/>
    <n v="12488"/>
    <n v="67522"/>
    <n v="12488"/>
    <n v="67522"/>
  </r>
  <r>
    <s v="Shampoo"/>
    <x v="3"/>
    <x v="4"/>
    <x v="21"/>
    <x v="2"/>
    <x v="2"/>
    <x v="0"/>
    <n v="651"/>
    <n v="3517.5"/>
    <n v="651"/>
    <n v="3517.5"/>
    <n v="12061"/>
    <n v="65194.5"/>
  </r>
  <r>
    <s v="Shampoo"/>
    <x v="3"/>
    <x v="4"/>
    <x v="21"/>
    <x v="2"/>
    <x v="2"/>
    <x v="1"/>
    <n v="158"/>
    <n v="840"/>
    <n v="809"/>
    <n v="4357.5"/>
    <n v="11183"/>
    <n v="60434.5"/>
  </r>
  <r>
    <s v="Shampoo"/>
    <x v="3"/>
    <x v="4"/>
    <x v="21"/>
    <x v="2"/>
    <x v="2"/>
    <x v="2"/>
    <n v="284"/>
    <n v="1554"/>
    <n v="1093"/>
    <n v="5911.5"/>
    <n v="9997"/>
    <n v="54064.5"/>
  </r>
  <r>
    <s v="Shampoo"/>
    <x v="3"/>
    <x v="4"/>
    <x v="21"/>
    <x v="2"/>
    <x v="2"/>
    <x v="3"/>
    <n v="168"/>
    <n v="934.5"/>
    <n v="1261"/>
    <n v="6846"/>
    <n v="8695"/>
    <n v="47075"/>
  </r>
  <r>
    <s v="Shampoo"/>
    <x v="3"/>
    <x v="4"/>
    <x v="21"/>
    <x v="2"/>
    <x v="2"/>
    <x v="6"/>
    <n v="84"/>
    <n v="430.5"/>
    <n v="1345"/>
    <n v="7276.5"/>
    <n v="5300"/>
    <n v="28682.5"/>
  </r>
  <r>
    <s v="Shampoo"/>
    <x v="3"/>
    <x v="4"/>
    <x v="21"/>
    <x v="2"/>
    <x v="2"/>
    <x v="7"/>
    <n v="32"/>
    <n v="178.5"/>
    <n v="1377"/>
    <n v="7455"/>
    <n v="4247"/>
    <n v="22981"/>
  </r>
  <r>
    <s v="Shampoo"/>
    <x v="3"/>
    <x v="4"/>
    <x v="21"/>
    <x v="2"/>
    <x v="2"/>
    <x v="9"/>
    <n v="94"/>
    <n v="504"/>
    <n v="1471"/>
    <n v="7959"/>
    <n v="2262"/>
    <n v="12215"/>
  </r>
  <r>
    <s v="Shampoo"/>
    <x v="3"/>
    <x v="4"/>
    <x v="21"/>
    <x v="2"/>
    <x v="2"/>
    <x v="10"/>
    <n v="21"/>
    <n v="136.5"/>
    <n v="1492"/>
    <n v="8095.5"/>
    <n v="1877"/>
    <n v="10181.5"/>
  </r>
  <r>
    <s v="Shampoo"/>
    <x v="3"/>
    <x v="4"/>
    <x v="21"/>
    <x v="2"/>
    <x v="2"/>
    <x v="11"/>
    <n v="74"/>
    <n v="388.5"/>
    <n v="1566"/>
    <n v="8484"/>
    <n v="1566"/>
    <n v="8484"/>
  </r>
  <r>
    <s v="Shampoo"/>
    <x v="3"/>
    <x v="4"/>
    <x v="21"/>
    <x v="2"/>
    <x v="3"/>
    <x v="0"/>
    <n v="64"/>
    <n v="322"/>
    <n v="64"/>
    <n v="322"/>
    <n v="979"/>
    <n v="5288.5"/>
  </r>
  <r>
    <s v="Shampoo"/>
    <x v="3"/>
    <x v="4"/>
    <x v="21"/>
    <x v="2"/>
    <x v="3"/>
    <x v="1"/>
    <n v="48"/>
    <n v="273.7"/>
    <n v="112"/>
    <n v="595.70000000000005"/>
    <n v="869"/>
    <n v="4722.2"/>
  </r>
  <r>
    <s v="Shampoo"/>
    <x v="3"/>
    <x v="4"/>
    <x v="21"/>
    <x v="2"/>
    <x v="3"/>
    <x v="6"/>
    <n v="64"/>
    <n v="354.2"/>
    <n v="176"/>
    <n v="949.90000000000009"/>
    <n v="397"/>
    <n v="2157.4"/>
  </r>
  <r>
    <s v="Shampoo"/>
    <x v="3"/>
    <x v="16"/>
    <x v="22"/>
    <x v="0"/>
    <x v="1"/>
    <x v="6"/>
    <n v="140"/>
    <n v="1365"/>
    <n v="140"/>
    <n v="1365"/>
    <n v="140"/>
    <n v="1365"/>
  </r>
  <r>
    <s v="Shampoo"/>
    <x v="3"/>
    <x v="16"/>
    <x v="22"/>
    <x v="0"/>
    <x v="1"/>
    <x v="9"/>
    <n v="49"/>
    <n v="518"/>
    <n v="189"/>
    <n v="1883"/>
    <n v="189"/>
    <n v="1883"/>
  </r>
  <r>
    <s v="Shampoo"/>
    <x v="3"/>
    <x v="16"/>
    <x v="22"/>
    <x v="0"/>
    <x v="2"/>
    <x v="9"/>
    <n v="346"/>
    <n v="3339"/>
    <n v="346"/>
    <n v="3339"/>
    <n v="346"/>
    <n v="3339"/>
  </r>
  <r>
    <s v="Shampoo"/>
    <x v="3"/>
    <x v="16"/>
    <x v="22"/>
    <x v="0"/>
    <x v="2"/>
    <x v="10"/>
    <n v="42"/>
    <n v="556.5"/>
    <n v="388"/>
    <n v="3895.5"/>
    <n v="388"/>
    <n v="3895.5"/>
  </r>
  <r>
    <s v="Shampoo"/>
    <x v="3"/>
    <x v="16"/>
    <x v="22"/>
    <x v="0"/>
    <x v="3"/>
    <x v="0"/>
    <n v="64"/>
    <n v="772.8"/>
    <n v="64"/>
    <n v="772.8"/>
    <n v="452"/>
    <n v="4668.3"/>
  </r>
  <r>
    <s v="Shampoo"/>
    <x v="3"/>
    <x v="16"/>
    <x v="22"/>
    <x v="0"/>
    <x v="3"/>
    <x v="2"/>
    <n v="386"/>
    <n v="3847.9"/>
    <n v="450"/>
    <n v="4620.7"/>
    <n v="838"/>
    <n v="8516.2000000000007"/>
  </r>
  <r>
    <s v="Shampoo"/>
    <x v="3"/>
    <x v="16"/>
    <x v="22"/>
    <x v="0"/>
    <x v="3"/>
    <x v="3"/>
    <n v="113"/>
    <n v="917.7"/>
    <n v="563"/>
    <n v="5538.4"/>
    <n v="951"/>
    <n v="9433.9"/>
  </r>
  <r>
    <s v="Shampoo"/>
    <x v="3"/>
    <x v="16"/>
    <x v="22"/>
    <x v="0"/>
    <x v="3"/>
    <x v="4"/>
    <n v="64"/>
    <n v="805"/>
    <n v="627"/>
    <n v="6343.4"/>
    <n v="1015"/>
    <n v="10238.9"/>
  </r>
  <r>
    <s v="Shampoo"/>
    <x v="3"/>
    <x v="16"/>
    <x v="22"/>
    <x v="0"/>
    <x v="3"/>
    <x v="5"/>
    <n v="113"/>
    <n v="1127"/>
    <n v="740"/>
    <n v="7470.4"/>
    <n v="1128"/>
    <n v="11365.9"/>
  </r>
  <r>
    <s v="Shampoo"/>
    <x v="3"/>
    <x v="16"/>
    <x v="22"/>
    <x v="0"/>
    <x v="3"/>
    <x v="6"/>
    <n v="177"/>
    <n v="1626.1"/>
    <n v="917"/>
    <n v="9096.5"/>
    <n v="1305"/>
    <n v="12992"/>
  </r>
  <r>
    <s v="Shampoo"/>
    <x v="3"/>
    <x v="16"/>
    <x v="22"/>
    <x v="0"/>
    <x v="3"/>
    <x v="7"/>
    <n v="209"/>
    <n v="2189.6"/>
    <n v="1126"/>
    <n v="11286.1"/>
    <n v="1514"/>
    <n v="15181.6"/>
  </r>
  <r>
    <s v="Shampoo"/>
    <x v="3"/>
    <x v="16"/>
    <x v="22"/>
    <x v="0"/>
    <x v="3"/>
    <x v="9"/>
    <n v="113"/>
    <n v="1030.4000000000001"/>
    <n v="1239"/>
    <n v="12316.5"/>
    <n v="1281"/>
    <n v="12873"/>
  </r>
  <r>
    <s v="Shampoo"/>
    <x v="3"/>
    <x v="16"/>
    <x v="22"/>
    <x v="0"/>
    <x v="3"/>
    <x v="10"/>
    <n v="113"/>
    <n v="917.7"/>
    <n v="1352"/>
    <n v="13234.2"/>
    <n v="1352"/>
    <n v="13234.2"/>
  </r>
  <r>
    <s v="Shampoo"/>
    <x v="3"/>
    <x v="16"/>
    <x v="22"/>
    <x v="0"/>
    <x v="4"/>
    <x v="1"/>
    <n v="462"/>
    <n v="4746"/>
    <n v="462"/>
    <n v="4746"/>
    <n v="1750"/>
    <n v="17207.400000000001"/>
  </r>
  <r>
    <s v="Shampoo"/>
    <x v="3"/>
    <x v="16"/>
    <x v="22"/>
    <x v="0"/>
    <x v="4"/>
    <x v="3"/>
    <n v="231"/>
    <n v="2478"/>
    <n v="693"/>
    <n v="7224"/>
    <n v="1482"/>
    <n v="14919.8"/>
  </r>
  <r>
    <s v="Shampoo"/>
    <x v="3"/>
    <x v="16"/>
    <x v="22"/>
    <x v="0"/>
    <x v="4"/>
    <x v="4"/>
    <n v="273"/>
    <n v="2520"/>
    <n v="966"/>
    <n v="9744"/>
    <n v="1691"/>
    <n v="16634.8"/>
  </r>
  <r>
    <s v="Shampoo"/>
    <x v="3"/>
    <x v="16"/>
    <x v="22"/>
    <x v="0"/>
    <x v="4"/>
    <x v="6"/>
    <n v="84"/>
    <n v="819"/>
    <n v="1050"/>
    <n v="10563"/>
    <n v="1485"/>
    <n v="14700.7"/>
  </r>
  <r>
    <s v="Shampoo"/>
    <x v="3"/>
    <x v="16"/>
    <x v="22"/>
    <x v="0"/>
    <x v="4"/>
    <x v="7"/>
    <n v="84"/>
    <n v="924"/>
    <n v="1134"/>
    <n v="11487"/>
    <n v="1360"/>
    <n v="13435.1"/>
  </r>
  <r>
    <s v="Shampoo"/>
    <x v="3"/>
    <x v="16"/>
    <x v="22"/>
    <x v="0"/>
    <x v="4"/>
    <x v="9"/>
    <n v="273"/>
    <n v="2814"/>
    <n v="1407"/>
    <n v="14301"/>
    <n v="1520"/>
    <n v="15218.7"/>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
    <n v="94538.5"/>
    <n v="9474"/>
    <n v="94538.5"/>
    <n v="9474"/>
    <n v="94538.5"/>
  </r>
  <r>
    <s v="Shampoo"/>
    <x v="3"/>
    <x v="16"/>
    <x v="22"/>
    <x v="1"/>
    <x v="0"/>
    <x v="1"/>
    <n v="6230"/>
    <n v="62195"/>
    <n v="15704"/>
    <n v="156733.5"/>
    <n v="15704"/>
    <n v="156733.5"/>
  </r>
  <r>
    <s v="Shampoo"/>
    <x v="3"/>
    <x v="16"/>
    <x v="22"/>
    <x v="1"/>
    <x v="0"/>
    <x v="2"/>
    <n v="4652"/>
    <n v="46459"/>
    <n v="20356"/>
    <n v="203192.5"/>
    <n v="20356"/>
    <n v="203192.5"/>
  </r>
  <r>
    <s v="Shampoo"/>
    <x v="3"/>
    <x v="16"/>
    <x v="22"/>
    <x v="1"/>
    <x v="0"/>
    <x v="3"/>
    <n v="3916"/>
    <n v="39091.5"/>
    <n v="24272"/>
    <n v="242284"/>
    <n v="24272"/>
    <n v="242284"/>
  </r>
  <r>
    <s v="Shampoo"/>
    <x v="3"/>
    <x v="16"/>
    <x v="22"/>
    <x v="1"/>
    <x v="0"/>
    <x v="4"/>
    <n v="5019"/>
    <n v="50081.5"/>
    <n v="29291"/>
    <n v="292365.5"/>
    <n v="29291"/>
    <n v="292365.5"/>
  </r>
  <r>
    <s v="Shampoo"/>
    <x v="3"/>
    <x v="16"/>
    <x v="22"/>
    <x v="1"/>
    <x v="0"/>
    <x v="5"/>
    <n v="3717"/>
    <n v="37114"/>
    <n v="33008"/>
    <n v="329479.5"/>
    <n v="33008"/>
    <n v="329479.5"/>
  </r>
  <r>
    <s v="Shampoo"/>
    <x v="3"/>
    <x v="16"/>
    <x v="22"/>
    <x v="1"/>
    <x v="0"/>
    <x v="6"/>
    <n v="2944"/>
    <n v="29340.5"/>
    <n v="35952"/>
    <n v="358820"/>
    <n v="35952"/>
    <n v="358820"/>
  </r>
  <r>
    <s v="Shampoo"/>
    <x v="3"/>
    <x v="16"/>
    <x v="22"/>
    <x v="1"/>
    <x v="0"/>
    <x v="7"/>
    <n v="3496"/>
    <n v="34898.5"/>
    <n v="39448"/>
    <n v="393718.5"/>
    <n v="39448"/>
    <n v="393718.5"/>
  </r>
  <r>
    <s v="Shampoo"/>
    <x v="3"/>
    <x v="16"/>
    <x v="22"/>
    <x v="1"/>
    <x v="0"/>
    <x v="8"/>
    <n v="3420"/>
    <n v="34156.5"/>
    <n v="42868"/>
    <n v="427875"/>
    <n v="42868"/>
    <n v="427875"/>
  </r>
  <r>
    <s v="Shampoo"/>
    <x v="3"/>
    <x v="16"/>
    <x v="22"/>
    <x v="1"/>
    <x v="0"/>
    <x v="9"/>
    <n v="2796"/>
    <n v="27909"/>
    <n v="45664"/>
    <n v="455784"/>
    <n v="45664"/>
    <n v="455784"/>
  </r>
  <r>
    <s v="Shampoo"/>
    <x v="3"/>
    <x v="16"/>
    <x v="22"/>
    <x v="1"/>
    <x v="0"/>
    <x v="10"/>
    <n v="2758"/>
    <n v="27517"/>
    <n v="48422"/>
    <n v="483301"/>
    <n v="48422"/>
    <n v="483301"/>
  </r>
  <r>
    <s v="Shampoo"/>
    <x v="3"/>
    <x v="16"/>
    <x v="22"/>
    <x v="1"/>
    <x v="0"/>
    <x v="11"/>
    <n v="2646"/>
    <n v="26383"/>
    <n v="51068"/>
    <n v="509684"/>
    <n v="51068"/>
    <n v="509684"/>
  </r>
  <r>
    <s v="Shampoo"/>
    <x v="3"/>
    <x v="16"/>
    <x v="22"/>
    <x v="1"/>
    <x v="1"/>
    <x v="0"/>
    <n v="4536"/>
    <n v="45360"/>
    <n v="4536"/>
    <n v="45360"/>
    <n v="46130"/>
    <n v="460505.5"/>
  </r>
  <r>
    <s v="Shampoo"/>
    <x v="3"/>
    <x v="16"/>
    <x v="22"/>
    <x v="1"/>
    <x v="1"/>
    <x v="1"/>
    <n v="4354"/>
    <n v="43442"/>
    <n v="8890"/>
    <n v="88802"/>
    <n v="44254"/>
    <n v="441752.5"/>
  </r>
  <r>
    <s v="Shampoo"/>
    <x v="3"/>
    <x v="16"/>
    <x v="22"/>
    <x v="1"/>
    <x v="1"/>
    <x v="2"/>
    <n v="6622"/>
    <n v="66101"/>
    <n v="15512"/>
    <n v="154903"/>
    <n v="46224"/>
    <n v="461394.5"/>
  </r>
  <r>
    <s v="Shampoo"/>
    <x v="3"/>
    <x v="16"/>
    <x v="22"/>
    <x v="1"/>
    <x v="1"/>
    <x v="3"/>
    <n v="6006"/>
    <n v="60046"/>
    <n v="21518"/>
    <n v="214949"/>
    <n v="48314"/>
    <n v="482349"/>
  </r>
  <r>
    <s v="Shampoo"/>
    <x v="3"/>
    <x v="16"/>
    <x v="22"/>
    <x v="1"/>
    <x v="1"/>
    <x v="4"/>
    <n v="4550"/>
    <n v="45500"/>
    <n v="26068"/>
    <n v="260449"/>
    <n v="47845"/>
    <n v="477767.5"/>
  </r>
  <r>
    <s v="Shampoo"/>
    <x v="3"/>
    <x v="16"/>
    <x v="22"/>
    <x v="1"/>
    <x v="1"/>
    <x v="5"/>
    <n v="4368"/>
    <n v="43617"/>
    <n v="30436"/>
    <n v="304066"/>
    <n v="48496"/>
    <n v="484270.5"/>
  </r>
  <r>
    <s v="Shampoo"/>
    <x v="3"/>
    <x v="16"/>
    <x v="22"/>
    <x v="1"/>
    <x v="1"/>
    <x v="6"/>
    <n v="4095"/>
    <n v="40810"/>
    <n v="34531"/>
    <n v="344876"/>
    <n v="49647"/>
    <n v="495740"/>
  </r>
  <r>
    <s v="Shampoo"/>
    <x v="3"/>
    <x v="16"/>
    <x v="22"/>
    <x v="1"/>
    <x v="1"/>
    <x v="7"/>
    <n v="3983"/>
    <n v="39830"/>
    <n v="38514"/>
    <n v="384706"/>
    <n v="50134"/>
    <n v="500671.5"/>
  </r>
  <r>
    <s v="Shampoo"/>
    <x v="3"/>
    <x v="16"/>
    <x v="22"/>
    <x v="1"/>
    <x v="1"/>
    <x v="8"/>
    <n v="3171"/>
    <n v="31598"/>
    <n v="41685"/>
    <n v="416304"/>
    <n v="49885"/>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65236.5"/>
    <n v="44303"/>
    <n v="442165.5"/>
  </r>
  <r>
    <s v="Shampoo"/>
    <x v="3"/>
    <x v="16"/>
    <x v="22"/>
    <x v="1"/>
    <x v="2"/>
    <x v="2"/>
    <n v="1428"/>
    <n v="14143.5"/>
    <n v="7980"/>
    <n v="79380"/>
    <n v="39109"/>
    <n v="390208"/>
  </r>
  <r>
    <s v="Shampoo"/>
    <x v="3"/>
    <x v="16"/>
    <x v="22"/>
    <x v="1"/>
    <x v="2"/>
    <x v="3"/>
    <n v="2258"/>
    <n v="22585.5"/>
    <n v="10238"/>
    <n v="101965.5"/>
    <n v="35361"/>
    <n v="352747.5"/>
  </r>
  <r>
    <s v="Shampoo"/>
    <x v="3"/>
    <x v="16"/>
    <x v="22"/>
    <x v="1"/>
    <x v="2"/>
    <x v="4"/>
    <n v="2068"/>
    <n v="20695.5"/>
    <n v="12306"/>
    <n v="122661"/>
    <n v="32879"/>
    <n v="327943"/>
  </r>
  <r>
    <s v="Shampoo"/>
    <x v="3"/>
    <x v="16"/>
    <x v="22"/>
    <x v="1"/>
    <x v="2"/>
    <x v="5"/>
    <n v="2163"/>
    <n v="21588"/>
    <n v="14469"/>
    <n v="144249"/>
    <n v="30674"/>
    <n v="305914"/>
  </r>
  <r>
    <s v="Shampoo"/>
    <x v="3"/>
    <x v="16"/>
    <x v="22"/>
    <x v="1"/>
    <x v="2"/>
    <x v="6"/>
    <n v="3034"/>
    <n v="30303"/>
    <n v="17503"/>
    <n v="174552"/>
    <n v="29613"/>
    <n v="295407"/>
  </r>
  <r>
    <s v="Shampoo"/>
    <x v="3"/>
    <x v="16"/>
    <x v="22"/>
    <x v="1"/>
    <x v="2"/>
    <x v="7"/>
    <n v="2373"/>
    <n v="23667"/>
    <n v="19876"/>
    <n v="198219"/>
    <n v="28003"/>
    <n v="279244"/>
  </r>
  <r>
    <s v="Shampoo"/>
    <x v="3"/>
    <x v="16"/>
    <x v="22"/>
    <x v="1"/>
    <x v="2"/>
    <x v="8"/>
    <n v="2226"/>
    <n v="22354.5"/>
    <n v="22102"/>
    <n v="220573.5"/>
    <n v="27058"/>
    <n v="270000.5"/>
  </r>
  <r>
    <s v="Shampoo"/>
    <x v="3"/>
    <x v="16"/>
    <x v="22"/>
    <x v="1"/>
    <x v="2"/>
    <x v="9"/>
    <n v="1544"/>
    <n v="15319.5"/>
    <n v="23646"/>
    <n v="235893"/>
    <n v="26775"/>
    <n v="267120"/>
  </r>
  <r>
    <s v="Shampoo"/>
    <x v="3"/>
    <x v="16"/>
    <x v="22"/>
    <x v="1"/>
    <x v="2"/>
    <x v="10"/>
    <n v="1680"/>
    <n v="16789.5"/>
    <n v="25326"/>
    <n v="252682.5"/>
    <n v="26782"/>
    <n v="267228.5"/>
  </r>
  <r>
    <s v="Shampoo"/>
    <x v="3"/>
    <x v="16"/>
    <x v="22"/>
    <x v="1"/>
    <x v="2"/>
    <x v="11"/>
    <n v="2436"/>
    <n v="24349.5"/>
    <n v="27762"/>
    <n v="277032"/>
    <n v="27762"/>
    <n v="277032"/>
  </r>
  <r>
    <s v="Shampoo"/>
    <x v="3"/>
    <x v="16"/>
    <x v="22"/>
    <x v="1"/>
    <x v="3"/>
    <x v="0"/>
    <n v="3284"/>
    <n v="32715.200000000001"/>
    <n v="3284"/>
    <n v="32715.200000000001"/>
    <n v="27644"/>
    <n v="275874.2"/>
  </r>
  <r>
    <s v="Shampoo"/>
    <x v="3"/>
    <x v="16"/>
    <x v="22"/>
    <x v="1"/>
    <x v="3"/>
    <x v="1"/>
    <n v="2785"/>
    <n v="27965.7"/>
    <n v="6069"/>
    <n v="60680.9"/>
    <n v="27279"/>
    <n v="272476.40000000002"/>
  </r>
  <r>
    <s v="Shampoo"/>
    <x v="3"/>
    <x v="16"/>
    <x v="22"/>
    <x v="1"/>
    <x v="3"/>
    <x v="2"/>
    <n v="2785"/>
    <n v="27965.7"/>
    <n v="8854"/>
    <n v="88646.6"/>
    <n v="28636"/>
    <n v="286298.59999999998"/>
  </r>
  <r>
    <s v="Shampoo"/>
    <x v="3"/>
    <x v="16"/>
    <x v="22"/>
    <x v="1"/>
    <x v="3"/>
    <x v="3"/>
    <n v="3413"/>
    <n v="34164.199999999997"/>
    <n v="12267"/>
    <n v="122810.8"/>
    <n v="29791"/>
    <n v="297877.3"/>
  </r>
  <r>
    <s v="Shampoo"/>
    <x v="3"/>
    <x v="16"/>
    <x v="22"/>
    <x v="1"/>
    <x v="3"/>
    <x v="4"/>
    <n v="4202"/>
    <n v="41956.6"/>
    <n v="16469"/>
    <n v="164767.4"/>
    <n v="31925"/>
    <n v="319138.40000000002"/>
  </r>
  <r>
    <s v="Shampoo"/>
    <x v="3"/>
    <x v="16"/>
    <x v="22"/>
    <x v="1"/>
    <x v="3"/>
    <x v="5"/>
    <n v="5812"/>
    <n v="57927.8"/>
    <n v="22281"/>
    <n v="222695.2"/>
    <n v="35574"/>
    <n v="355478.2"/>
  </r>
  <r>
    <s v="Shampoo"/>
    <x v="3"/>
    <x v="16"/>
    <x v="22"/>
    <x v="1"/>
    <x v="3"/>
    <x v="6"/>
    <n v="3767"/>
    <n v="37722.300000000003"/>
    <n v="26048"/>
    <n v="260417.5"/>
    <n v="36307"/>
    <n v="362897.5"/>
  </r>
  <r>
    <s v="Shampoo"/>
    <x v="3"/>
    <x v="16"/>
    <x v="22"/>
    <x v="1"/>
    <x v="3"/>
    <x v="7"/>
    <n v="4830"/>
    <n v="48235.6"/>
    <n v="30878"/>
    <n v="308653.09999999998"/>
    <n v="38764"/>
    <n v="387466.1"/>
  </r>
  <r>
    <s v="Shampoo"/>
    <x v="3"/>
    <x v="16"/>
    <x v="22"/>
    <x v="1"/>
    <x v="3"/>
    <x v="8"/>
    <n v="3639"/>
    <n v="36064"/>
    <n v="34517"/>
    <n v="344717.1"/>
    <n v="40177"/>
    <n v="401175.6"/>
  </r>
  <r>
    <s v="Shampoo"/>
    <x v="3"/>
    <x v="16"/>
    <x v="22"/>
    <x v="1"/>
    <x v="3"/>
    <x v="9"/>
    <n v="3767"/>
    <n v="37835"/>
    <n v="38284"/>
    <n v="382552.1"/>
    <n v="42400"/>
    <n v="423691.1"/>
  </r>
  <r>
    <s v="Shampoo"/>
    <x v="3"/>
    <x v="16"/>
    <x v="22"/>
    <x v="1"/>
    <x v="3"/>
    <x v="10"/>
    <n v="2753"/>
    <n v="27498.799999999999"/>
    <n v="41037"/>
    <n v="410050.89999999997"/>
    <n v="43473"/>
    <n v="434400.39999999997"/>
  </r>
  <r>
    <s v="Shampoo"/>
    <x v="3"/>
    <x v="16"/>
    <x v="22"/>
    <x v="1"/>
    <x v="3"/>
    <x v="11"/>
    <n v="2818"/>
    <n v="28142.799999999999"/>
    <n v="43855"/>
    <n v="438193.69999999995"/>
    <n v="43855"/>
    <n v="438193.69999999995"/>
  </r>
  <r>
    <s v="Shampoo"/>
    <x v="3"/>
    <x v="16"/>
    <x v="22"/>
    <x v="1"/>
    <x v="4"/>
    <x v="0"/>
    <n v="3549"/>
    <n v="35322"/>
    <n v="3549"/>
    <n v="35322"/>
    <n v="44120"/>
    <n v="440800.49999999994"/>
  </r>
  <r>
    <s v="Shampoo"/>
    <x v="3"/>
    <x v="16"/>
    <x v="22"/>
    <x v="1"/>
    <x v="4"/>
    <x v="1"/>
    <n v="3213"/>
    <n v="31962"/>
    <n v="6762"/>
    <n v="67284"/>
    <n v="44548"/>
    <n v="444796.79999999993"/>
  </r>
  <r>
    <s v="Shampoo"/>
    <x v="3"/>
    <x v="16"/>
    <x v="22"/>
    <x v="1"/>
    <x v="4"/>
    <x v="2"/>
    <n v="3444"/>
    <n v="34272"/>
    <n v="10206"/>
    <n v="101556"/>
    <n v="45207"/>
    <n v="451103.1"/>
  </r>
  <r>
    <s v="Shampoo"/>
    <x v="3"/>
    <x v="16"/>
    <x v="22"/>
    <x v="1"/>
    <x v="4"/>
    <x v="3"/>
    <n v="3591"/>
    <n v="35826"/>
    <n v="13797"/>
    <n v="137382"/>
    <n v="45385"/>
    <n v="452764.9"/>
  </r>
  <r>
    <s v="Shampoo"/>
    <x v="3"/>
    <x v="16"/>
    <x v="22"/>
    <x v="1"/>
    <x v="4"/>
    <x v="4"/>
    <n v="3780"/>
    <n v="37758"/>
    <n v="17577"/>
    <n v="175140"/>
    <n v="44963"/>
    <n v="448566.3"/>
  </r>
  <r>
    <s v="Shampoo"/>
    <x v="3"/>
    <x v="16"/>
    <x v="22"/>
    <x v="1"/>
    <x v="4"/>
    <x v="5"/>
    <n v="4137"/>
    <n v="41244"/>
    <n v="21714"/>
    <n v="216384"/>
    <n v="43288"/>
    <n v="431882.5"/>
  </r>
  <r>
    <s v="Shampoo"/>
    <x v="3"/>
    <x v="16"/>
    <x v="22"/>
    <x v="1"/>
    <x v="4"/>
    <x v="6"/>
    <n v="3255"/>
    <n v="32571"/>
    <n v="24969"/>
    <n v="248955"/>
    <n v="42776"/>
    <n v="426731.19999999995"/>
  </r>
  <r>
    <s v="Shampoo"/>
    <x v="3"/>
    <x v="16"/>
    <x v="22"/>
    <x v="1"/>
    <x v="4"/>
    <x v="7"/>
    <n v="3360"/>
    <n v="33663"/>
    <n v="28329"/>
    <n v="282618"/>
    <n v="41306"/>
    <n v="412158.6"/>
  </r>
  <r>
    <s v="Shampoo"/>
    <x v="3"/>
    <x v="16"/>
    <x v="22"/>
    <x v="1"/>
    <x v="4"/>
    <x v="8"/>
    <n v="3402"/>
    <n v="34041"/>
    <n v="31731"/>
    <n v="316659"/>
    <n v="41069"/>
    <n v="410135.6"/>
  </r>
  <r>
    <s v="Shampoo"/>
    <x v="3"/>
    <x v="16"/>
    <x v="22"/>
    <x v="1"/>
    <x v="4"/>
    <x v="9"/>
    <n v="2352"/>
    <n v="23184"/>
    <n v="34083"/>
    <n v="339843"/>
    <n v="39654"/>
    <n v="395484.6"/>
  </r>
  <r>
    <s v="Shampoo"/>
    <x v="3"/>
    <x v="16"/>
    <x v="22"/>
    <x v="1"/>
    <x v="4"/>
    <x v="10"/>
    <n v="1848"/>
    <n v="18249"/>
    <n v="35931"/>
    <n v="358092"/>
    <n v="38749"/>
    <n v="386234.8"/>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
    <n v="1900.5"/>
    <n v="353"/>
    <n v="3472"/>
    <n v="353"/>
    <n v="3472"/>
  </r>
  <r>
    <s v="Shampoo"/>
    <x v="3"/>
    <x v="16"/>
    <x v="22"/>
    <x v="2"/>
    <x v="1"/>
    <x v="0"/>
    <n v="980"/>
    <n v="9814"/>
    <n v="980"/>
    <n v="9814"/>
    <n v="1333"/>
    <n v="13286"/>
  </r>
  <r>
    <s v="Shampoo"/>
    <x v="3"/>
    <x v="16"/>
    <x v="22"/>
    <x v="2"/>
    <x v="1"/>
    <x v="1"/>
    <n v="784"/>
    <n v="7756"/>
    <n v="1764"/>
    <n v="17570"/>
    <n v="2117"/>
    <n v="21042"/>
  </r>
  <r>
    <s v="Shampoo"/>
    <x v="3"/>
    <x v="16"/>
    <x v="22"/>
    <x v="2"/>
    <x v="1"/>
    <x v="2"/>
    <n v="1183"/>
    <n v="11788"/>
    <n v="2947"/>
    <n v="29358"/>
    <n v="3300"/>
    <n v="32830"/>
  </r>
  <r>
    <s v="Shampoo"/>
    <x v="3"/>
    <x v="16"/>
    <x v="22"/>
    <x v="2"/>
    <x v="1"/>
    <x v="3"/>
    <n v="1337"/>
    <n v="13349"/>
    <n v="4284"/>
    <n v="42707"/>
    <n v="4637"/>
    <n v="46179"/>
  </r>
  <r>
    <s v="Shampoo"/>
    <x v="3"/>
    <x v="16"/>
    <x v="22"/>
    <x v="2"/>
    <x v="1"/>
    <x v="4"/>
    <n v="917"/>
    <n v="9247"/>
    <n v="5201"/>
    <n v="51954"/>
    <n v="5554"/>
    <n v="55426"/>
  </r>
  <r>
    <s v="Shampoo"/>
    <x v="3"/>
    <x v="16"/>
    <x v="22"/>
    <x v="2"/>
    <x v="1"/>
    <x v="5"/>
    <n v="1148"/>
    <n v="11480"/>
    <n v="6349"/>
    <n v="63434"/>
    <n v="6702"/>
    <n v="66906"/>
  </r>
  <r>
    <s v="Shampoo"/>
    <x v="3"/>
    <x v="16"/>
    <x v="22"/>
    <x v="2"/>
    <x v="1"/>
    <x v="6"/>
    <n v="826"/>
    <n v="8204"/>
    <n v="7175"/>
    <n v="71638"/>
    <n v="7528"/>
    <n v="75110"/>
  </r>
  <r>
    <s v="Shampoo"/>
    <x v="3"/>
    <x v="16"/>
    <x v="22"/>
    <x v="2"/>
    <x v="1"/>
    <x v="7"/>
    <n v="1106"/>
    <n v="10962"/>
    <n v="8281"/>
    <n v="82600"/>
    <n v="8634"/>
    <n v="86072"/>
  </r>
  <r>
    <s v="Shampoo"/>
    <x v="3"/>
    <x v="16"/>
    <x v="22"/>
    <x v="2"/>
    <x v="1"/>
    <x v="8"/>
    <n v="658"/>
    <n v="6608"/>
    <n v="8939"/>
    <n v="89208"/>
    <n v="9292"/>
    <n v="92680"/>
  </r>
  <r>
    <s v="Shampoo"/>
    <x v="3"/>
    <x v="16"/>
    <x v="22"/>
    <x v="2"/>
    <x v="1"/>
    <x v="9"/>
    <n v="840"/>
    <n v="8463"/>
    <n v="9779"/>
    <n v="97671"/>
    <n v="10132"/>
    <n v="101143"/>
  </r>
  <r>
    <s v="Shampoo"/>
    <x v="3"/>
    <x v="16"/>
    <x v="22"/>
    <x v="2"/>
    <x v="1"/>
    <x v="10"/>
    <n v="616"/>
    <n v="6055"/>
    <n v="10395"/>
    <n v="103726"/>
    <n v="10587"/>
    <n v="105626.5"/>
  </r>
  <r>
    <s v="Shampoo"/>
    <x v="3"/>
    <x v="16"/>
    <x v="22"/>
    <x v="2"/>
    <x v="1"/>
    <x v="11"/>
    <n v="749"/>
    <n v="7483"/>
    <n v="11144"/>
    <n v="111209"/>
    <n v="11144"/>
    <n v="111209"/>
  </r>
  <r>
    <s v="Shampoo"/>
    <x v="3"/>
    <x v="16"/>
    <x v="22"/>
    <x v="2"/>
    <x v="2"/>
    <x v="0"/>
    <n v="735"/>
    <n v="7339.5"/>
    <n v="735"/>
    <n v="7339.5"/>
    <n v="10899"/>
    <n v="108734.5"/>
  </r>
  <r>
    <s v="Shampoo"/>
    <x v="3"/>
    <x v="16"/>
    <x v="22"/>
    <x v="2"/>
    <x v="2"/>
    <x v="1"/>
    <n v="830"/>
    <n v="8211"/>
    <n v="1565"/>
    <n v="15550.5"/>
    <n v="10945"/>
    <n v="109189.5"/>
  </r>
  <r>
    <s v="Shampoo"/>
    <x v="3"/>
    <x v="16"/>
    <x v="22"/>
    <x v="2"/>
    <x v="2"/>
    <x v="2"/>
    <n v="830"/>
    <n v="8326.5"/>
    <n v="2395"/>
    <n v="23877"/>
    <n v="10592"/>
    <n v="105728"/>
  </r>
  <r>
    <s v="Shampoo"/>
    <x v="3"/>
    <x v="16"/>
    <x v="22"/>
    <x v="2"/>
    <x v="2"/>
    <x v="3"/>
    <n v="966"/>
    <n v="9544.5"/>
    <n v="3361"/>
    <n v="33421.5"/>
    <n v="10221"/>
    <n v="101923.5"/>
  </r>
  <r>
    <s v="Shampoo"/>
    <x v="3"/>
    <x v="16"/>
    <x v="22"/>
    <x v="2"/>
    <x v="2"/>
    <x v="4"/>
    <n v="756"/>
    <n v="7539"/>
    <n v="4117"/>
    <n v="40960.5"/>
    <n v="10060"/>
    <n v="100215.5"/>
  </r>
  <r>
    <s v="Shampoo"/>
    <x v="3"/>
    <x v="16"/>
    <x v="22"/>
    <x v="2"/>
    <x v="2"/>
    <x v="5"/>
    <n v="1334"/>
    <n v="13198.5"/>
    <n v="5451"/>
    <n v="54159"/>
    <n v="10246"/>
    <n v="101934"/>
  </r>
  <r>
    <s v="Shampoo"/>
    <x v="3"/>
    <x v="16"/>
    <x v="22"/>
    <x v="2"/>
    <x v="2"/>
    <x v="6"/>
    <n v="462"/>
    <n v="4599"/>
    <n v="5913"/>
    <n v="58758"/>
    <n v="9882"/>
    <n v="98329"/>
  </r>
  <r>
    <s v="Shampoo"/>
    <x v="3"/>
    <x v="16"/>
    <x v="22"/>
    <x v="2"/>
    <x v="2"/>
    <x v="7"/>
    <n v="693"/>
    <n v="6783"/>
    <n v="6606"/>
    <n v="65541"/>
    <n v="9469"/>
    <n v="94150"/>
  </r>
  <r>
    <s v="Shampoo"/>
    <x v="3"/>
    <x v="16"/>
    <x v="22"/>
    <x v="2"/>
    <x v="2"/>
    <x v="8"/>
    <n v="556"/>
    <n v="5449.5"/>
    <n v="7162"/>
    <n v="70990.5"/>
    <n v="9367"/>
    <n v="92991.5"/>
  </r>
  <r>
    <s v="Shampoo"/>
    <x v="3"/>
    <x v="16"/>
    <x v="22"/>
    <x v="2"/>
    <x v="2"/>
    <x v="9"/>
    <n v="1124"/>
    <n v="11340"/>
    <n v="8286"/>
    <n v="82330.5"/>
    <n v="9651"/>
    <n v="95868.5"/>
  </r>
  <r>
    <s v="Shampoo"/>
    <x v="3"/>
    <x v="16"/>
    <x v="22"/>
    <x v="2"/>
    <x v="2"/>
    <x v="10"/>
    <n v="892"/>
    <n v="9061.5"/>
    <n v="9178"/>
    <n v="91392"/>
    <n v="9927"/>
    <n v="98875"/>
  </r>
  <r>
    <s v="Shampoo"/>
    <x v="3"/>
    <x v="16"/>
    <x v="22"/>
    <x v="2"/>
    <x v="2"/>
    <x v="11"/>
    <n v="620"/>
    <n v="6163.5"/>
    <n v="9798"/>
    <n v="97555.5"/>
    <n v="9798"/>
    <n v="97555.5"/>
  </r>
  <r>
    <s v="Shampoo"/>
    <x v="3"/>
    <x v="16"/>
    <x v="22"/>
    <x v="2"/>
    <x v="3"/>
    <x v="0"/>
    <n v="708"/>
    <n v="6987.4"/>
    <n v="708"/>
    <n v="6987.4"/>
    <n v="9771"/>
    <n v="97203.4"/>
  </r>
  <r>
    <s v="Shampoo"/>
    <x v="3"/>
    <x v="16"/>
    <x v="22"/>
    <x v="2"/>
    <x v="3"/>
    <x v="1"/>
    <n v="805"/>
    <n v="8211"/>
    <n v="1513"/>
    <n v="15198.4"/>
    <n v="9746"/>
    <n v="97203.4"/>
  </r>
  <r>
    <s v="Shampoo"/>
    <x v="3"/>
    <x v="16"/>
    <x v="22"/>
    <x v="2"/>
    <x v="3"/>
    <x v="2"/>
    <n v="1723"/>
    <n v="17098.2"/>
    <n v="3236"/>
    <n v="32296.6"/>
    <n v="10639"/>
    <n v="105975.1"/>
  </r>
  <r>
    <s v="Shampoo"/>
    <x v="3"/>
    <x v="16"/>
    <x v="22"/>
    <x v="2"/>
    <x v="3"/>
    <x v="3"/>
    <n v="1159"/>
    <n v="11704.7"/>
    <n v="4395"/>
    <n v="44001.3"/>
    <n v="10832"/>
    <n v="108135.3"/>
  </r>
  <r>
    <s v="Shampoo"/>
    <x v="3"/>
    <x v="16"/>
    <x v="22"/>
    <x v="2"/>
    <x v="3"/>
    <x v="4"/>
    <n v="564"/>
    <n v="5683.3"/>
    <n v="4959"/>
    <n v="49684.600000000006"/>
    <n v="10640"/>
    <n v="106279.6"/>
  </r>
  <r>
    <s v="Shampoo"/>
    <x v="3"/>
    <x v="16"/>
    <x v="22"/>
    <x v="2"/>
    <x v="3"/>
    <x v="5"/>
    <n v="499"/>
    <n v="4862.2"/>
    <n v="5458"/>
    <n v="54546.8"/>
    <n v="9805"/>
    <n v="97943.3"/>
  </r>
  <r>
    <s v="Shampoo"/>
    <x v="3"/>
    <x v="16"/>
    <x v="22"/>
    <x v="2"/>
    <x v="3"/>
    <x v="6"/>
    <n v="1127"/>
    <n v="11173.4"/>
    <n v="6585"/>
    <n v="65720.2"/>
    <n v="10470"/>
    <n v="104517.7"/>
  </r>
  <r>
    <s v="Shampoo"/>
    <x v="3"/>
    <x v="16"/>
    <x v="22"/>
    <x v="2"/>
    <x v="3"/>
    <x v="7"/>
    <n v="853"/>
    <n v="8500.7999999999993"/>
    <n v="7438"/>
    <n v="74221"/>
    <n v="10630"/>
    <n v="106235.5"/>
  </r>
  <r>
    <s v="Shampoo"/>
    <x v="3"/>
    <x v="16"/>
    <x v="22"/>
    <x v="2"/>
    <x v="3"/>
    <x v="8"/>
    <n v="1063"/>
    <n v="10545.5"/>
    <n v="8501"/>
    <n v="84766.5"/>
    <n v="11137"/>
    <n v="111331.5"/>
  </r>
  <r>
    <s v="Shampoo"/>
    <x v="3"/>
    <x v="16"/>
    <x v="22"/>
    <x v="2"/>
    <x v="3"/>
    <x v="9"/>
    <n v="386"/>
    <n v="3815.7"/>
    <n v="8887"/>
    <n v="88582.2"/>
    <n v="10399"/>
    <n v="103807.2"/>
  </r>
  <r>
    <s v="Shampoo"/>
    <x v="3"/>
    <x v="16"/>
    <x v="22"/>
    <x v="2"/>
    <x v="3"/>
    <x v="10"/>
    <n v="741"/>
    <n v="7341.6"/>
    <n v="9628"/>
    <n v="95923.8"/>
    <n v="10248"/>
    <n v="102087.3"/>
  </r>
  <r>
    <s v="Shampoo"/>
    <x v="3"/>
    <x v="16"/>
    <x v="22"/>
    <x v="2"/>
    <x v="3"/>
    <x v="11"/>
    <n v="1159"/>
    <n v="11608.1"/>
    <n v="10787"/>
    <n v="107531.90000000001"/>
    <n v="10787"/>
    <n v="107531.90000000001"/>
  </r>
  <r>
    <s v="Shampoo"/>
    <x v="3"/>
    <x v="16"/>
    <x v="22"/>
    <x v="2"/>
    <x v="4"/>
    <x v="0"/>
    <n v="1008"/>
    <n v="9933"/>
    <n v="1008"/>
    <n v="9933"/>
    <n v="11087"/>
    <n v="110477.50000000001"/>
  </r>
  <r>
    <s v="Shampoo"/>
    <x v="3"/>
    <x v="16"/>
    <x v="22"/>
    <x v="2"/>
    <x v="4"/>
    <x v="1"/>
    <n v="1344"/>
    <n v="13251"/>
    <n v="2352"/>
    <n v="23184"/>
    <n v="11626"/>
    <n v="115517.50000000001"/>
  </r>
  <r>
    <s v="Shampoo"/>
    <x v="3"/>
    <x v="16"/>
    <x v="22"/>
    <x v="2"/>
    <x v="4"/>
    <x v="2"/>
    <n v="1113"/>
    <n v="11088"/>
    <n v="3465"/>
    <n v="34272"/>
    <n v="11016"/>
    <n v="109507.29999999999"/>
  </r>
  <r>
    <s v="Shampoo"/>
    <x v="3"/>
    <x v="16"/>
    <x v="22"/>
    <x v="2"/>
    <x v="4"/>
    <x v="3"/>
    <n v="777"/>
    <n v="7812"/>
    <n v="4242"/>
    <n v="42084"/>
    <n v="10634"/>
    <n v="105614.59999999999"/>
  </r>
  <r>
    <s v="Shampoo"/>
    <x v="3"/>
    <x v="16"/>
    <x v="22"/>
    <x v="2"/>
    <x v="4"/>
    <x v="4"/>
    <n v="966"/>
    <n v="9471"/>
    <n v="5208"/>
    <n v="51555"/>
    <n v="11036"/>
    <n v="109402.29999999999"/>
  </r>
  <r>
    <s v="Shampoo"/>
    <x v="3"/>
    <x v="16"/>
    <x v="22"/>
    <x v="2"/>
    <x v="4"/>
    <x v="5"/>
    <n v="735"/>
    <n v="7413"/>
    <n v="5943"/>
    <n v="58968"/>
    <n v="11272"/>
    <n v="111953.09999999999"/>
  </r>
  <r>
    <s v="Shampoo"/>
    <x v="3"/>
    <x v="16"/>
    <x v="22"/>
    <x v="2"/>
    <x v="4"/>
    <x v="6"/>
    <n v="273"/>
    <n v="2520"/>
    <n v="6216"/>
    <n v="61488"/>
    <n v="10418"/>
    <n v="103299.7"/>
  </r>
  <r>
    <s v="Shampoo"/>
    <x v="3"/>
    <x v="16"/>
    <x v="22"/>
    <x v="2"/>
    <x v="4"/>
    <x v="7"/>
    <n v="924"/>
    <n v="9009"/>
    <n v="7140"/>
    <n v="70497"/>
    <n v="10489"/>
    <n v="103807.9"/>
  </r>
  <r>
    <s v="Shampoo"/>
    <x v="3"/>
    <x v="16"/>
    <x v="22"/>
    <x v="2"/>
    <x v="4"/>
    <x v="8"/>
    <n v="882"/>
    <n v="8820"/>
    <n v="8022"/>
    <n v="79317"/>
    <n v="10308"/>
    <n v="102082.4"/>
  </r>
  <r>
    <s v="Shampoo"/>
    <x v="3"/>
    <x v="16"/>
    <x v="22"/>
    <x v="2"/>
    <x v="4"/>
    <x v="9"/>
    <n v="1512"/>
    <n v="15141"/>
    <n v="9534"/>
    <n v="94458"/>
    <n v="11434"/>
    <n v="113407.7"/>
  </r>
  <r>
    <s v="Shampoo"/>
    <x v="3"/>
    <x v="16"/>
    <x v="22"/>
    <x v="2"/>
    <x v="4"/>
    <x v="10"/>
    <n v="651"/>
    <n v="6258"/>
    <n v="10185"/>
    <n v="100716"/>
    <n v="11344"/>
    <n v="112324.1"/>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6" showAll="0"/>
    <pivotField showAll="0"/>
    <pivotField numFmtId="166" showAll="0"/>
    <pivotField showAll="0"/>
    <pivotField numFmtId="166"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showAll="0"/>
    <pivotField dataField="1" numFmtId="166" showAll="0"/>
  </pivotFields>
  <rowItems count="1">
    <i/>
  </rowItems>
  <colItems count="1">
    <i/>
  </colItems>
  <pageFields count="2">
    <pageField fld="5" item="5" hier="-1"/>
    <pageField fld="6" item="2" hier="-1"/>
  </pageFields>
  <dataFields count="1">
    <dataField name="Sum of Values MAT" fld="12" baseField="0" baseItem="0" numFmtId="166"/>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6" showAll="0"/>
    <pivotField showAll="0"/>
    <pivotField numFmtId="166" showAll="0"/>
    <pivotField showAll="0"/>
    <pivotField numFmtId="166"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58">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1E566-32DF-4DC2-8A9B-662532E6854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9" showAll="0"/>
    <pivotField numFmtId="169" showAll="0"/>
    <pivotField numFmtId="169" showAll="0"/>
    <pivotField numFmtId="167" showAll="0"/>
    <pivotField numFmtId="166" showAll="0"/>
    <pivotField numFmtId="169" showAll="0"/>
    <pivotField numFmtId="166" showAll="0"/>
    <pivotField axis="axisCol" numFmtId="9" showAll="0">
      <items count="11">
        <item x="2"/>
        <item x="4"/>
        <item x="3"/>
        <item x="6"/>
        <item x="1"/>
        <item x="7"/>
        <item x="5"/>
        <item x="8"/>
        <item x="0"/>
        <item x="9"/>
        <item t="default"/>
      </items>
    </pivotField>
    <pivotField dataField="1" numFmtId="9" showAll="0"/>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9"/>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AA846-E5A7-4802-AA05-806CFC97A5BD}"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dataField="1" showAll="0"/>
    <pivotField numFmtId="166" showAll="0"/>
    <pivotField showAll="0"/>
    <pivotField numFmtId="166" showAll="0"/>
    <pivotField showAll="0"/>
    <pivotField numFmtId="166" showAll="0"/>
  </pivotFields>
  <rowFields count="1">
    <field x="1"/>
  </rowFields>
  <rowItems count="5">
    <i>
      <x/>
    </i>
    <i>
      <x v="1"/>
    </i>
    <i>
      <x v="2"/>
    </i>
    <i>
      <x v="3"/>
    </i>
    <i>
      <x v="4"/>
    </i>
  </rowItems>
  <colFields count="1">
    <field x="5"/>
  </colFields>
  <colItems count="2">
    <i>
      <x/>
    </i>
    <i>
      <x v="4"/>
    </i>
  </colItems>
  <dataFields count="1">
    <dataField name="Sum of Units Month" fld="7" showDataAs="percentDiff" baseField="5" baseItem="0" numFmtId="10"/>
  </dataFields>
  <formats count="2">
    <format dxfId="28">
      <pivotArea outline="0" fieldPosition="0">
        <references count="1">
          <reference field="4294967294" count="1">
            <x v="0"/>
          </reference>
        </references>
      </pivotArea>
    </format>
    <format dxfId="27">
      <pivotArea outline="0" collapsedLevelsAreSubtotals="1" fieldPosition="0">
        <references count="1">
          <reference field="5"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34991D-53C9-4396-90C5-BA8E3160268B}"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16" firstHeaderRow="1" firstDataRow="1" firstDataCol="1" rowPageCount="2" colPageCount="1"/>
  <pivotFields count="13">
    <pivotField showAll="0"/>
    <pivotField axis="axisRow" showAll="0">
      <items count="6">
        <item h="1" x="0"/>
        <item h="1" x="1"/>
        <item h="1" x="2"/>
        <item x="3"/>
        <item h="1" x="4"/>
        <item t="default"/>
      </items>
    </pivotField>
    <pivotField showAll="0"/>
    <pivotField showAll="0"/>
    <pivotField showAll="0"/>
    <pivotField axis="axisPage" multipleItemSelectionAllowed="1" showAll="0">
      <items count="7">
        <item h="1" x="0"/>
        <item h="1" x="1"/>
        <item h="1" x="2"/>
        <item h="1" x="3"/>
        <item h="1" x="4"/>
        <item x="5"/>
        <item t="default"/>
      </items>
    </pivotField>
    <pivotField axis="axisPage" showAll="0">
      <items count="13">
        <item x="0"/>
        <item x="1"/>
        <item x="2"/>
        <item x="3"/>
        <item x="4"/>
        <item x="5"/>
        <item x="6"/>
        <item x="7"/>
        <item x="8"/>
        <item x="9"/>
        <item x="10"/>
        <item x="11"/>
        <item t="default"/>
      </items>
    </pivotField>
    <pivotField showAll="0"/>
    <pivotField numFmtId="166" showAll="0"/>
    <pivotField showAll="0"/>
    <pivotField numFmtId="166" showAll="0"/>
    <pivotField dataField="1" showAll="0"/>
    <pivotField numFmtId="166" showAll="0"/>
  </pivotFields>
  <rowFields count="1">
    <field x="1"/>
  </rowFields>
  <rowItems count="1">
    <i>
      <x v="3"/>
    </i>
  </rowItems>
  <colItems count="1">
    <i/>
  </colItems>
  <pageFields count="2">
    <pageField fld="5" hier="-1"/>
    <pageField fld="6" item="2" hier="-1"/>
  </pageFields>
  <dataFields count="1">
    <dataField name="Sum of Units MAT" fld="11" baseField="0" baseItem="0" numFmtId="167"/>
  </dataFields>
  <formats count="2">
    <format dxfId="30">
      <pivotArea outline="0" collapsedLevelsAreSubtotals="1" fieldPosition="0">
        <references count="1">
          <reference field="5" count="1" selected="0">
            <x v="4"/>
          </reference>
        </references>
      </pivotArea>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57"/>
    <tableColumn id="2" xr3:uid="{E62B3F1F-9A15-44B4-B1DD-CAF27CF3C747}" name="Subcategory" dataDxfId="56"/>
    <tableColumn id="3" xr3:uid="{FA4BBA42-4CD5-4FEC-99C8-F3DEA363596F}" name="Supplier" dataDxfId="55"/>
    <tableColumn id="4" xr3:uid="{363950AD-92F1-4B62-BAD5-6C6ED9D314C8}" name="Brand" dataDxfId="54"/>
    <tableColumn id="5" xr3:uid="{278D3098-9E4F-422C-8E1A-9941BBC3EF43}" name="Region" dataDxfId="53"/>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52"/>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51"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50">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64B77-531F-4E7F-8C97-717C91709596}" name="internal_sales_data" displayName="internal_sales_data" ref="A1:M12" totalsRowCount="1">
  <autoFilter ref="A1:M11" xr:uid="{04364B77-531F-4E7F-8C97-717C91709596}"/>
  <tableColumns count="13">
    <tableColumn id="1" xr3:uid="{E79ACCEA-926B-41AB-94F1-42DDD1864C6B}" name="Brand" totalsRowLabel="Total" dataDxfId="48"/>
    <tableColumn id="2" xr3:uid="{025C4312-31D3-409B-B984-DBF4AEFE2FA6}" name="Product" dataDxfId="47"/>
    <tableColumn id="3" xr3:uid="{D40B8F72-DA12-4584-B326-495AA00C251F}" name="Pack Size (ml)"/>
    <tableColumn id="4" xr3:uid="{E106DA15-1281-4518-AE4A-C358C1924FEA}" name="ProductID" dataDxfId="46"/>
    <tableColumn id="5" xr3:uid="{AE844CDE-AAF3-4312-96B5-E0534EF567F3}" name="Retail Price" dataDxfId="45" totalsRowDxfId="44" dataCellStyle="Currency"/>
    <tableColumn id="6" xr3:uid="{732BB0A7-0D20-404F-B2AF-EC6A28C2A71A}" name="Net Price" dataDxfId="43" totalsRowDxfId="42" dataCellStyle="Currency"/>
    <tableColumn id="7" xr3:uid="{BB7F7A5B-FAB9-4038-AD33-08EE0D4766AD}" name="COGS" dataDxfId="41" totalsRowDxfId="40" dataCellStyle="Currency"/>
    <tableColumn id="8" xr3:uid="{CCF364DE-01EF-4200-AB41-ED9058D076B5}" name="Volume 2022" totalsRowFunction="sum" dataDxfId="39" totalsRowDxfId="38" dataCellStyle="Comma"/>
    <tableColumn id="10" xr3:uid="{08E3A2F7-3C74-49D9-91B9-79AD4050A4A7}" name="Net Sales 2022" totalsRowFunction="sum" dataDxfId="37" totalsRowDxfId="36" dataCellStyle="Currency">
      <calculatedColumnFormula>internal_sales_data[[#This Row],[Volume 2022]]*internal_sales_data[[#This Row],[Net Price]]</calculatedColumnFormula>
    </tableColumn>
    <tableColumn id="9" xr3:uid="{3C283A83-C2B7-4006-B2BA-AFEDB11C31BE}" name="Gross Profit per unit" dataDxfId="35" totalsRowDxfId="34" dataCellStyle="Currency">
      <calculatedColumnFormula>internal_sales_data[[#This Row],[Net Price]]-internal_sales_data[[#This Row],[COGS]]</calculatedColumnFormula>
    </tableColumn>
    <tableColumn id="11" xr3:uid="{7C588C62-85DC-41E9-81C4-648DF71F5B17}" name="Gross Profit per product" totalsRowFunction="sum" dataDxfId="33" totalsRowDxfId="32" dataCellStyle="Currency">
      <calculatedColumnFormula>internal_sales_data[[#This Row],[Gross Profit per unit]]*internal_sales_data[[#This Row],[Volume 2022]]</calculatedColumnFormula>
    </tableColumn>
    <tableColumn id="12" xr3:uid="{2911D992-F8E1-40DE-AFC8-9AF339130FCA}" name="Gross Margin" totalsRowFunction="custom" totalsRowDxfId="31" dataCellStyle="Percent">
      <calculatedColumnFormula>internal_sales_data[[#This Row],[Gross Profit per unit]]/internal_sales_data[[#This Row],[Net Price]]</calculatedColumnFormula>
      <totalsRowFormula>internal_sales_data[[#Totals],[Gross Profit per product]]/internal_sales_data[[#Totals],[Net Sales 2022]]</totalsRowFormula>
    </tableColumn>
    <tableColumn id="13" xr3:uid="{501F34E5-0366-4C20-9B5D-9E50B50AF7E7}" name="Net Sales Contribution"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D959F3-A397-4C55-886D-FBB89AED4E27}" name="new_product_launch" displayName="new_product_launch" ref="A1:I3" totalsRowShown="0">
  <autoFilter ref="A1:I3" xr:uid="{9ED959F3-A397-4C55-886D-FBB89AED4E27}"/>
  <tableColumns count="9">
    <tableColumn id="1" xr3:uid="{B17C778E-6E64-4648-980E-01F29D1E8DBE}" name="Product" dataDxfId="26"/>
    <tableColumn id="2" xr3:uid="{6AE352D5-6C16-4164-8AC0-45FA1FF286BF}" name="Estimated Unit Market Share" dataCellStyle="Percent"/>
    <tableColumn id="3" xr3:uid="{31AA58DE-DB16-4AD7-9EE2-3FBD593D8486}" name="Estimated units sold 2024" dataDxfId="25" dataCellStyle="Comma">
      <calculatedColumnFormula>new_product_launch[[#This Row],[Estimated Unit Market Share]]*'New Category Opportunity'!$B$18</calculatedColumnFormula>
    </tableColumn>
    <tableColumn id="4" xr3:uid="{983BA861-9FD5-40BD-BAD6-5572FA3B9563}" name="Net Price" dataDxfId="24"/>
    <tableColumn id="5" xr3:uid="{8197C623-3CF8-4E81-AD27-88ADB9A58EE4}" name="Net Sales" dataDxfId="23">
      <calculatedColumnFormula>new_product_launch[[#This Row],[Net Price]]*new_product_launch[[#This Row],[Estimated units sold 2024]]</calculatedColumnFormula>
    </tableColumn>
    <tableColumn id="6" xr3:uid="{0813BA88-04DC-44D1-BBDD-F8260333BD3F}" name="COGS" dataDxfId="22"/>
    <tableColumn id="7" xr3:uid="{0BDC181A-386D-45F3-8640-F0B86C17865D}" name="Gross Profit per unit" dataDxfId="21">
      <calculatedColumnFormula>new_product_launch[[#This Row],[Net Price]]-new_product_launch[[#This Row],[COGS]]</calculatedColumnFormula>
    </tableColumn>
    <tableColumn id="8" xr3:uid="{C9FE25C5-9CBC-4262-8F58-9FAD1AFE1F38}" name="Gross Profit per product" dataDxfId="20" dataCellStyle="Comma">
      <calculatedColumnFormula>new_product_launch[[#This Row],[Gross Profit per unit]]*new_product_launch[[#This Row],[Estimated units sold 2024]]</calculatedColumnFormula>
    </tableColumn>
    <tableColumn id="9" xr3:uid="{7B898487-076D-4DC9-AC86-FE42D0850365}" name="Gross Margin" dataDxfId="19">
      <calculatedColumnFormula>new_product_launch[[#This Row],[Gross Profit per product]]/new_product_launch[[#This Row],[Net Sales]]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34D3F-3692-4F81-A0B6-F3A47692DDA8}" name="internal_sales_data5" displayName="internal_sales_data5" ref="A1:M12">
  <autoFilter ref="A1:M12" xr:uid="{04364B77-531F-4E7F-8C97-717C91709596}"/>
  <tableColumns count="13">
    <tableColumn id="1" xr3:uid="{01E183D9-AEF8-479C-B911-354EA88031A9}" name="Brand" totalsRowLabel="Total" dataDxfId="18"/>
    <tableColumn id="2" xr3:uid="{FAE7BF1E-D3B2-4767-B266-2B8270F3696C}" name="Product" dataDxfId="17"/>
    <tableColumn id="3" xr3:uid="{5A2D09FD-4038-4B54-B533-EFDB32DD1546}" name="Pack Size (ml)"/>
    <tableColumn id="4" xr3:uid="{B6E0B462-3954-414F-96BC-4A9A1E45F237}" name="ProductID" dataDxfId="16"/>
    <tableColumn id="5" xr3:uid="{A6C19464-69C2-4CF6-86FD-2DFC3C8BE682}" name="Retail Price" dataDxfId="15" totalsRowDxfId="14" dataCellStyle="Currency"/>
    <tableColumn id="6" xr3:uid="{F8166C40-CCF9-4D5A-991F-14A3DDE3FC7F}" name="Net Price" dataDxfId="13" totalsRowDxfId="12" dataCellStyle="Currency"/>
    <tableColumn id="7" xr3:uid="{9860B665-293D-4A43-A98E-0AAA70D26C13}" name="COGS" dataDxfId="11" totalsRowDxfId="10" dataCellStyle="Currency"/>
    <tableColumn id="8" xr3:uid="{683E31B5-9570-4041-8F3B-F7C43CD93243}" name="Volume 2022" totalsRowFunction="sum" dataDxfId="9" totalsRowDxfId="8" dataCellStyle="Comma"/>
    <tableColumn id="10" xr3:uid="{17710796-45DE-498A-B84A-F197DA71F214}" name="Net Sales 2022" totalsRowFunction="sum" dataDxfId="7" totalsRowDxfId="6" dataCellStyle="Currency">
      <calculatedColumnFormula>internal_sales_data5[[#This Row],[Volume 2022]]*internal_sales_data5[[#This Row],[Net Price]]</calculatedColumnFormula>
    </tableColumn>
    <tableColumn id="9" xr3:uid="{5DE58021-15DC-4013-86B1-6FE9C31F7787}" name="Gross Profit per unit" dataDxfId="5" totalsRowDxfId="4" dataCellStyle="Currency">
      <calculatedColumnFormula>internal_sales_data5[[#This Row],[Net Price]]-internal_sales_data5[[#This Row],[COGS]]</calculatedColumnFormula>
    </tableColumn>
    <tableColumn id="11" xr3:uid="{6BF3B56E-CE08-4DFA-AE34-BC12278250B4}" name="Gross Profit per product" totalsRowFunction="sum" dataDxfId="3" totalsRowDxfId="2" dataCellStyle="Currency">
      <calculatedColumnFormula>internal_sales_data5[[#This Row],[Gross Profit per unit]]*internal_sales_data5[[#This Row],[Volume 2022]]</calculatedColumnFormula>
    </tableColumn>
    <tableColumn id="12" xr3:uid="{E538B08D-0849-4B66-A466-03FDB4ED16F2}" name="Gross Margin" totalsRowFunction="custom" totalsRowDxfId="1" dataCellStyle="Percent">
      <calculatedColumnFormula>internal_sales_data5[[#This Row],[Gross Profit per unit]]/internal_sales_data5[[#This Row],[Net Price]]</calculatedColumnFormula>
      <totalsRowFormula>internal_sales_data5[[#Totals],[Gross Profit per product]]/internal_sales_data5[[#Totals],[Net Sales 2022]]</totalsRowFormula>
    </tableColumn>
    <tableColumn id="13" xr3:uid="{AC80CAE8-89AA-46CB-AD17-B2A87EBDF291}" name="Price per ML" dataDxfId="0" dataCellStyle="Percent">
      <calculatedColumnFormula>internal_sales_data5[[#This Row],[Retail Price]]/internal_sales_data5[[#This Row],[Pack Size (ml)]]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AF25-4994-4209-9523-D1F5467409C0}">
  <dimension ref="A1:M22"/>
  <sheetViews>
    <sheetView tabSelected="1" workbookViewId="0">
      <selection activeCell="K18" sqref="K18"/>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103</v>
      </c>
      <c r="J1" t="s">
        <v>94</v>
      </c>
      <c r="K1" t="s">
        <v>90</v>
      </c>
      <c r="L1" t="s">
        <v>91</v>
      </c>
      <c r="M1" t="s">
        <v>102</v>
      </c>
    </row>
    <row r="2" spans="1:13" x14ac:dyDescent="0.25">
      <c r="A2" s="8" t="s">
        <v>57</v>
      </c>
      <c r="B2" s="8" t="s">
        <v>75</v>
      </c>
      <c r="C2">
        <v>100</v>
      </c>
      <c r="D2" s="8" t="s">
        <v>76</v>
      </c>
      <c r="E2" s="14">
        <v>5</v>
      </c>
      <c r="F2" s="14">
        <v>3.1</v>
      </c>
      <c r="G2" s="14">
        <v>0.9</v>
      </c>
      <c r="H2" s="10">
        <v>1156348</v>
      </c>
      <c r="I2" s="6">
        <f>internal_sales_data5[[#This Row],[Volume 2022]]*internal_sales_data5[[#This Row],[Net Price]]</f>
        <v>3584678.8000000003</v>
      </c>
      <c r="J2" s="14">
        <f>internal_sales_data5[[#This Row],[Net Price]]-internal_sales_data5[[#This Row],[COGS]]</f>
        <v>2.2000000000000002</v>
      </c>
      <c r="K2" s="6">
        <f>internal_sales_data5[[#This Row],[Gross Profit per unit]]*internal_sales_data5[[#This Row],[Volume 2022]]</f>
        <v>2543965.6</v>
      </c>
      <c r="L2" s="17">
        <f>internal_sales_data5[[#This Row],[Gross Profit per unit]]/internal_sales_data5[[#This Row],[Net Price]]</f>
        <v>0.70967741935483875</v>
      </c>
      <c r="M2" s="23">
        <f>internal_sales_data5[[#This Row],[Retail Price]]/internal_sales_data5[[#This Row],[Pack Size (ml)]]</f>
        <v>0.05</v>
      </c>
    </row>
    <row r="3" spans="1:13" x14ac:dyDescent="0.25">
      <c r="A3" s="8" t="s">
        <v>57</v>
      </c>
      <c r="B3" s="8" t="s">
        <v>77</v>
      </c>
      <c r="C3">
        <v>100</v>
      </c>
      <c r="D3" s="8" t="s">
        <v>78</v>
      </c>
      <c r="E3" s="14">
        <v>5</v>
      </c>
      <c r="F3" s="14">
        <v>2.9</v>
      </c>
      <c r="G3" s="14">
        <v>0.95</v>
      </c>
      <c r="H3" s="10">
        <v>693809</v>
      </c>
      <c r="I3" s="6">
        <f>internal_sales_data5[[#This Row],[Volume 2022]]*internal_sales_data5[[#This Row],[Net Price]]</f>
        <v>2012046.0999999999</v>
      </c>
      <c r="J3" s="14">
        <f>internal_sales_data5[[#This Row],[Net Price]]-internal_sales_data5[[#This Row],[COGS]]</f>
        <v>1.95</v>
      </c>
      <c r="K3" s="6">
        <f>internal_sales_data5[[#This Row],[Gross Profit per unit]]*internal_sales_data5[[#This Row],[Volume 2022]]</f>
        <v>1352927.55</v>
      </c>
      <c r="L3" s="17">
        <f>internal_sales_data5[[#This Row],[Gross Profit per unit]]/internal_sales_data5[[#This Row],[Net Price]]</f>
        <v>0.67241379310344829</v>
      </c>
      <c r="M3" s="23">
        <f>internal_sales_data5[[#This Row],[Retail Price]]/internal_sales_data5[[#This Row],[Pack Size (ml)]]</f>
        <v>0.05</v>
      </c>
    </row>
    <row r="4" spans="1:13" x14ac:dyDescent="0.25">
      <c r="A4" s="8" t="s">
        <v>57</v>
      </c>
      <c r="B4" s="8" t="s">
        <v>79</v>
      </c>
      <c r="C4">
        <v>100</v>
      </c>
      <c r="D4" s="8" t="s">
        <v>80</v>
      </c>
      <c r="E4" s="14">
        <v>5</v>
      </c>
      <c r="F4" s="14">
        <v>2.8</v>
      </c>
      <c r="G4" s="14">
        <v>1</v>
      </c>
      <c r="H4" s="10">
        <v>346904</v>
      </c>
      <c r="I4" s="6">
        <f>internal_sales_data5[[#This Row],[Volume 2022]]*internal_sales_data5[[#This Row],[Net Price]]</f>
        <v>971331.2</v>
      </c>
      <c r="J4" s="14">
        <f>internal_sales_data5[[#This Row],[Net Price]]-internal_sales_data5[[#This Row],[COGS]]</f>
        <v>1.7999999999999998</v>
      </c>
      <c r="K4" s="6">
        <f>internal_sales_data5[[#This Row],[Gross Profit per unit]]*internal_sales_data5[[#This Row],[Volume 2022]]</f>
        <v>624427.19999999995</v>
      </c>
      <c r="L4" s="17">
        <f>internal_sales_data5[[#This Row],[Gross Profit per unit]]/internal_sales_data5[[#This Row],[Net Price]]</f>
        <v>0.64285714285714279</v>
      </c>
      <c r="M4" s="23">
        <f>internal_sales_data5[[#This Row],[Retail Price]]/internal_sales_data5[[#This Row],[Pack Size (ml)]]</f>
        <v>0.05</v>
      </c>
    </row>
    <row r="5" spans="1:13" x14ac:dyDescent="0.25">
      <c r="A5" s="8" t="s">
        <v>57</v>
      </c>
      <c r="B5" s="8" t="s">
        <v>75</v>
      </c>
      <c r="C5">
        <v>150</v>
      </c>
      <c r="D5" s="8" t="s">
        <v>81</v>
      </c>
      <c r="E5" s="14">
        <v>7</v>
      </c>
      <c r="F5" s="14">
        <v>3.5</v>
      </c>
      <c r="G5" s="14">
        <v>1.2</v>
      </c>
      <c r="H5" s="10">
        <v>693809</v>
      </c>
      <c r="I5" s="6">
        <f>internal_sales_data5[[#This Row],[Volume 2022]]*internal_sales_data5[[#This Row],[Net Price]]</f>
        <v>2428331.5</v>
      </c>
      <c r="J5" s="14">
        <f>internal_sales_data5[[#This Row],[Net Price]]-internal_sales_data5[[#This Row],[COGS]]</f>
        <v>2.2999999999999998</v>
      </c>
      <c r="K5" s="6">
        <f>internal_sales_data5[[#This Row],[Gross Profit per unit]]*internal_sales_data5[[#This Row],[Volume 2022]]</f>
        <v>1595760.7</v>
      </c>
      <c r="L5" s="17">
        <f>internal_sales_data5[[#This Row],[Gross Profit per unit]]/internal_sales_data5[[#This Row],[Net Price]]</f>
        <v>0.65714285714285714</v>
      </c>
      <c r="M5" s="23">
        <f>internal_sales_data5[[#This Row],[Retail Price]]/internal_sales_data5[[#This Row],[Pack Size (ml)]]</f>
        <v>4.6666666666666669E-2</v>
      </c>
    </row>
    <row r="6" spans="1:13" x14ac:dyDescent="0.25">
      <c r="A6" s="8" t="s">
        <v>57</v>
      </c>
      <c r="B6" s="8" t="s">
        <v>79</v>
      </c>
      <c r="C6">
        <v>150</v>
      </c>
      <c r="D6" s="8" t="s">
        <v>82</v>
      </c>
      <c r="E6" s="14">
        <v>7.25</v>
      </c>
      <c r="F6" s="14">
        <v>3.7</v>
      </c>
      <c r="G6" s="14">
        <v>1.3</v>
      </c>
      <c r="H6" s="10">
        <v>231270</v>
      </c>
      <c r="I6" s="6">
        <f>internal_sales_data5[[#This Row],[Volume 2022]]*internal_sales_data5[[#This Row],[Net Price]]</f>
        <v>855699</v>
      </c>
      <c r="J6" s="14">
        <f>internal_sales_data5[[#This Row],[Net Price]]-internal_sales_data5[[#This Row],[COGS]]</f>
        <v>2.4000000000000004</v>
      </c>
      <c r="K6" s="6">
        <f>internal_sales_data5[[#This Row],[Gross Profit per unit]]*internal_sales_data5[[#This Row],[Volume 2022]]</f>
        <v>555048.00000000012</v>
      </c>
      <c r="L6" s="17">
        <f>internal_sales_data5[[#This Row],[Gross Profit per unit]]/internal_sales_data5[[#This Row],[Net Price]]</f>
        <v>0.64864864864864868</v>
      </c>
      <c r="M6" s="23">
        <f>internal_sales_data5[[#This Row],[Retail Price]]/internal_sales_data5[[#This Row],[Pack Size (ml)]]</f>
        <v>4.8333333333333332E-2</v>
      </c>
    </row>
    <row r="7" spans="1:13" x14ac:dyDescent="0.25">
      <c r="A7" s="8" t="s">
        <v>57</v>
      </c>
      <c r="B7" s="8" t="s">
        <v>75</v>
      </c>
      <c r="C7">
        <v>200</v>
      </c>
      <c r="D7" s="8" t="s">
        <v>83</v>
      </c>
      <c r="E7" s="14">
        <v>9</v>
      </c>
      <c r="F7" s="14">
        <v>5</v>
      </c>
      <c r="G7" s="14">
        <v>1.5</v>
      </c>
      <c r="H7" s="10">
        <v>289087</v>
      </c>
      <c r="I7" s="6">
        <f>internal_sales_data5[[#This Row],[Volume 2022]]*internal_sales_data5[[#This Row],[Net Price]]</f>
        <v>1445435</v>
      </c>
      <c r="J7" s="14">
        <f>internal_sales_data5[[#This Row],[Net Price]]-internal_sales_data5[[#This Row],[COGS]]</f>
        <v>3.5</v>
      </c>
      <c r="K7" s="6">
        <f>internal_sales_data5[[#This Row],[Gross Profit per unit]]*internal_sales_data5[[#This Row],[Volume 2022]]</f>
        <v>1011804.5</v>
      </c>
      <c r="L7" s="17">
        <f>internal_sales_data5[[#This Row],[Gross Profit per unit]]/internal_sales_data5[[#This Row],[Net Price]]</f>
        <v>0.7</v>
      </c>
      <c r="M7" s="23">
        <f>internal_sales_data5[[#This Row],[Retail Price]]/internal_sales_data5[[#This Row],[Pack Size (ml)]]</f>
        <v>4.4999999999999998E-2</v>
      </c>
    </row>
    <row r="8" spans="1:13" x14ac:dyDescent="0.25">
      <c r="A8" s="8" t="s">
        <v>22</v>
      </c>
      <c r="B8" s="8" t="s">
        <v>84</v>
      </c>
      <c r="C8">
        <v>100</v>
      </c>
      <c r="D8" s="8" t="s">
        <v>85</v>
      </c>
      <c r="E8" s="14">
        <v>6</v>
      </c>
      <c r="F8" s="14">
        <v>3.5</v>
      </c>
      <c r="G8" s="14">
        <v>1.1499999999999999</v>
      </c>
      <c r="H8" s="10">
        <v>1089532</v>
      </c>
      <c r="I8" s="6">
        <f>internal_sales_data5[[#This Row],[Volume 2022]]*internal_sales_data5[[#This Row],[Net Price]]</f>
        <v>3813362</v>
      </c>
      <c r="J8" s="14">
        <f>internal_sales_data5[[#This Row],[Net Price]]-internal_sales_data5[[#This Row],[COGS]]</f>
        <v>2.35</v>
      </c>
      <c r="K8" s="6">
        <f>internal_sales_data5[[#This Row],[Gross Profit per unit]]*internal_sales_data5[[#This Row],[Volume 2022]]</f>
        <v>2560400.2000000002</v>
      </c>
      <c r="L8" s="17">
        <f>internal_sales_data5[[#This Row],[Gross Profit per unit]]/internal_sales_data5[[#This Row],[Net Price]]</f>
        <v>0.67142857142857149</v>
      </c>
      <c r="M8" s="23">
        <f>internal_sales_data5[[#This Row],[Retail Price]]/internal_sales_data5[[#This Row],[Pack Size (ml)]]</f>
        <v>0.06</v>
      </c>
    </row>
    <row r="9" spans="1:13" x14ac:dyDescent="0.25">
      <c r="A9" s="8" t="s">
        <v>22</v>
      </c>
      <c r="B9" s="8" t="s">
        <v>84</v>
      </c>
      <c r="C9">
        <v>125</v>
      </c>
      <c r="D9" s="8" t="s">
        <v>86</v>
      </c>
      <c r="E9" s="14">
        <v>7</v>
      </c>
      <c r="F9" s="14">
        <v>4.25</v>
      </c>
      <c r="G9" s="14">
        <v>1.3</v>
      </c>
      <c r="H9" s="10">
        <v>466942</v>
      </c>
      <c r="I9" s="6">
        <f>internal_sales_data5[[#This Row],[Volume 2022]]*internal_sales_data5[[#This Row],[Net Price]]</f>
        <v>1984503.5</v>
      </c>
      <c r="J9" s="14">
        <f>internal_sales_data5[[#This Row],[Net Price]]-internal_sales_data5[[#This Row],[COGS]]</f>
        <v>2.95</v>
      </c>
      <c r="K9" s="6">
        <f>internal_sales_data5[[#This Row],[Gross Profit per unit]]*internal_sales_data5[[#This Row],[Volume 2022]]</f>
        <v>1377478.9000000001</v>
      </c>
      <c r="L9" s="17">
        <f>internal_sales_data5[[#This Row],[Gross Profit per unit]]/internal_sales_data5[[#This Row],[Net Price]]</f>
        <v>0.69411764705882362</v>
      </c>
      <c r="M9" s="23">
        <f>internal_sales_data5[[#This Row],[Retail Price]]/internal_sales_data5[[#This Row],[Pack Size (ml)]]</f>
        <v>5.6000000000000001E-2</v>
      </c>
    </row>
    <row r="10" spans="1:13" x14ac:dyDescent="0.25">
      <c r="A10" s="8" t="s">
        <v>22</v>
      </c>
      <c r="B10" s="8" t="s">
        <v>84</v>
      </c>
      <c r="C10">
        <v>150</v>
      </c>
      <c r="D10" s="8" t="s">
        <v>87</v>
      </c>
      <c r="E10" s="14">
        <v>8</v>
      </c>
      <c r="F10" s="14">
        <v>5.0999999999999996</v>
      </c>
      <c r="G10" s="14">
        <v>1.5</v>
      </c>
      <c r="H10" s="10">
        <v>389118</v>
      </c>
      <c r="I10" s="6">
        <f>internal_sales_data5[[#This Row],[Volume 2022]]*internal_sales_data5[[#This Row],[Net Price]]</f>
        <v>1984501.7999999998</v>
      </c>
      <c r="J10" s="14">
        <f>internal_sales_data5[[#This Row],[Net Price]]-internal_sales_data5[[#This Row],[COGS]]</f>
        <v>3.5999999999999996</v>
      </c>
      <c r="K10" s="6">
        <f>internal_sales_data5[[#This Row],[Gross Profit per unit]]*internal_sales_data5[[#This Row],[Volume 2022]]</f>
        <v>1400824.7999999998</v>
      </c>
      <c r="L10" s="17">
        <f>internal_sales_data5[[#This Row],[Gross Profit per unit]]/internal_sales_data5[[#This Row],[Net Price]]</f>
        <v>0.70588235294117641</v>
      </c>
      <c r="M10" s="23">
        <f>internal_sales_data5[[#This Row],[Retail Price]]/internal_sales_data5[[#This Row],[Pack Size (ml)]]</f>
        <v>5.3333333333333337E-2</v>
      </c>
    </row>
    <row r="11" spans="1:13" x14ac:dyDescent="0.25">
      <c r="A11" s="8" t="s">
        <v>22</v>
      </c>
      <c r="B11" s="8" t="s">
        <v>84</v>
      </c>
      <c r="C11">
        <v>200</v>
      </c>
      <c r="D11" s="8" t="s">
        <v>88</v>
      </c>
      <c r="E11" s="14">
        <v>10</v>
      </c>
      <c r="F11" s="14">
        <v>6</v>
      </c>
      <c r="G11" s="14">
        <v>1.7</v>
      </c>
      <c r="H11" s="10">
        <v>233471</v>
      </c>
      <c r="I11" s="6">
        <f>internal_sales_data5[[#This Row],[Volume 2022]]*internal_sales_data5[[#This Row],[Net Price]]</f>
        <v>1400826</v>
      </c>
      <c r="J11" s="14">
        <f>internal_sales_data5[[#This Row],[Net Price]]-internal_sales_data5[[#This Row],[COGS]]</f>
        <v>4.3</v>
      </c>
      <c r="K11" s="6">
        <f>internal_sales_data5[[#This Row],[Gross Profit per unit]]*internal_sales_data5[[#This Row],[Volume 2022]]</f>
        <v>1003925.2999999999</v>
      </c>
      <c r="L11" s="17">
        <f>internal_sales_data5[[#This Row],[Gross Profit per unit]]/internal_sales_data5[[#This Row],[Net Price]]</f>
        <v>0.71666666666666667</v>
      </c>
      <c r="M11" s="23">
        <f>internal_sales_data5[[#This Row],[Retail Price]]/internal_sales_data5[[#This Row],[Pack Size (ml)]]</f>
        <v>0.05</v>
      </c>
    </row>
    <row r="12" spans="1:13" x14ac:dyDescent="0.25">
      <c r="A12" s="8" t="s">
        <v>57</v>
      </c>
      <c r="B12" s="8" t="s">
        <v>75</v>
      </c>
      <c r="C12">
        <v>50</v>
      </c>
      <c r="D12" s="8" t="str">
        <f>internal_sales_data5[[#This Row],[Brand]]&amp;" "&amp;internal_sales_data5[[#This Row],[Product]]&amp;" "&amp;internal_sales_data5[[#This Row],[Pack Size (ml)]]&amp;"ml"</f>
        <v>Starbust Ultra Soft 50ml</v>
      </c>
      <c r="E12" s="14">
        <f>internal_sales_data5[[#This Row],[Pack Size (ml)]]*M2*(1+50%)</f>
        <v>3.75</v>
      </c>
      <c r="F12" s="14">
        <v>2.2999999999999998</v>
      </c>
      <c r="G12" s="14">
        <v>0.7</v>
      </c>
      <c r="H12" s="10">
        <f>H2*10%</f>
        <v>115634.8</v>
      </c>
      <c r="I12" s="6">
        <f>internal_sales_data5[[#This Row],[Volume 2022]]*internal_sales_data5[[#This Row],[Net Price]]</f>
        <v>265960.03999999998</v>
      </c>
      <c r="J12" s="14">
        <f>internal_sales_data5[[#This Row],[Net Price]]-internal_sales_data5[[#This Row],[COGS]]</f>
        <v>1.5999999999999999</v>
      </c>
      <c r="K12" s="6">
        <f>internal_sales_data5[[#This Row],[Gross Profit per unit]]*internal_sales_data5[[#This Row],[Volume 2022]]</f>
        <v>185015.67999999999</v>
      </c>
      <c r="L12" s="17">
        <f>internal_sales_data5[[#This Row],[Gross Profit per unit]]/internal_sales_data5[[#This Row],[Net Price]]</f>
        <v>0.69565217391304346</v>
      </c>
      <c r="M12" s="23">
        <f>internal_sales_data5[[#This Row],[Retail Price]]/internal_sales_data5[[#This Row],[Pack Size (ml)]]</f>
        <v>7.4999999999999997E-2</v>
      </c>
    </row>
    <row r="22" spans="9:9" x14ac:dyDescent="0.25">
      <c r="I22" s="2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98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ED94-F876-452B-9EE9-E8192A6BBF6B}">
  <dimension ref="A3:K27"/>
  <sheetViews>
    <sheetView workbookViewId="0">
      <selection activeCell="A17" sqref="A17:K27"/>
    </sheetView>
  </sheetViews>
  <sheetFormatPr defaultRowHeight="15" x14ac:dyDescent="0.25"/>
  <cols>
    <col min="1" max="1" width="28.140625" bestFit="1" customWidth="1"/>
    <col min="2" max="2" width="16.28515625" bestFit="1" customWidth="1"/>
    <col min="3" max="11" width="4.5703125" bestFit="1" customWidth="1"/>
    <col min="12" max="12" width="12" bestFit="1" customWidth="1"/>
  </cols>
  <sheetData>
    <row r="3" spans="1:11" x14ac:dyDescent="0.25">
      <c r="A3" s="2" t="s">
        <v>93</v>
      </c>
      <c r="B3" s="2" t="s">
        <v>60</v>
      </c>
    </row>
    <row r="4" spans="1:11" x14ac:dyDescent="0.25">
      <c r="A4" s="2" t="s">
        <v>58</v>
      </c>
      <c r="B4" s="7">
        <v>0.64285714285714279</v>
      </c>
      <c r="C4" s="7">
        <v>0.64864864864864868</v>
      </c>
      <c r="D4" s="7">
        <v>0.65714285714285714</v>
      </c>
      <c r="E4" s="7">
        <v>0.67142857142857149</v>
      </c>
      <c r="F4" s="7">
        <v>0.67241379310344829</v>
      </c>
      <c r="G4" s="7">
        <v>0.69411764705882362</v>
      </c>
      <c r="H4" s="7">
        <v>0.7</v>
      </c>
      <c r="I4" s="7">
        <v>0.70588235294117641</v>
      </c>
      <c r="J4" s="7">
        <v>0.70967741935483875</v>
      </c>
      <c r="K4" s="7">
        <v>0.71666666666666667</v>
      </c>
    </row>
    <row r="5" spans="1:11" x14ac:dyDescent="0.25">
      <c r="A5" s="3" t="s">
        <v>85</v>
      </c>
      <c r="B5" s="7"/>
      <c r="C5" s="7"/>
      <c r="D5" s="7"/>
      <c r="E5" s="7">
        <v>0.18619281693140505</v>
      </c>
      <c r="F5" s="7"/>
      <c r="G5" s="7"/>
      <c r="H5" s="7"/>
      <c r="I5" s="7"/>
      <c r="J5" s="7"/>
      <c r="K5" s="7"/>
    </row>
    <row r="6" spans="1:11" x14ac:dyDescent="0.25">
      <c r="A6" s="3" t="s">
        <v>86</v>
      </c>
      <c r="B6" s="7"/>
      <c r="C6" s="7"/>
      <c r="D6" s="7"/>
      <c r="E6" s="7"/>
      <c r="F6" s="7"/>
      <c r="G6" s="7">
        <v>9.6896202583240873E-2</v>
      </c>
      <c r="H6" s="7"/>
      <c r="I6" s="7"/>
      <c r="J6" s="7"/>
      <c r="K6" s="7"/>
    </row>
    <row r="7" spans="1:11" x14ac:dyDescent="0.25">
      <c r="A7" s="3" t="s">
        <v>87</v>
      </c>
      <c r="B7" s="7"/>
      <c r="C7" s="7"/>
      <c r="D7" s="7"/>
      <c r="E7" s="7"/>
      <c r="F7" s="7"/>
      <c r="G7" s="7"/>
      <c r="H7" s="7"/>
      <c r="I7" s="7">
        <v>9.6896119578325834E-2</v>
      </c>
      <c r="J7" s="7"/>
      <c r="K7" s="7"/>
    </row>
    <row r="8" spans="1:11" x14ac:dyDescent="0.25">
      <c r="A8" s="3" t="s">
        <v>88</v>
      </c>
      <c r="B8" s="7"/>
      <c r="C8" s="7"/>
      <c r="D8" s="7"/>
      <c r="E8" s="7"/>
      <c r="F8" s="7"/>
      <c r="G8" s="7"/>
      <c r="H8" s="7"/>
      <c r="I8" s="7"/>
      <c r="J8" s="7"/>
      <c r="K8" s="7">
        <v>6.8397319470522966E-2</v>
      </c>
    </row>
    <row r="9" spans="1:11" x14ac:dyDescent="0.25">
      <c r="A9" s="3" t="s">
        <v>78</v>
      </c>
      <c r="B9" s="7"/>
      <c r="C9" s="7"/>
      <c r="D9" s="7"/>
      <c r="E9" s="7"/>
      <c r="F9" s="7">
        <v>9.8241009155398171E-2</v>
      </c>
      <c r="G9" s="7"/>
      <c r="H9" s="7"/>
      <c r="I9" s="7"/>
      <c r="J9" s="7"/>
      <c r="K9" s="7"/>
    </row>
    <row r="10" spans="1:11" x14ac:dyDescent="0.25">
      <c r="A10" s="3" t="s">
        <v>80</v>
      </c>
      <c r="B10" s="7">
        <v>4.7426625718030961E-2</v>
      </c>
      <c r="C10" s="7"/>
      <c r="D10" s="7"/>
      <c r="E10" s="7"/>
      <c r="F10" s="7"/>
      <c r="G10" s="7"/>
      <c r="H10" s="7"/>
      <c r="I10" s="7"/>
      <c r="J10" s="7"/>
      <c r="K10" s="7"/>
    </row>
    <row r="11" spans="1:11" x14ac:dyDescent="0.25">
      <c r="A11" s="3" t="s">
        <v>82</v>
      </c>
      <c r="B11" s="7"/>
      <c r="C11" s="7">
        <v>4.178071928534096E-2</v>
      </c>
      <c r="D11" s="7"/>
      <c r="E11" s="7"/>
      <c r="F11" s="7"/>
      <c r="G11" s="7"/>
      <c r="H11" s="7"/>
      <c r="I11" s="7"/>
      <c r="J11" s="7"/>
      <c r="K11" s="7"/>
    </row>
    <row r="12" spans="1:11" x14ac:dyDescent="0.25">
      <c r="A12" s="3" t="s">
        <v>76</v>
      </c>
      <c r="B12" s="7"/>
      <c r="C12" s="7"/>
      <c r="D12" s="7"/>
      <c r="E12" s="7"/>
      <c r="F12" s="7"/>
      <c r="G12" s="7"/>
      <c r="H12" s="7"/>
      <c r="I12" s="7"/>
      <c r="J12" s="7">
        <v>0.17502703482289086</v>
      </c>
      <c r="K12" s="7"/>
    </row>
    <row r="13" spans="1:11" x14ac:dyDescent="0.25">
      <c r="A13" s="3" t="s">
        <v>81</v>
      </c>
      <c r="B13" s="7"/>
      <c r="C13" s="7"/>
      <c r="D13" s="7">
        <v>0.11856673518754952</v>
      </c>
      <c r="E13" s="7"/>
      <c r="F13" s="7"/>
      <c r="G13" s="7"/>
      <c r="H13" s="7"/>
      <c r="I13" s="7"/>
      <c r="J13" s="7"/>
      <c r="K13" s="7"/>
    </row>
    <row r="14" spans="1:11" x14ac:dyDescent="0.25">
      <c r="A14" s="3" t="s">
        <v>83</v>
      </c>
      <c r="B14" s="7"/>
      <c r="C14" s="7"/>
      <c r="D14" s="7"/>
      <c r="E14" s="7"/>
      <c r="F14" s="7"/>
      <c r="G14" s="7"/>
      <c r="H14" s="7">
        <v>7.0575417267294702E-2</v>
      </c>
      <c r="I14" s="7"/>
      <c r="J14" s="7"/>
      <c r="K14" s="7"/>
    </row>
    <row r="17" spans="1:11" x14ac:dyDescent="0.25">
      <c r="A17" s="19" t="s">
        <v>58</v>
      </c>
      <c r="B17" s="20">
        <v>0.64285714285714279</v>
      </c>
      <c r="C17" s="20">
        <v>0.64864864864864868</v>
      </c>
      <c r="D17" s="20">
        <v>0.65714285714285714</v>
      </c>
      <c r="E17" s="20">
        <v>0.67142857142857149</v>
      </c>
      <c r="F17" s="20">
        <v>0.67241379310344829</v>
      </c>
      <c r="G17" s="20">
        <v>0.69411764705882362</v>
      </c>
      <c r="H17" s="20">
        <v>0.7</v>
      </c>
      <c r="I17" s="20">
        <v>0.70588235294117641</v>
      </c>
      <c r="J17" s="20">
        <v>0.70967741935483875</v>
      </c>
      <c r="K17" s="20">
        <v>0.71666666666666667</v>
      </c>
    </row>
    <row r="18" spans="1:11" x14ac:dyDescent="0.25">
      <c r="A18" s="3" t="s">
        <v>85</v>
      </c>
      <c r="B18" s="7"/>
      <c r="C18" s="7"/>
      <c r="D18" s="7"/>
      <c r="E18" s="7">
        <v>0.18619281693140505</v>
      </c>
      <c r="F18" s="7"/>
      <c r="G18" s="7"/>
      <c r="H18" s="7"/>
      <c r="I18" s="7"/>
      <c r="J18" s="7"/>
      <c r="K18" s="7"/>
    </row>
    <row r="19" spans="1:11" x14ac:dyDescent="0.25">
      <c r="A19" s="3" t="s">
        <v>86</v>
      </c>
      <c r="B19" s="7"/>
      <c r="C19" s="7"/>
      <c r="D19" s="7"/>
      <c r="E19" s="7"/>
      <c r="F19" s="7"/>
      <c r="G19" s="7">
        <v>9.6896202583240873E-2</v>
      </c>
      <c r="H19" s="7"/>
      <c r="I19" s="7"/>
      <c r="J19" s="7"/>
      <c r="K19" s="7"/>
    </row>
    <row r="20" spans="1:11" x14ac:dyDescent="0.25">
      <c r="A20" s="3" t="s">
        <v>87</v>
      </c>
      <c r="B20" s="7"/>
      <c r="C20" s="7"/>
      <c r="D20" s="7"/>
      <c r="E20" s="7"/>
      <c r="F20" s="7"/>
      <c r="G20" s="7"/>
      <c r="H20" s="7"/>
      <c r="I20" s="7">
        <v>9.6896119578325834E-2</v>
      </c>
      <c r="J20" s="7"/>
      <c r="K20" s="7"/>
    </row>
    <row r="21" spans="1:11" x14ac:dyDescent="0.25">
      <c r="A21" s="3" t="s">
        <v>88</v>
      </c>
      <c r="B21" s="7"/>
      <c r="C21" s="7"/>
      <c r="D21" s="7"/>
      <c r="E21" s="7"/>
      <c r="F21" s="7"/>
      <c r="G21" s="7"/>
      <c r="H21" s="7"/>
      <c r="I21" s="7"/>
      <c r="J21" s="7"/>
      <c r="K21" s="7">
        <v>6.8397319470522966E-2</v>
      </c>
    </row>
    <row r="22" spans="1:11" x14ac:dyDescent="0.25">
      <c r="A22" s="3" t="s">
        <v>78</v>
      </c>
      <c r="B22" s="7"/>
      <c r="C22" s="7"/>
      <c r="D22" s="7"/>
      <c r="E22" s="7"/>
      <c r="F22" s="7">
        <v>9.8241009155398171E-2</v>
      </c>
      <c r="G22" s="7"/>
      <c r="H22" s="7"/>
      <c r="I22" s="7"/>
      <c r="J22" s="7"/>
      <c r="K22" s="7"/>
    </row>
    <row r="23" spans="1:11" x14ac:dyDescent="0.25">
      <c r="A23" s="3" t="s">
        <v>80</v>
      </c>
      <c r="B23" s="7">
        <v>4.7426625718030961E-2</v>
      </c>
      <c r="C23" s="7"/>
      <c r="D23" s="7"/>
      <c r="E23" s="7"/>
      <c r="F23" s="7"/>
      <c r="G23" s="7"/>
      <c r="H23" s="7"/>
      <c r="I23" s="7"/>
      <c r="J23" s="7"/>
      <c r="K23" s="7"/>
    </row>
    <row r="24" spans="1:11" x14ac:dyDescent="0.25">
      <c r="A24" s="3" t="s">
        <v>82</v>
      </c>
      <c r="B24" s="7"/>
      <c r="C24" s="7">
        <v>4.178071928534096E-2</v>
      </c>
      <c r="D24" s="7"/>
      <c r="E24" s="7"/>
      <c r="F24" s="7"/>
      <c r="G24" s="7"/>
      <c r="H24" s="7"/>
      <c r="I24" s="7"/>
      <c r="J24" s="7"/>
      <c r="K24" s="7"/>
    </row>
    <row r="25" spans="1:11" x14ac:dyDescent="0.25">
      <c r="A25" s="3" t="s">
        <v>76</v>
      </c>
      <c r="B25" s="7"/>
      <c r="C25" s="7"/>
      <c r="D25" s="7"/>
      <c r="E25" s="7"/>
      <c r="F25" s="7"/>
      <c r="G25" s="7"/>
      <c r="H25" s="7"/>
      <c r="I25" s="7"/>
      <c r="J25" s="7">
        <v>0.17502703482289086</v>
      </c>
      <c r="K25" s="7"/>
    </row>
    <row r="26" spans="1:11" x14ac:dyDescent="0.25">
      <c r="A26" s="3" t="s">
        <v>81</v>
      </c>
      <c r="B26" s="7"/>
      <c r="C26" s="7"/>
      <c r="D26" s="7">
        <v>0.11856673518754952</v>
      </c>
      <c r="E26" s="7"/>
      <c r="F26" s="7"/>
      <c r="G26" s="7"/>
      <c r="H26" s="7"/>
      <c r="I26" s="7"/>
      <c r="J26" s="7"/>
      <c r="K26" s="7"/>
    </row>
    <row r="27" spans="1:11" x14ac:dyDescent="0.25">
      <c r="A27" s="3" t="s">
        <v>83</v>
      </c>
      <c r="B27" s="7"/>
      <c r="C27" s="7"/>
      <c r="D27" s="7"/>
      <c r="E27" s="7"/>
      <c r="F27" s="7"/>
      <c r="G27" s="7"/>
      <c r="H27" s="7">
        <v>7.0575417267294702E-2</v>
      </c>
      <c r="I27" s="7"/>
      <c r="J27" s="7"/>
      <c r="K27"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58566-373D-4FBE-8884-3967320E4209}">
  <dimension ref="A1:M23"/>
  <sheetViews>
    <sheetView workbookViewId="0">
      <selection activeCell="I2" sqref="I2"/>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4.140625" style="9" bestFit="1" customWidth="1"/>
    <col min="6" max="6" width="12.28515625" style="9" bestFit="1" customWidth="1"/>
    <col min="7" max="7" width="9.140625" style="9" bestFit="1" customWidth="1"/>
    <col min="8" max="8" width="15.7109375" style="10" bestFit="1" customWidth="1"/>
    <col min="9" max="9" width="15" bestFit="1" customWidth="1"/>
    <col min="10" max="10" width="9.28515625" bestFit="1" customWidth="1"/>
    <col min="11" max="11" width="14" bestFit="1" customWidth="1"/>
  </cols>
  <sheetData>
    <row r="1" spans="1:13" x14ac:dyDescent="0.25">
      <c r="A1" t="s">
        <v>2</v>
      </c>
      <c r="B1" t="s">
        <v>68</v>
      </c>
      <c r="C1" t="s">
        <v>69</v>
      </c>
      <c r="D1" t="s">
        <v>70</v>
      </c>
      <c r="E1" s="9" t="s">
        <v>71</v>
      </c>
      <c r="F1" s="9" t="s">
        <v>72</v>
      </c>
      <c r="G1" s="9" t="s">
        <v>73</v>
      </c>
      <c r="H1" s="10" t="s">
        <v>74</v>
      </c>
      <c r="I1" t="s">
        <v>103</v>
      </c>
      <c r="J1" t="s">
        <v>94</v>
      </c>
      <c r="K1" t="s">
        <v>90</v>
      </c>
      <c r="L1" t="s">
        <v>91</v>
      </c>
      <c r="M1" t="s">
        <v>92</v>
      </c>
    </row>
    <row r="2" spans="1:13" x14ac:dyDescent="0.25">
      <c r="A2" s="8" t="s">
        <v>57</v>
      </c>
      <c r="B2" s="8" t="s">
        <v>75</v>
      </c>
      <c r="C2">
        <v>100</v>
      </c>
      <c r="D2" s="8" t="s">
        <v>76</v>
      </c>
      <c r="E2" s="14">
        <v>5</v>
      </c>
      <c r="F2" s="14">
        <v>3.1</v>
      </c>
      <c r="G2" s="14">
        <v>0.9</v>
      </c>
      <c r="H2" s="10">
        <v>1156348</v>
      </c>
      <c r="I2" s="6">
        <f>internal_sales_data[[#This Row],[Volume 2022]]*internal_sales_data[[#This Row],[Net Price]]</f>
        <v>3584678.8000000003</v>
      </c>
      <c r="J2" s="14">
        <f>internal_sales_data[[#This Row],[Net Price]]-internal_sales_data[[#This Row],[COGS]]</f>
        <v>2.2000000000000002</v>
      </c>
      <c r="K2" s="6">
        <f>internal_sales_data[[#This Row],[Gross Profit per unit]]*internal_sales_data[[#This Row],[Volume 2022]]</f>
        <v>2543965.6</v>
      </c>
      <c r="L2" s="17">
        <f>internal_sales_data[[#This Row],[Gross Profit per unit]]/internal_sales_data[[#This Row],[Net Price]]</f>
        <v>0.70967741935483875</v>
      </c>
      <c r="M2" s="17">
        <f>internal_sales_data[[#This Row],[Net Sales 2022]]/internal_sales_data[[#Totals],[Net Sales 2022]]</f>
        <v>0.17502703482289086</v>
      </c>
    </row>
    <row r="3" spans="1:13" x14ac:dyDescent="0.25">
      <c r="A3" s="8" t="s">
        <v>57</v>
      </c>
      <c r="B3" s="8" t="s">
        <v>77</v>
      </c>
      <c r="C3">
        <v>100</v>
      </c>
      <c r="D3" s="8" t="s">
        <v>78</v>
      </c>
      <c r="E3" s="14">
        <v>5</v>
      </c>
      <c r="F3" s="14">
        <v>2.9</v>
      </c>
      <c r="G3" s="14">
        <v>0.95</v>
      </c>
      <c r="H3" s="10">
        <v>693809</v>
      </c>
      <c r="I3" s="6">
        <f>internal_sales_data[[#This Row],[Volume 2022]]*internal_sales_data[[#This Row],[Net Price]]</f>
        <v>2012046.0999999999</v>
      </c>
      <c r="J3" s="14">
        <f>internal_sales_data[[#This Row],[Net Price]]-internal_sales_data[[#This Row],[COGS]]</f>
        <v>1.95</v>
      </c>
      <c r="K3" s="6">
        <f>internal_sales_data[[#This Row],[Gross Profit per unit]]*internal_sales_data[[#This Row],[Volume 2022]]</f>
        <v>1352927.55</v>
      </c>
      <c r="L3" s="17">
        <f>internal_sales_data[[#This Row],[Gross Profit per unit]]/internal_sales_data[[#This Row],[Net Price]]</f>
        <v>0.67241379310344829</v>
      </c>
      <c r="M3" s="17">
        <f>internal_sales_data[[#This Row],[Net Sales 2022]]/internal_sales_data[[#Totals],[Net Sales 2022]]</f>
        <v>9.8241009155398171E-2</v>
      </c>
    </row>
    <row r="4" spans="1:13" x14ac:dyDescent="0.25">
      <c r="A4" s="8" t="s">
        <v>57</v>
      </c>
      <c r="B4" s="8" t="s">
        <v>79</v>
      </c>
      <c r="C4">
        <v>100</v>
      </c>
      <c r="D4" s="8" t="s">
        <v>80</v>
      </c>
      <c r="E4" s="14">
        <v>5</v>
      </c>
      <c r="F4" s="14">
        <v>2.8</v>
      </c>
      <c r="G4" s="14">
        <v>1</v>
      </c>
      <c r="H4" s="10">
        <v>346904</v>
      </c>
      <c r="I4" s="6">
        <f>internal_sales_data[[#This Row],[Volume 2022]]*internal_sales_data[[#This Row],[Net Price]]</f>
        <v>971331.2</v>
      </c>
      <c r="J4" s="14">
        <f>internal_sales_data[[#This Row],[Net Price]]-internal_sales_data[[#This Row],[COGS]]</f>
        <v>1.7999999999999998</v>
      </c>
      <c r="K4" s="6">
        <f>internal_sales_data[[#This Row],[Gross Profit per unit]]*internal_sales_data[[#This Row],[Volume 2022]]</f>
        <v>624427.19999999995</v>
      </c>
      <c r="L4" s="17">
        <f>internal_sales_data[[#This Row],[Gross Profit per unit]]/internal_sales_data[[#This Row],[Net Price]]</f>
        <v>0.64285714285714279</v>
      </c>
      <c r="M4" s="17">
        <f>internal_sales_data[[#This Row],[Net Sales 2022]]/internal_sales_data[[#Totals],[Net Sales 2022]]</f>
        <v>4.7426625718030961E-2</v>
      </c>
    </row>
    <row r="5" spans="1:13" x14ac:dyDescent="0.25">
      <c r="A5" s="8" t="s">
        <v>57</v>
      </c>
      <c r="B5" s="8" t="s">
        <v>75</v>
      </c>
      <c r="C5">
        <v>150</v>
      </c>
      <c r="D5" s="8" t="s">
        <v>81</v>
      </c>
      <c r="E5" s="14">
        <v>7</v>
      </c>
      <c r="F5" s="14">
        <v>3.5</v>
      </c>
      <c r="G5" s="14">
        <v>1.2</v>
      </c>
      <c r="H5" s="10">
        <v>693809</v>
      </c>
      <c r="I5" s="6">
        <f>internal_sales_data[[#This Row],[Volume 2022]]*internal_sales_data[[#This Row],[Net Price]]</f>
        <v>2428331.5</v>
      </c>
      <c r="J5" s="14">
        <f>internal_sales_data[[#This Row],[Net Price]]-internal_sales_data[[#This Row],[COGS]]</f>
        <v>2.2999999999999998</v>
      </c>
      <c r="K5" s="6">
        <f>internal_sales_data[[#This Row],[Gross Profit per unit]]*internal_sales_data[[#This Row],[Volume 2022]]</f>
        <v>1595760.7</v>
      </c>
      <c r="L5" s="17">
        <f>internal_sales_data[[#This Row],[Gross Profit per unit]]/internal_sales_data[[#This Row],[Net Price]]</f>
        <v>0.65714285714285714</v>
      </c>
      <c r="M5" s="17">
        <f>internal_sales_data[[#This Row],[Net Sales 2022]]/internal_sales_data[[#Totals],[Net Sales 2022]]</f>
        <v>0.11856673518754952</v>
      </c>
    </row>
    <row r="6" spans="1:13" x14ac:dyDescent="0.25">
      <c r="A6" s="8" t="s">
        <v>57</v>
      </c>
      <c r="B6" s="8" t="s">
        <v>79</v>
      </c>
      <c r="C6">
        <v>150</v>
      </c>
      <c r="D6" s="8" t="s">
        <v>82</v>
      </c>
      <c r="E6" s="14">
        <v>7.25</v>
      </c>
      <c r="F6" s="14">
        <v>3.7</v>
      </c>
      <c r="G6" s="14">
        <v>1.3</v>
      </c>
      <c r="H6" s="10">
        <v>231270</v>
      </c>
      <c r="I6" s="6">
        <f>internal_sales_data[[#This Row],[Volume 2022]]*internal_sales_data[[#This Row],[Net Price]]</f>
        <v>855699</v>
      </c>
      <c r="J6" s="14">
        <f>internal_sales_data[[#This Row],[Net Price]]-internal_sales_data[[#This Row],[COGS]]</f>
        <v>2.4000000000000004</v>
      </c>
      <c r="K6" s="6">
        <f>internal_sales_data[[#This Row],[Gross Profit per unit]]*internal_sales_data[[#This Row],[Volume 2022]]</f>
        <v>555048.00000000012</v>
      </c>
      <c r="L6" s="17">
        <f>internal_sales_data[[#This Row],[Gross Profit per unit]]/internal_sales_data[[#This Row],[Net Price]]</f>
        <v>0.64864864864864868</v>
      </c>
      <c r="M6" s="17">
        <f>internal_sales_data[[#This Row],[Net Sales 2022]]/internal_sales_data[[#Totals],[Net Sales 2022]]</f>
        <v>4.178071928534096E-2</v>
      </c>
    </row>
    <row r="7" spans="1:13" x14ac:dyDescent="0.25">
      <c r="A7" s="8" t="s">
        <v>57</v>
      </c>
      <c r="B7" s="8" t="s">
        <v>75</v>
      </c>
      <c r="C7">
        <v>200</v>
      </c>
      <c r="D7" s="8" t="s">
        <v>83</v>
      </c>
      <c r="E7" s="14">
        <v>9</v>
      </c>
      <c r="F7" s="14">
        <v>5</v>
      </c>
      <c r="G7" s="14">
        <v>1.5</v>
      </c>
      <c r="H7" s="10">
        <v>289087</v>
      </c>
      <c r="I7" s="6">
        <f>internal_sales_data[[#This Row],[Volume 2022]]*internal_sales_data[[#This Row],[Net Price]]</f>
        <v>1445435</v>
      </c>
      <c r="J7" s="14">
        <f>internal_sales_data[[#This Row],[Net Price]]-internal_sales_data[[#This Row],[COGS]]</f>
        <v>3.5</v>
      </c>
      <c r="K7" s="6">
        <f>internal_sales_data[[#This Row],[Gross Profit per unit]]*internal_sales_data[[#This Row],[Volume 2022]]</f>
        <v>1011804.5</v>
      </c>
      <c r="L7" s="17">
        <f>internal_sales_data[[#This Row],[Gross Profit per unit]]/internal_sales_data[[#This Row],[Net Price]]</f>
        <v>0.7</v>
      </c>
      <c r="M7" s="17">
        <f>internal_sales_data[[#This Row],[Net Sales 2022]]/internal_sales_data[[#Totals],[Net Sales 2022]]</f>
        <v>7.0575417267294702E-2</v>
      </c>
    </row>
    <row r="8" spans="1:13" x14ac:dyDescent="0.25">
      <c r="A8" s="8" t="s">
        <v>22</v>
      </c>
      <c r="B8" s="8" t="s">
        <v>84</v>
      </c>
      <c r="C8">
        <v>100</v>
      </c>
      <c r="D8" s="8" t="s">
        <v>85</v>
      </c>
      <c r="E8" s="14">
        <v>6</v>
      </c>
      <c r="F8" s="14">
        <v>3.5</v>
      </c>
      <c r="G8" s="14">
        <v>1.1499999999999999</v>
      </c>
      <c r="H8" s="10">
        <v>1089532</v>
      </c>
      <c r="I8" s="6">
        <f>internal_sales_data[[#This Row],[Volume 2022]]*internal_sales_data[[#This Row],[Net Price]]</f>
        <v>3813362</v>
      </c>
      <c r="J8" s="14">
        <f>internal_sales_data[[#This Row],[Net Price]]-internal_sales_data[[#This Row],[COGS]]</f>
        <v>2.35</v>
      </c>
      <c r="K8" s="6">
        <f>internal_sales_data[[#This Row],[Gross Profit per unit]]*internal_sales_data[[#This Row],[Volume 2022]]</f>
        <v>2560400.2000000002</v>
      </c>
      <c r="L8" s="17">
        <f>internal_sales_data[[#This Row],[Gross Profit per unit]]/internal_sales_data[[#This Row],[Net Price]]</f>
        <v>0.67142857142857149</v>
      </c>
      <c r="M8" s="17">
        <f>internal_sales_data[[#This Row],[Net Sales 2022]]/internal_sales_data[[#Totals],[Net Sales 2022]]</f>
        <v>0.18619281693140505</v>
      </c>
    </row>
    <row r="9" spans="1:13" x14ac:dyDescent="0.25">
      <c r="A9" s="8" t="s">
        <v>22</v>
      </c>
      <c r="B9" s="8" t="s">
        <v>84</v>
      </c>
      <c r="C9">
        <v>125</v>
      </c>
      <c r="D9" s="8" t="s">
        <v>86</v>
      </c>
      <c r="E9" s="14">
        <v>7</v>
      </c>
      <c r="F9" s="14">
        <v>4.25</v>
      </c>
      <c r="G9" s="14">
        <v>1.3</v>
      </c>
      <c r="H9" s="10">
        <v>466942</v>
      </c>
      <c r="I9" s="6">
        <f>internal_sales_data[[#This Row],[Volume 2022]]*internal_sales_data[[#This Row],[Net Price]]</f>
        <v>1984503.5</v>
      </c>
      <c r="J9" s="14">
        <f>internal_sales_data[[#This Row],[Net Price]]-internal_sales_data[[#This Row],[COGS]]</f>
        <v>2.95</v>
      </c>
      <c r="K9" s="6">
        <f>internal_sales_data[[#This Row],[Gross Profit per unit]]*internal_sales_data[[#This Row],[Volume 2022]]</f>
        <v>1377478.9000000001</v>
      </c>
      <c r="L9" s="17">
        <f>internal_sales_data[[#This Row],[Gross Profit per unit]]/internal_sales_data[[#This Row],[Net Price]]</f>
        <v>0.69411764705882362</v>
      </c>
      <c r="M9" s="17">
        <f>internal_sales_data[[#This Row],[Net Sales 2022]]/internal_sales_data[[#Totals],[Net Sales 2022]]</f>
        <v>9.6896202583240873E-2</v>
      </c>
    </row>
    <row r="10" spans="1:13" x14ac:dyDescent="0.25">
      <c r="A10" s="8" t="s">
        <v>22</v>
      </c>
      <c r="B10" s="8" t="s">
        <v>84</v>
      </c>
      <c r="C10">
        <v>150</v>
      </c>
      <c r="D10" s="8" t="s">
        <v>87</v>
      </c>
      <c r="E10" s="14">
        <v>8</v>
      </c>
      <c r="F10" s="14">
        <v>5.0999999999999996</v>
      </c>
      <c r="G10" s="14">
        <v>1.5</v>
      </c>
      <c r="H10" s="10">
        <v>389118</v>
      </c>
      <c r="I10" s="6">
        <f>internal_sales_data[[#This Row],[Volume 2022]]*internal_sales_data[[#This Row],[Net Price]]</f>
        <v>1984501.7999999998</v>
      </c>
      <c r="J10" s="14">
        <f>internal_sales_data[[#This Row],[Net Price]]-internal_sales_data[[#This Row],[COGS]]</f>
        <v>3.5999999999999996</v>
      </c>
      <c r="K10" s="6">
        <f>internal_sales_data[[#This Row],[Gross Profit per unit]]*internal_sales_data[[#This Row],[Volume 2022]]</f>
        <v>1400824.7999999998</v>
      </c>
      <c r="L10" s="17">
        <f>internal_sales_data[[#This Row],[Gross Profit per unit]]/internal_sales_data[[#This Row],[Net Price]]</f>
        <v>0.70588235294117641</v>
      </c>
      <c r="M10" s="17">
        <f>internal_sales_data[[#This Row],[Net Sales 2022]]/internal_sales_data[[#Totals],[Net Sales 2022]]</f>
        <v>9.6896119578325834E-2</v>
      </c>
    </row>
    <row r="11" spans="1:13" x14ac:dyDescent="0.25">
      <c r="A11" s="8" t="s">
        <v>22</v>
      </c>
      <c r="B11" s="8" t="s">
        <v>84</v>
      </c>
      <c r="C11">
        <v>200</v>
      </c>
      <c r="D11" s="8" t="s">
        <v>88</v>
      </c>
      <c r="E11" s="14">
        <v>10</v>
      </c>
      <c r="F11" s="14">
        <v>6</v>
      </c>
      <c r="G11" s="14">
        <v>1.7</v>
      </c>
      <c r="H11" s="10">
        <v>233471</v>
      </c>
      <c r="I11" s="6">
        <f>internal_sales_data[[#This Row],[Volume 2022]]*internal_sales_data[[#This Row],[Net Price]]</f>
        <v>1400826</v>
      </c>
      <c r="J11" s="14">
        <f>internal_sales_data[[#This Row],[Net Price]]-internal_sales_data[[#This Row],[COGS]]</f>
        <v>4.3</v>
      </c>
      <c r="K11" s="6">
        <f>internal_sales_data[[#This Row],[Gross Profit per unit]]*internal_sales_data[[#This Row],[Volume 2022]]</f>
        <v>1003925.2999999999</v>
      </c>
      <c r="L11" s="17">
        <f>internal_sales_data[[#This Row],[Gross Profit per unit]]/internal_sales_data[[#This Row],[Net Price]]</f>
        <v>0.71666666666666667</v>
      </c>
      <c r="M11" s="17">
        <f>internal_sales_data[[#This Row],[Net Sales 2022]]/internal_sales_data[[#Totals],[Net Sales 2022]]</f>
        <v>6.8397319470522966E-2</v>
      </c>
    </row>
    <row r="12" spans="1:13" x14ac:dyDescent="0.25">
      <c r="A12" t="s">
        <v>89</v>
      </c>
      <c r="E12" s="11"/>
      <c r="F12" s="11"/>
      <c r="G12" s="11"/>
      <c r="H12" s="12">
        <f>SUBTOTAL(109,internal_sales_data[Volume 2022])</f>
        <v>5590290</v>
      </c>
      <c r="I12" s="16">
        <f>SUBTOTAL(109,internal_sales_data[Net Sales 2022])</f>
        <v>20480714.900000002</v>
      </c>
      <c r="J12" s="15"/>
      <c r="K12" s="1">
        <f>SUBTOTAL(109,internal_sales_data[Gross Profit per product])</f>
        <v>14026562.75</v>
      </c>
      <c r="L12" s="18">
        <f>internal_sales_data[[#Totals],[Gross Profit per product]]/internal_sales_data[[#Totals],[Net Sales 2022]]</f>
        <v>0.68486685247495915</v>
      </c>
    </row>
    <row r="13" spans="1:13" x14ac:dyDescent="0.25">
      <c r="I13" s="13"/>
    </row>
    <row r="23" spans="9:9" x14ac:dyDescent="0.25">
      <c r="I23" s="2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95F1-D2F5-466E-8679-7171A75CDE36}">
  <dimension ref="A3:C18"/>
  <sheetViews>
    <sheetView workbookViewId="0">
      <selection activeCell="B18" sqref="B18"/>
    </sheetView>
  </sheetViews>
  <sheetFormatPr defaultRowHeight="15" x14ac:dyDescent="0.25"/>
  <cols>
    <col min="1" max="1" width="39.7109375" bestFit="1" customWidth="1"/>
    <col min="2" max="2" width="16.28515625" bestFit="1" customWidth="1"/>
    <col min="3" max="3" width="5.5703125" bestFit="1" customWidth="1"/>
    <col min="4" max="4" width="5" bestFit="1" customWidth="1"/>
    <col min="5" max="5" width="18.42578125" bestFit="1" customWidth="1"/>
    <col min="6" max="6" width="8.140625" bestFit="1" customWidth="1"/>
    <col min="7" max="7" width="7.85546875" bestFit="1" customWidth="1"/>
    <col min="8" max="8" width="11.28515625" bestFit="1" customWidth="1"/>
  </cols>
  <sheetData>
    <row r="3" spans="1:3" x14ac:dyDescent="0.25">
      <c r="A3" s="2" t="s">
        <v>95</v>
      </c>
      <c r="B3" s="2" t="s">
        <v>60</v>
      </c>
    </row>
    <row r="4" spans="1:3" x14ac:dyDescent="0.25">
      <c r="A4" s="2" t="s">
        <v>58</v>
      </c>
      <c r="B4">
        <v>2018</v>
      </c>
      <c r="C4">
        <v>2022</v>
      </c>
    </row>
    <row r="5" spans="1:3" x14ac:dyDescent="0.25">
      <c r="A5" s="3" t="s">
        <v>8</v>
      </c>
      <c r="B5" s="5"/>
      <c r="C5" s="7">
        <v>0.11527757342129488</v>
      </c>
    </row>
    <row r="6" spans="1:3" x14ac:dyDescent="0.25">
      <c r="A6" s="3" t="s">
        <v>25</v>
      </c>
      <c r="B6" s="5"/>
      <c r="C6" s="7">
        <v>-0.35222595079829983</v>
      </c>
    </row>
    <row r="7" spans="1:3" x14ac:dyDescent="0.25">
      <c r="A7" s="3" t="s">
        <v>18</v>
      </c>
      <c r="B7" s="5"/>
      <c r="C7" s="7">
        <v>0.19140557343275691</v>
      </c>
    </row>
    <row r="8" spans="1:3" x14ac:dyDescent="0.25">
      <c r="A8" s="3" t="s">
        <v>30</v>
      </c>
      <c r="B8" s="5"/>
      <c r="C8" s="7">
        <v>2.7581984297070781</v>
      </c>
    </row>
    <row r="9" spans="1:3" x14ac:dyDescent="0.25">
      <c r="A9" s="3" t="s">
        <v>55</v>
      </c>
      <c r="B9" s="5"/>
      <c r="C9" s="7">
        <v>-0.11045145375336446</v>
      </c>
    </row>
    <row r="12" spans="1:3" x14ac:dyDescent="0.25">
      <c r="A12" s="2" t="s">
        <v>4</v>
      </c>
      <c r="B12" s="3">
        <v>2023</v>
      </c>
    </row>
    <row r="13" spans="1:3" x14ac:dyDescent="0.25">
      <c r="A13" s="2" t="s">
        <v>5</v>
      </c>
      <c r="B13" s="3">
        <v>3</v>
      </c>
    </row>
    <row r="15" spans="1:3" x14ac:dyDescent="0.25">
      <c r="A15" s="2" t="s">
        <v>58</v>
      </c>
      <c r="B15" t="s">
        <v>97</v>
      </c>
    </row>
    <row r="16" spans="1:3" x14ac:dyDescent="0.25">
      <c r="A16" s="3" t="s">
        <v>30</v>
      </c>
      <c r="B16" s="21">
        <v>850749</v>
      </c>
    </row>
    <row r="18" spans="1:2" x14ac:dyDescent="0.25">
      <c r="A18" t="s">
        <v>96</v>
      </c>
      <c r="B18" s="10">
        <f>GETPIVOTDATA("Units MAT",$A$15,"Subcategory","Organic")*(1+20%)</f>
        <v>1020898.7999999999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C3DB-0C56-45EE-83CB-7697A738D751}">
  <dimension ref="A1:I3"/>
  <sheetViews>
    <sheetView workbookViewId="0">
      <selection activeCell="B10" sqref="B10"/>
    </sheetView>
  </sheetViews>
  <sheetFormatPr defaultRowHeight="15" x14ac:dyDescent="0.25"/>
  <cols>
    <col min="1" max="1" width="10.140625" bestFit="1" customWidth="1"/>
    <col min="2" max="2" width="29.28515625" bestFit="1" customWidth="1"/>
    <col min="3" max="3" width="26" bestFit="1" customWidth="1"/>
    <col min="4" max="4" width="11.42578125" bestFit="1" customWidth="1"/>
    <col min="5" max="5" width="12.28515625" bestFit="1" customWidth="1"/>
    <col min="6" max="6" width="8.28515625" bestFit="1" customWidth="1"/>
    <col min="7" max="7" width="21.42578125" bestFit="1" customWidth="1"/>
    <col min="8" max="8" width="24.85546875" bestFit="1" customWidth="1"/>
    <col min="9" max="9" width="15" bestFit="1" customWidth="1"/>
  </cols>
  <sheetData>
    <row r="1" spans="1:9" x14ac:dyDescent="0.25">
      <c r="A1" t="s">
        <v>68</v>
      </c>
      <c r="B1" t="s">
        <v>99</v>
      </c>
      <c r="C1" t="s">
        <v>100</v>
      </c>
      <c r="D1" t="s">
        <v>72</v>
      </c>
      <c r="E1" t="s">
        <v>101</v>
      </c>
      <c r="F1" t="s">
        <v>73</v>
      </c>
      <c r="G1" t="s">
        <v>94</v>
      </c>
      <c r="H1" t="s">
        <v>90</v>
      </c>
      <c r="I1" t="s">
        <v>91</v>
      </c>
    </row>
    <row r="2" spans="1:9" x14ac:dyDescent="0.25">
      <c r="A2" s="8" t="s">
        <v>104</v>
      </c>
      <c r="B2" s="17">
        <v>0.1</v>
      </c>
      <c r="C2" s="10">
        <f>new_product_launch[[#This Row],[Estimated Unit Market Share]]*'New Category Opportunity'!$B$18</f>
        <v>102089.88</v>
      </c>
      <c r="D2" s="22">
        <v>3.5</v>
      </c>
      <c r="E2" s="1">
        <f>new_product_launch[[#This Row],[Net Price]]*new_product_launch[[#This Row],[Estimated units sold 2024]]</f>
        <v>357314.58</v>
      </c>
      <c r="F2" s="22">
        <v>1.35</v>
      </c>
      <c r="G2" s="22">
        <f>new_product_launch[[#This Row],[Net Price]]-new_product_launch[[#This Row],[COGS]]</f>
        <v>2.15</v>
      </c>
      <c r="H2" s="10">
        <f>new_product_launch[[#This Row],[Gross Profit per unit]]*new_product_launch[[#This Row],[Estimated units sold 2024]]</f>
        <v>219493.242</v>
      </c>
      <c r="I2" s="17">
        <f>new_product_launch[[#This Row],[Gross Profit per product]]/new_product_launch[[#This Row],[Net Sales]]</f>
        <v>0.61428571428571421</v>
      </c>
    </row>
    <row r="3" spans="1:9" x14ac:dyDescent="0.25">
      <c r="A3" s="8" t="s">
        <v>105</v>
      </c>
      <c r="B3" s="17">
        <v>0.12</v>
      </c>
      <c r="C3" s="10">
        <f>new_product_launch[[#This Row],[Estimated Unit Market Share]]*'New Category Opportunity'!$B$18</f>
        <v>122507.85599999999</v>
      </c>
      <c r="D3" s="22">
        <v>2.75</v>
      </c>
      <c r="E3" s="1">
        <f>new_product_launch[[#This Row],[Net Price]]*new_product_launch[[#This Row],[Estimated units sold 2024]]</f>
        <v>336896.60399999993</v>
      </c>
      <c r="F3" s="22">
        <v>0.9</v>
      </c>
      <c r="G3" s="22">
        <f>new_product_launch[[#This Row],[Net Price]]-new_product_launch[[#This Row],[COGS]]</f>
        <v>1.85</v>
      </c>
      <c r="H3" s="10">
        <f>new_product_launch[[#This Row],[Gross Profit per unit]]*new_product_launch[[#This Row],[Estimated units sold 2024]]</f>
        <v>226639.5336</v>
      </c>
      <c r="I3" s="17">
        <f>new_product_launch[[#This Row],[Gross Profit per product]]/new_product_launch[[#This Row],[Net Sales]]</f>
        <v>0.67272727272727284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4 c e 1 5 7 - e 6 8 e - 4 8 e 4 - 9 9 6 2 - a 1 f d f 5 2 5 0 6 c 2 "   x m l n s = " h t t p : / / s c h e m a s . m i c r o s o f t . c o m / D a t a M a s h u p " > A A A A A B U D A A B Q S w M E F A A C A A g A u L 0 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L i 9 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v Q Z X K I p H u A 4 A A A A R A A A A E w A c A E Z v c m 1 1 b G F z L 1 N l Y 3 R p b 2 4 x L m 0 g o h g A K K A U A A A A A A A A A A A A A A A A A A A A A A A A A A A A K 0 5 N L s n M z 1 M I h t C G 1 g B Q S w E C L Q A U A A I A C A C 4 v Q Z X N t X I X 6 U A A A D 3 A A A A E g A A A A A A A A A A A A A A A A A A A A A A Q 2 9 u Z m l n L 1 B h Y 2 t h Z 2 U u e G 1 s U E s B A i 0 A F A A C A A g A u L 0 G V w / K 6 a u k A A A A 6 Q A A A B M A A A A A A A A A A A A A A A A A 8 Q A A A F t D b 2 5 0 Z W 5 0 X 1 R 5 c G V z X S 5 4 b W x Q S w E C L Q A U A A I A C A C 4 v Q 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C y F f 3 A u B m X m E m F 3 + 4 A K g t i + 1 d L b o a z q e Q 6 R N 4 2 E m T T k Q A A A A A O g A A A A A I A A C A A A A D z + a a E m Q a t + T D C 7 I M U p p o i H Q N c e F n R V 3 J P 1 j U g p H v T 8 1 A A A A A O t l S a t g t Q u 7 p Y T M L W G e X p b Q f f C d 6 C h s k o q y 4 D u Q C j 3 o r u U C A 2 6 c P M b 4 c i 7 W Y N p f R B A b M m M Y 5 f y m k 1 Z r 0 5 X 4 g x u Q U I / D 7 c x M 6 R x k l j h a v 1 z 0 A A A A D 2 n E Q E P k h V I c S V r f O S + o w r g 0 0 5 R D 3 s / 1 G A Z M Q 6 B l o A 3 N 8 O y A A / J y w S X 8 8 f L H k 4 n 3 F L m K B P t a P 7 w 2 + C 5 p 3 l c B E v < / 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Brands per Supplier</vt:lpstr>
      <vt:lpstr>HealthMax Growth</vt:lpstr>
      <vt:lpstr>MAT Value Total Category</vt:lpstr>
      <vt:lpstr>Market Share</vt:lpstr>
      <vt:lpstr>External Data</vt:lpstr>
      <vt:lpstr>Profitability Matrix</vt:lpstr>
      <vt:lpstr>Internal Sales Data</vt:lpstr>
      <vt:lpstr>New Category Opportunity</vt:lpstr>
      <vt:lpstr>Organic Shampoo Launch</vt:lpstr>
      <vt:lpstr>50ml Shampoo 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2023-08-28T13:53:53Z</dcterms:modified>
</cp:coreProperties>
</file>