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560" windowHeight="15980" tabRatio="500"/>
  </bookViews>
  <sheets>
    <sheet name="100% Data" sheetId="1" r:id="rId1"/>
    <sheet name="70% Data" sheetId="6" r:id="rId2"/>
    <sheet name="30% Data" sheetId="7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9" i="7" l="1"/>
  <c r="D9" i="7"/>
  <c r="C9" i="7"/>
  <c r="D8" i="7"/>
  <c r="E8" i="7"/>
  <c r="E9" i="6"/>
  <c r="D9" i="6"/>
  <c r="C9" i="6"/>
  <c r="D8" i="6"/>
  <c r="E8" i="6"/>
  <c r="K9" i="6"/>
  <c r="L9" i="6"/>
  <c r="J9" i="6"/>
  <c r="K8" i="6"/>
  <c r="L8" i="6"/>
  <c r="J8" i="6"/>
  <c r="K9" i="7"/>
  <c r="L9" i="7"/>
  <c r="J9" i="7"/>
  <c r="K8" i="7"/>
  <c r="L8" i="7"/>
  <c r="J8" i="7"/>
  <c r="C8" i="7"/>
  <c r="C8" i="6"/>
  <c r="L19" i="1"/>
  <c r="L20" i="1"/>
  <c r="L21" i="1"/>
  <c r="L22" i="1"/>
  <c r="L18" i="1"/>
</calcChain>
</file>

<file path=xl/sharedStrings.xml><?xml version="1.0" encoding="utf-8"?>
<sst xmlns="http://schemas.openxmlformats.org/spreadsheetml/2006/main" count="44" uniqueCount="10">
  <si>
    <t>BLOSUM VALUE</t>
  </si>
  <si>
    <t>R.felis</t>
  </si>
  <si>
    <t>E.coli</t>
  </si>
  <si>
    <t>M.tuberculosis</t>
  </si>
  <si>
    <t>Difference between average Close and Distal Scores</t>
  </si>
  <si>
    <t>Variance:</t>
  </si>
  <si>
    <t>Std. Dev</t>
  </si>
  <si>
    <t>Equation</t>
  </si>
  <si>
    <t>https://www.ncbi.nlm.nih.gov/pmc/articles/PMC3848038/</t>
  </si>
  <si>
    <t>Difference between average Close and Distal Scores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</si>
</sst>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7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168" fontId="0" fillId="0" borderId="0" xfId="0" applyNumberFormat="1"/>
    <xf numFmtId="2" fontId="3" fillId="0" borderId="0" xfId="0" applyNumberFormat="1" applyFont="1" applyAlignment="1">
      <alignment horizontal="right" vertical="center"/>
    </xf>
    <xf numFmtId="1" fontId="0" fillId="0" borderId="0" xfId="0" applyNumberFormat="1"/>
    <xf numFmtId="168" fontId="0" fillId="0" borderId="0" xfId="0" applyNumberFormat="1" applyFont="1" applyAlignment="1">
      <alignment horizontal="right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Larger BLOSUM Values Result in Higher Scores (100%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87749819916044"/>
          <c:y val="0.0877991452991453"/>
          <c:w val="0.652562557440572"/>
          <c:h val="0.7545546470152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'100% Data'!$I$2</c:f>
              <c:strCache>
                <c:ptCount val="1"/>
                <c:pt idx="0">
                  <c:v>R.felis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3565084311613"/>
                  <c:y val="0.390383101150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Data'!$H$3:$H$7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Data'!$I$3:$I$7</c:f>
              <c:numCache>
                <c:formatCode>0.000</c:formatCode>
                <c:ptCount val="5"/>
                <c:pt idx="0">
                  <c:v>0.942888116249772</c:v>
                </c:pt>
                <c:pt idx="1">
                  <c:v>0.92448255879569</c:v>
                </c:pt>
                <c:pt idx="2">
                  <c:v>0.954463378453558</c:v>
                </c:pt>
                <c:pt idx="3">
                  <c:v>1.0</c:v>
                </c:pt>
                <c:pt idx="4">
                  <c:v>0.997390957042764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7D-45EB-BCFA-FEC8BA8A349A}"/>
            </c:ext>
          </c:extLst>
        </c:ser>
        <c:ser>
          <c:idx val="1"/>
          <c:order val="1"/>
          <c:tx>
            <c:strRef>
              <c:f>'100% Data'!$J$2</c:f>
              <c:strCache>
                <c:ptCount val="1"/>
                <c:pt idx="0">
                  <c:v>E.coli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7088278674502"/>
                  <c:y val="0.51078302712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Data'!$H$3:$H$7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Data'!$J$3:$J$7</c:f>
              <c:numCache>
                <c:formatCode>0.000</c:formatCode>
                <c:ptCount val="5"/>
                <c:pt idx="0">
                  <c:v>0.950267127963325</c:v>
                </c:pt>
                <c:pt idx="1">
                  <c:v>0.933710298410354</c:v>
                </c:pt>
                <c:pt idx="2">
                  <c:v>0.956174070219604</c:v>
                </c:pt>
                <c:pt idx="3">
                  <c:v>0.99836946508501</c:v>
                </c:pt>
                <c:pt idx="4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7D-45EB-BCFA-FEC8BA8A349A}"/>
            </c:ext>
          </c:extLst>
        </c:ser>
        <c:ser>
          <c:idx val="2"/>
          <c:order val="2"/>
          <c:tx>
            <c:strRef>
              <c:f>'100% Data'!$K$2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1785871158354"/>
                  <c:y val="0.589850932095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Data'!$H$3:$H$7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Data'!$K$3:$K$7</c:f>
              <c:numCache>
                <c:formatCode>0.000</c:formatCode>
                <c:ptCount val="5"/>
                <c:pt idx="0">
                  <c:v>0.935239940505964</c:v>
                </c:pt>
                <c:pt idx="1">
                  <c:v>0.953068851475097</c:v>
                </c:pt>
                <c:pt idx="2">
                  <c:v>0.950179747635651</c:v>
                </c:pt>
                <c:pt idx="3">
                  <c:v>0.985361911952216</c:v>
                </c:pt>
                <c:pt idx="4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E7D-45EB-BCFA-FEC8BA8A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511576"/>
        <c:axId val="-2120595112"/>
      </c:scatterChart>
      <c:valAx>
        <c:axId val="-2120511576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595112"/>
        <c:crosses val="autoZero"/>
        <c:crossBetween val="midCat"/>
      </c:valAx>
      <c:valAx>
        <c:axId val="-2120595112"/>
        <c:scaling>
          <c:orientation val="minMax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Score Differences (Normalized)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13564668769716"/>
              <c:y val="0.3093660407833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511576"/>
        <c:crossesAt val="40.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057184865984"/>
          <c:y val="0.0857369271148798"/>
          <c:w val="0.16816155393825"/>
          <c:h val="0.756143414765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US">
                <a:latin typeface="Palatino Linotype" panose="02040502050505030304" pitchFamily="18" charset="0"/>
              </a:rPr>
              <a:t>Larger BLOSUM Values Result in Higher Scores (100%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87167248303043"/>
          <c:y val="0.119259670581713"/>
          <c:w val="0.543228293073535"/>
          <c:h val="0.740330351765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'100% Data'!$C$2</c:f>
              <c:strCache>
                <c:ptCount val="1"/>
                <c:pt idx="0">
                  <c:v>R.felis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9621890370783"/>
                  <c:y val="0.068242466719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Data'!$C$3:$C$7</c:f>
              <c:numCache>
                <c:formatCode>0.000</c:formatCode>
                <c:ptCount val="5"/>
                <c:pt idx="0">
                  <c:v>221.258666056688</c:v>
                </c:pt>
                <c:pt idx="1">
                  <c:v>216.939607389879</c:v>
                </c:pt>
                <c:pt idx="2">
                  <c:v>223.974923723242</c:v>
                </c:pt>
                <c:pt idx="3">
                  <c:v>234.660573448225</c:v>
                </c:pt>
                <c:pt idx="4">
                  <c:v>234.048333931729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25-4EF7-932A-3ED343897CE4}"/>
            </c:ext>
          </c:extLst>
        </c:ser>
        <c:ser>
          <c:idx val="1"/>
          <c:order val="1"/>
          <c:tx>
            <c:strRef>
              <c:f>'100% Data'!$D$2</c:f>
              <c:strCache>
                <c:ptCount val="1"/>
                <c:pt idx="0">
                  <c:v>E.coli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5102963649545"/>
                  <c:y val="0.484444134880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Data'!$D$3:$D$7</c:f>
              <c:numCache>
                <c:formatCode>0.000</c:formatCode>
                <c:ptCount val="5"/>
                <c:pt idx="0">
                  <c:v>290.266183940103</c:v>
                </c:pt>
                <c:pt idx="1">
                  <c:v>285.208776826813</c:v>
                </c:pt>
                <c:pt idx="2">
                  <c:v>292.070503522492</c:v>
                </c:pt>
                <c:pt idx="3">
                  <c:v>304.959401693344</c:v>
                </c:pt>
                <c:pt idx="4">
                  <c:v>305.457460748138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C25-4EF7-932A-3ED343897CE4}"/>
            </c:ext>
          </c:extLst>
        </c:ser>
        <c:ser>
          <c:idx val="2"/>
          <c:order val="2"/>
          <c:tx>
            <c:strRef>
              <c:f>'100% Data'!$E$2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9621890370783"/>
                  <c:y val="0.0574022480127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'100% Data'!$E$3:$E$7</c:f>
              <c:numCache>
                <c:formatCode>0.000</c:formatCode>
                <c:ptCount val="5"/>
                <c:pt idx="0">
                  <c:v>164.150133184978</c:v>
                </c:pt>
                <c:pt idx="1">
                  <c:v>167.279402994117</c:v>
                </c:pt>
                <c:pt idx="2">
                  <c:v>166.772317315362</c:v>
                </c:pt>
                <c:pt idx="3">
                  <c:v>172.947371125805</c:v>
                </c:pt>
                <c:pt idx="4">
                  <c:v>175.516598549216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C25-4EF7-932A-3ED343897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799176"/>
        <c:axId val="2137239544"/>
      </c:scatterChart>
      <c:valAx>
        <c:axId val="-2121799176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Palatino Linotype" panose="02040502050505030304" pitchFamily="18" charset="0"/>
                  </a:rPr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2137239544"/>
        <c:crosses val="autoZero"/>
        <c:crossBetween val="midCat"/>
      </c:valAx>
      <c:valAx>
        <c:axId val="2137239544"/>
        <c:scaling>
          <c:orientation val="minMax"/>
          <c:min val="1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Palatino Linotype" panose="02040502050505030304" pitchFamily="18" charset="0"/>
                    <a:cs typeface="Times New Roman" panose="02020603050405020304" pitchFamily="18" charset="0"/>
                  </a:rPr>
                  <a:t>Average Score Differences</a:t>
                </a:r>
              </a:p>
            </c:rich>
          </c:tx>
          <c:layout>
            <c:manualLayout>
              <c:xMode val="edge"/>
              <c:yMode val="edge"/>
              <c:x val="0.0126033740715661"/>
              <c:y val="0.3143504354309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212179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4568581249271"/>
          <c:y val="0.105145118911605"/>
          <c:w val="0.206465127452289"/>
          <c:h val="0.7730173317570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Larger BLOSUM Values Result in Higher Scores (70%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96946675635395"/>
          <c:y val="0.149135504624045"/>
          <c:w val="0.601233070057306"/>
          <c:h val="0.6656076162976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'70% Data'!$J$2</c:f>
              <c:strCache>
                <c:ptCount val="1"/>
                <c:pt idx="0">
                  <c:v>R.felis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1200030962635"/>
                  <c:y val="0.29612039600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Data'!$I$3:$I$7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Data'!$J$3:$J$7</c:f>
              <c:numCache>
                <c:formatCode>0.000</c:formatCode>
                <c:ptCount val="5"/>
                <c:pt idx="0">
                  <c:v>0.942733586435516</c:v>
                </c:pt>
                <c:pt idx="1">
                  <c:v>0.925267469295901</c:v>
                </c:pt>
                <c:pt idx="2">
                  <c:v>0.94694313508146</c:v>
                </c:pt>
                <c:pt idx="3">
                  <c:v>1.0</c:v>
                </c:pt>
                <c:pt idx="4">
                  <c:v>0.983243879796377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15-46F8-BA1D-A5E695B6AE22}"/>
            </c:ext>
          </c:extLst>
        </c:ser>
        <c:ser>
          <c:idx val="1"/>
          <c:order val="1"/>
          <c:tx>
            <c:strRef>
              <c:f>'70% Data'!$K$2</c:f>
              <c:strCache>
                <c:ptCount val="1"/>
                <c:pt idx="0">
                  <c:v>E.coli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0575297575075"/>
                  <c:y val="0.4800009152791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Data'!$I$3:$I$7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Data'!$K$3:$K$7</c:f>
              <c:numCache>
                <c:formatCode>0.000</c:formatCode>
                <c:ptCount val="5"/>
                <c:pt idx="0">
                  <c:v>0.952115045719798</c:v>
                </c:pt>
                <c:pt idx="1">
                  <c:v>0.93048500236736</c:v>
                </c:pt>
                <c:pt idx="2">
                  <c:v>0.958502106928685</c:v>
                </c:pt>
                <c:pt idx="3">
                  <c:v>1.0</c:v>
                </c:pt>
                <c:pt idx="4">
                  <c:v>0.996915508703535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15-46F8-BA1D-A5E695B6AE22}"/>
            </c:ext>
          </c:extLst>
        </c:ser>
        <c:ser>
          <c:idx val="2"/>
          <c:order val="2"/>
          <c:tx>
            <c:strRef>
              <c:f>'70% Data'!$L$2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3128657237194"/>
                  <c:y val="0.518720524709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Data'!$I$3:$I$7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Data'!$L$3:$L$7</c:f>
              <c:numCache>
                <c:formatCode>0.000</c:formatCode>
                <c:ptCount val="5"/>
                <c:pt idx="0">
                  <c:v>0.942466408900655</c:v>
                </c:pt>
                <c:pt idx="1">
                  <c:v>0.944291408924868</c:v>
                </c:pt>
                <c:pt idx="2">
                  <c:v>0.952417084701925</c:v>
                </c:pt>
                <c:pt idx="3">
                  <c:v>1.0</c:v>
                </c:pt>
                <c:pt idx="4">
                  <c:v>0.979827833089855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15-46F8-BA1D-A5E695B6A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81896"/>
        <c:axId val="-2093386984"/>
      </c:scatterChart>
      <c:valAx>
        <c:axId val="-2122081896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386984"/>
        <c:crosses val="autoZero"/>
        <c:crossBetween val="midCat"/>
      </c:valAx>
      <c:valAx>
        <c:axId val="-209338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 diff (normalized)</a:t>
                </a:r>
              </a:p>
            </c:rich>
          </c:tx>
          <c:layout>
            <c:manualLayout>
              <c:xMode val="edge"/>
              <c:yMode val="edge"/>
              <c:x val="0.00803594281066275"/>
              <c:y val="0.2731197619141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08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299054326752"/>
          <c:y val="0.140027671450598"/>
          <c:w val="0.182493155227708"/>
          <c:h val="0.723261431886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US">
                <a:latin typeface="Palatino Linotype" panose="02040502050505030304" pitchFamily="18" charset="0"/>
              </a:rPr>
              <a:t>Larger BLOSUM Values Result in Higher Scores (70%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87167248303043"/>
          <c:y val="0.119259670581713"/>
          <c:w val="0.5635986500165"/>
          <c:h val="0.740330351765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'70% Data'!$C$2</c:f>
              <c:strCache>
                <c:ptCount val="1"/>
                <c:pt idx="0">
                  <c:v>R.felis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1462740240899"/>
                  <c:y val="0.04576311456561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Data'!$C$3:$C$7</c:f>
              <c:numCache>
                <c:formatCode>0.000</c:formatCode>
                <c:ptCount val="5"/>
                <c:pt idx="0">
                  <c:v>222.084192617789</c:v>
                </c:pt>
                <c:pt idx="1">
                  <c:v>217.96961711212</c:v>
                </c:pt>
                <c:pt idx="2">
                  <c:v>223.075855825477</c:v>
                </c:pt>
                <c:pt idx="3">
                  <c:v>235.574711470174</c:v>
                </c:pt>
                <c:pt idx="4">
                  <c:v>231.627393287846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1E3-407B-87F3-B05AA225764C}"/>
            </c:ext>
          </c:extLst>
        </c:ser>
        <c:ser>
          <c:idx val="1"/>
          <c:order val="1"/>
          <c:tx>
            <c:strRef>
              <c:f>'70% Data'!$D$2</c:f>
              <c:strCache>
                <c:ptCount val="1"/>
                <c:pt idx="0">
                  <c:v>E.coli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80700543161"/>
                  <c:y val="0.460440196356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Data'!$D$3:$D$7</c:f>
              <c:numCache>
                <c:formatCode>0.000</c:formatCode>
                <c:ptCount val="5"/>
                <c:pt idx="0">
                  <c:v>290.858148338226</c:v>
                </c:pt>
                <c:pt idx="1">
                  <c:v>284.250465384104</c:v>
                </c:pt>
                <c:pt idx="2">
                  <c:v>292.809308342357</c:v>
                </c:pt>
                <c:pt idx="3">
                  <c:v>305.486348152746</c:v>
                </c:pt>
                <c:pt idx="4">
                  <c:v>304.54407817068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1E3-407B-87F3-B05AA225764C}"/>
            </c:ext>
          </c:extLst>
        </c:ser>
        <c:ser>
          <c:idx val="2"/>
          <c:order val="2"/>
          <c:tx>
            <c:strRef>
              <c:f>'70% Data'!$E$2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9218349765511"/>
                  <c:y val="0.01403732957971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'70% Data'!$E$3:$E$7</c:f>
              <c:numCache>
                <c:formatCode>0.000</c:formatCode>
                <c:ptCount val="5"/>
                <c:pt idx="0">
                  <c:v>139.096244005051</c:v>
                </c:pt>
                <c:pt idx="1">
                  <c:v>139.365591162976</c:v>
                </c:pt>
                <c:pt idx="2">
                  <c:v>140.564839189131</c:v>
                </c:pt>
                <c:pt idx="3">
                  <c:v>147.587481836409</c:v>
                </c:pt>
                <c:pt idx="4">
                  <c:v>144.610322518957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1E3-407B-87F3-B05AA225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603080"/>
        <c:axId val="-2093304552"/>
      </c:scatterChart>
      <c:valAx>
        <c:axId val="-2091603080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Palatino Linotype" panose="02040502050505030304" pitchFamily="18" charset="0"/>
                  </a:rPr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2093304552"/>
        <c:crosses val="autoZero"/>
        <c:crossBetween val="midCat"/>
      </c:valAx>
      <c:valAx>
        <c:axId val="-2093304552"/>
        <c:scaling>
          <c:orientation val="minMax"/>
          <c:min val="1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Palatino Linotype" panose="02040502050505030304" pitchFamily="18" charset="0"/>
                    <a:cs typeface="Times New Roman" panose="02020603050405020304" pitchFamily="18" charset="0"/>
                  </a:rPr>
                  <a:t>Average Score Differences</a:t>
                </a:r>
              </a:p>
            </c:rich>
          </c:tx>
          <c:layout>
            <c:manualLayout>
              <c:xMode val="edge"/>
              <c:yMode val="edge"/>
              <c:x val="0.0126033740715661"/>
              <c:y val="0.3143504354309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209160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0371082927405"/>
          <c:y val="0.110859967753853"/>
          <c:w val="0.206465127452289"/>
          <c:h val="0.7730173317570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Larger BLOSUM Values Result in Higher Scores (30%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5190948433952"/>
          <c:y val="0.151879660681617"/>
          <c:w val="0.569028959246567"/>
          <c:h val="0.659454818173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'30% Data'!$J$2</c:f>
              <c:strCache>
                <c:ptCount val="1"/>
                <c:pt idx="0">
                  <c:v>R.felis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644155610481"/>
                  <c:y val="0.277334663039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Data'!$I$3:$I$7</c:f>
              <c:numCache>
                <c:formatCode>0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Data'!$J$3:$J$7</c:f>
              <c:numCache>
                <c:formatCode>0.000</c:formatCode>
                <c:ptCount val="5"/>
                <c:pt idx="0">
                  <c:v>0.945389453657817</c:v>
                </c:pt>
                <c:pt idx="1">
                  <c:v>0.920055477350629</c:v>
                </c:pt>
                <c:pt idx="2">
                  <c:v>0.94621384009042</c:v>
                </c:pt>
                <c:pt idx="3">
                  <c:v>0.977629339472052</c:v>
                </c:pt>
                <c:pt idx="4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18E-431F-9543-E78AC350CEF0}"/>
            </c:ext>
          </c:extLst>
        </c:ser>
        <c:ser>
          <c:idx val="1"/>
          <c:order val="1"/>
          <c:tx>
            <c:strRef>
              <c:f>'30% Data'!$K$2</c:f>
              <c:strCache>
                <c:ptCount val="1"/>
                <c:pt idx="0">
                  <c:v>E.coli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3250066876777"/>
                  <c:y val="0.417099775587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Data'!$I$3:$I$7</c:f>
              <c:numCache>
                <c:formatCode>0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Data'!$K$3:$K$7</c:f>
              <c:numCache>
                <c:formatCode>0.000</c:formatCode>
                <c:ptCount val="5"/>
                <c:pt idx="0">
                  <c:v>0.944477221371568</c:v>
                </c:pt>
                <c:pt idx="1">
                  <c:v>0.920870476861961</c:v>
                </c:pt>
                <c:pt idx="2">
                  <c:v>0.948113827571252</c:v>
                </c:pt>
                <c:pt idx="3">
                  <c:v>0.983724479354496</c:v>
                </c:pt>
                <c:pt idx="4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18E-431F-9543-E78AC350CEF0}"/>
            </c:ext>
          </c:extLst>
        </c:ser>
        <c:ser>
          <c:idx val="2"/>
          <c:order val="2"/>
          <c:tx>
            <c:strRef>
              <c:f>'30% Data'!$L$2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2824534560876"/>
                  <c:y val="0.5722113547376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Data'!$I$3:$I$7</c:f>
              <c:numCache>
                <c:formatCode>0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Data'!$L$3:$L$7</c:f>
              <c:numCache>
                <c:formatCode>0.000</c:formatCode>
                <c:ptCount val="5"/>
                <c:pt idx="0">
                  <c:v>0.942838062923969</c:v>
                </c:pt>
                <c:pt idx="1">
                  <c:v>0.939960066993939</c:v>
                </c:pt>
                <c:pt idx="2">
                  <c:v>0.962092353356796</c:v>
                </c:pt>
                <c:pt idx="3">
                  <c:v>0.996223799791507</c:v>
                </c:pt>
                <c:pt idx="4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18E-431F-9543-E78AC350C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303304"/>
        <c:axId val="-2122062888"/>
      </c:scatterChart>
      <c:valAx>
        <c:axId val="-2132303304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062888"/>
        <c:crosses val="autoZero"/>
        <c:crossBetween val="midCat"/>
      </c:valAx>
      <c:valAx>
        <c:axId val="-21220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 diff (normalized)</a:t>
                </a:r>
              </a:p>
            </c:rich>
          </c:tx>
          <c:layout>
            <c:manualLayout>
              <c:xMode val="edge"/>
              <c:yMode val="edge"/>
              <c:x val="0.0181081831919843"/>
              <c:y val="0.2773274153658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303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5173695673186"/>
          <c:y val="0.152868488797404"/>
          <c:w val="0.176677852502191"/>
          <c:h val="0.671051104266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US">
                <a:latin typeface="Palatino Linotype" panose="02040502050505030304" pitchFamily="18" charset="0"/>
              </a:rPr>
              <a:t>Larger BLOSUM Values Result in Higher Scores (30% Data)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87167248303043"/>
          <c:y val="0.119259670581713"/>
          <c:w val="0.5635986500165"/>
          <c:h val="0.740330351765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'30% Data'!$C$2</c:f>
              <c:strCache>
                <c:ptCount val="1"/>
                <c:pt idx="0">
                  <c:v>R.felis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1462740240899"/>
                  <c:y val="0.04576311456561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Data'!$C$3:$C$7</c:f>
              <c:numCache>
                <c:formatCode>0.00</c:formatCode>
                <c:ptCount val="5"/>
                <c:pt idx="0">
                  <c:v>223.752869514794</c:v>
                </c:pt>
                <c:pt idx="1">
                  <c:v>217.756875088348</c:v>
                </c:pt>
                <c:pt idx="2">
                  <c:v>223.947983633288</c:v>
                </c:pt>
                <c:pt idx="3">
                  <c:v>231.383340677608</c:v>
                </c:pt>
                <c:pt idx="4">
                  <c:v>236.677983500947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C0-48A3-8DC6-9F1399E50767}"/>
            </c:ext>
          </c:extLst>
        </c:ser>
        <c:ser>
          <c:idx val="1"/>
          <c:order val="1"/>
          <c:tx>
            <c:strRef>
              <c:f>'30% Data'!$D$2</c:f>
              <c:strCache>
                <c:ptCount val="1"/>
                <c:pt idx="0">
                  <c:v>E.coli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80700543161"/>
                  <c:y val="0.460440196356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Data'!$D$3:$D$7</c:f>
              <c:numCache>
                <c:formatCode>0.00</c:formatCode>
                <c:ptCount val="5"/>
                <c:pt idx="0">
                  <c:v>291.814352978345</c:v>
                </c:pt>
                <c:pt idx="1">
                  <c:v>284.520596475682</c:v>
                </c:pt>
                <c:pt idx="2">
                  <c:v>292.93795221524</c:v>
                </c:pt>
                <c:pt idx="3">
                  <c:v>303.940546109642</c:v>
                </c:pt>
                <c:pt idx="4">
                  <c:v>308.969180383803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5C0-48A3-8DC6-9F1399E50767}"/>
            </c:ext>
          </c:extLst>
        </c:ser>
        <c:ser>
          <c:idx val="2"/>
          <c:order val="2"/>
          <c:tx>
            <c:strRef>
              <c:f>'30% Data'!$E$2</c:f>
              <c:strCache>
                <c:ptCount val="1"/>
                <c:pt idx="0">
                  <c:v>M.tuberculosis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5533963350657"/>
                  <c:y val="0.04864596331427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Palatino Linotype" panose="0204050205050503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'30% Data'!$B$3:$B$7</c:f>
              <c:numCache>
                <c:formatCode>General</c:formatCode>
                <c:ptCount val="5"/>
                <c:pt idx="0">
                  <c:v>45.0</c:v>
                </c:pt>
                <c:pt idx="1">
                  <c:v>50.0</c:v>
                </c:pt>
                <c:pt idx="2">
                  <c:v>62.0</c:v>
                </c:pt>
                <c:pt idx="3">
                  <c:v>80.0</c:v>
                </c:pt>
                <c:pt idx="4">
                  <c:v>90.0</c:v>
                </c:pt>
              </c:numCache>
            </c:numRef>
          </c:xVal>
          <c:yVal>
            <c:numRef>
              <c:f>'30% Data'!$E$3:$E$7</c:f>
              <c:numCache>
                <c:formatCode>0.00</c:formatCode>
                <c:ptCount val="5"/>
                <c:pt idx="0">
                  <c:v>138.857625995536</c:v>
                </c:pt>
                <c:pt idx="1">
                  <c:v>138.433765633737</c:v>
                </c:pt>
                <c:pt idx="2">
                  <c:v>141.693325109591</c:v>
                </c:pt>
                <c:pt idx="3">
                  <c:v>146.720075524206</c:v>
                </c:pt>
                <c:pt idx="4">
                  <c:v>147.27622001694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5C0-48A3-8DC6-9F1399E50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55256"/>
        <c:axId val="-2090935288"/>
      </c:scatterChart>
      <c:valAx>
        <c:axId val="-2121855256"/>
        <c:scaling>
          <c:orientation val="minMax"/>
          <c:min val="40.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Palatino Linotype" panose="02040502050505030304" pitchFamily="18" charset="0"/>
                  </a:rPr>
                  <a:t>BLOSUM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-2090935288"/>
        <c:crosses val="autoZero"/>
        <c:crossBetween val="midCat"/>
      </c:valAx>
      <c:valAx>
        <c:axId val="-2090935288"/>
        <c:scaling>
          <c:orientation val="minMax"/>
          <c:min val="1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Palatino Linotype" panose="02040502050505030304" pitchFamily="18" charset="0"/>
                    <a:cs typeface="Times New Roman" panose="02020603050405020304" pitchFamily="18" charset="0"/>
                  </a:rPr>
                  <a:t>Average Score Differences</a:t>
                </a:r>
              </a:p>
            </c:rich>
          </c:tx>
          <c:layout>
            <c:manualLayout>
              <c:xMode val="edge"/>
              <c:yMode val="edge"/>
              <c:x val="0.0126033740715661"/>
              <c:y val="0.3143504354309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2121855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0371082927405"/>
          <c:y val="0.110859967753853"/>
          <c:w val="0.206465127452289"/>
          <c:h val="0.7730173317570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63499</xdr:colOff>
      <xdr:row>10</xdr:row>
      <xdr:rowOff>31750</xdr:rowOff>
    </xdr:from>
    <xdr:to>
      <xdr:col>14</xdr:col>
      <xdr:colOff>603250</xdr:colOff>
      <xdr:row>33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581694</xdr:colOff>
      <xdr:row>10</xdr:row>
      <xdr:rowOff>9470</xdr:rowOff>
    </xdr:from>
    <xdr:to>
      <xdr:col>6</xdr:col>
      <xdr:colOff>571500</xdr:colOff>
      <xdr:row>34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26245</xdr:colOff>
      <xdr:row>10</xdr:row>
      <xdr:rowOff>155826</xdr:rowOff>
    </xdr:from>
    <xdr:to>
      <xdr:col>14</xdr:col>
      <xdr:colOff>76005</xdr:colOff>
      <xdr:row>32</xdr:row>
      <xdr:rowOff>13469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6F3BE43-AD5C-4A04-A5A6-E3A371DAD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580161</xdr:colOff>
      <xdr:row>10</xdr:row>
      <xdr:rowOff>140471</xdr:rowOff>
    </xdr:from>
    <xdr:to>
      <xdr:col>7</xdr:col>
      <xdr:colOff>423333</xdr:colOff>
      <xdr:row>33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51534EC-7AF2-477E-82B7-4DCF0CFD4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260272</xdr:colOff>
      <xdr:row>10</xdr:row>
      <xdr:rowOff>9407</xdr:rowOff>
    </xdr:from>
    <xdr:to>
      <xdr:col>14</xdr:col>
      <xdr:colOff>235185</xdr:colOff>
      <xdr:row>32</xdr:row>
      <xdr:rowOff>78394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8429584-C898-41D2-BDD7-1EFA805E4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5</xdr:col>
      <xdr:colOff>807220</xdr:colOff>
      <xdr:row>32</xdr:row>
      <xdr:rowOff>98340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7BCC7626-43C0-47F9-B31B-0EFB1D7B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848038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zoomScale="80" zoomScaleNormal="80" zoomScalePageLayoutView="80" workbookViewId="0">
      <selection activeCell="I9" sqref="I9"/>
    </sheetView>
  </sheetViews>
  <sheetFormatPr baseColWidth="10" defaultColWidth="11.1640625" defaultRowHeight="15" x14ac:dyDescent="0"/>
  <cols>
    <col min="1" max="1" width="15.5" customWidth="1"/>
    <col min="2" max="5" width="21.1640625" customWidth="1"/>
    <col min="6" max="6" width="19.6640625" customWidth="1"/>
    <col min="8" max="11" width="18.6640625" customWidth="1"/>
    <col min="12" max="12" width="14.33203125" customWidth="1"/>
    <col min="13" max="13" width="18.5" customWidth="1"/>
  </cols>
  <sheetData>
    <row r="1" spans="2:11">
      <c r="C1" s="5" t="s">
        <v>4</v>
      </c>
      <c r="D1" s="5"/>
      <c r="E1" s="5"/>
      <c r="F1" s="1"/>
      <c r="I1" s="6" t="s">
        <v>9</v>
      </c>
      <c r="J1" s="6"/>
      <c r="K1" s="6"/>
    </row>
    <row r="2" spans="2:11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2:11">
      <c r="B3">
        <v>45</v>
      </c>
      <c r="C3" s="9">
        <v>221.25866605668801</v>
      </c>
      <c r="D3" s="9">
        <v>290.26618394010302</v>
      </c>
      <c r="E3" s="9">
        <v>164.15013318497799</v>
      </c>
      <c r="H3">
        <v>45</v>
      </c>
      <c r="I3" s="9">
        <v>0.94288811624977154</v>
      </c>
      <c r="J3" s="9">
        <v>0.95026712796332458</v>
      </c>
      <c r="K3" s="9">
        <v>0.93523994050596426</v>
      </c>
    </row>
    <row r="4" spans="2:11">
      <c r="B4">
        <v>50</v>
      </c>
      <c r="C4" s="9">
        <v>216.939607389879</v>
      </c>
      <c r="D4" s="9">
        <v>285.20877682681299</v>
      </c>
      <c r="E4" s="9">
        <v>167.27940299411699</v>
      </c>
      <c r="H4">
        <v>50</v>
      </c>
      <c r="I4" s="9">
        <v>0.92448255879569008</v>
      </c>
      <c r="J4" s="9">
        <v>0.93371029841035424</v>
      </c>
      <c r="K4" s="9">
        <v>0.95306885147509701</v>
      </c>
    </row>
    <row r="5" spans="2:11">
      <c r="B5">
        <v>62</v>
      </c>
      <c r="C5" s="9">
        <v>223.974923723242</v>
      </c>
      <c r="D5" s="9">
        <v>292.070503522492</v>
      </c>
      <c r="E5" s="9">
        <v>166.77231731536199</v>
      </c>
      <c r="H5">
        <v>62</v>
      </c>
      <c r="I5" s="9">
        <v>0.95446337845355755</v>
      </c>
      <c r="J5" s="9">
        <v>0.95617407021960399</v>
      </c>
      <c r="K5" s="9">
        <v>0.95017974763565127</v>
      </c>
    </row>
    <row r="6" spans="2:11">
      <c r="B6">
        <v>80</v>
      </c>
      <c r="C6" s="9">
        <v>234.66057344822499</v>
      </c>
      <c r="D6" s="9">
        <v>304.95940169334398</v>
      </c>
      <c r="E6" s="9">
        <v>172.94737112580501</v>
      </c>
      <c r="H6">
        <v>80</v>
      </c>
      <c r="I6" s="9">
        <v>1</v>
      </c>
      <c r="J6" s="9">
        <v>0.99836946508501012</v>
      </c>
      <c r="K6" s="9">
        <v>0.9853619119522159</v>
      </c>
    </row>
    <row r="7" spans="2:11">
      <c r="B7">
        <v>90</v>
      </c>
      <c r="C7" s="9">
        <v>234.04833393172899</v>
      </c>
      <c r="D7" s="9">
        <v>305.45746074813798</v>
      </c>
      <c r="E7" s="9">
        <v>175.51659854921601</v>
      </c>
      <c r="H7">
        <v>90</v>
      </c>
      <c r="I7" s="9">
        <v>0.99739095704276426</v>
      </c>
      <c r="J7" s="9">
        <v>1</v>
      </c>
      <c r="K7" s="9">
        <v>1</v>
      </c>
    </row>
    <row r="8" spans="2:11">
      <c r="B8" t="s">
        <v>5</v>
      </c>
      <c r="C8" s="9">
        <v>1.1272807089597451E-3</v>
      </c>
      <c r="D8" s="9">
        <v>8.9398947490628756E-4</v>
      </c>
      <c r="E8" s="9">
        <v>7.2174912309638556E-4</v>
      </c>
      <c r="H8" t="s">
        <v>5</v>
      </c>
      <c r="I8" s="9">
        <v>1.1272807089597451E-3</v>
      </c>
      <c r="J8" s="9">
        <v>8.9398947490628756E-4</v>
      </c>
      <c r="K8" s="9">
        <v>7.2174912309638556E-4</v>
      </c>
    </row>
    <row r="9" spans="2:11">
      <c r="B9" t="s">
        <v>6</v>
      </c>
      <c r="C9" s="9">
        <v>3.3575001250331249E-2</v>
      </c>
      <c r="D9" s="9">
        <v>2.9899656769038128E-2</v>
      </c>
      <c r="E9" s="9">
        <v>2.6865388943701999E-2</v>
      </c>
      <c r="H9" t="s">
        <v>6</v>
      </c>
      <c r="I9" s="9">
        <v>3.3575001250331249E-2</v>
      </c>
      <c r="J9" s="9">
        <v>2.9899656769038128E-2</v>
      </c>
      <c r="K9" s="9">
        <v>2.6865388943701999E-2</v>
      </c>
    </row>
    <row r="17" spans="12:12">
      <c r="L17" t="s">
        <v>7</v>
      </c>
    </row>
    <row r="18" spans="12:12">
      <c r="L18">
        <f>0.0015*H3+0.8687</f>
        <v>0.93620000000000003</v>
      </c>
    </row>
    <row r="19" spans="12:12">
      <c r="L19">
        <f>0.0015*H4+0.8687</f>
        <v>0.94369999999999998</v>
      </c>
    </row>
    <row r="20" spans="12:12">
      <c r="L20">
        <f>0.0015*H5+0.8687</f>
        <v>0.9617</v>
      </c>
    </row>
    <row r="21" spans="12:12">
      <c r="L21">
        <f>0.0015*H6+0.8687</f>
        <v>0.98870000000000002</v>
      </c>
    </row>
    <row r="22" spans="12:12">
      <c r="L22">
        <f>0.0015*H7+0.8687</f>
        <v>1.0037</v>
      </c>
    </row>
    <row r="35" spans="3:5">
      <c r="C35" s="5"/>
      <c r="D35" s="5"/>
      <c r="E35" s="5"/>
    </row>
    <row r="41" spans="3:5">
      <c r="C41" s="5"/>
      <c r="D41" s="5"/>
      <c r="E41" s="5"/>
    </row>
    <row r="61" spans="9:9">
      <c r="I61" s="2" t="s">
        <v>8</v>
      </c>
    </row>
  </sheetData>
  <mergeCells count="4">
    <mergeCell ref="C1:E1"/>
    <mergeCell ref="I1:K1"/>
    <mergeCell ref="C35:E35"/>
    <mergeCell ref="C41:E41"/>
  </mergeCells>
  <hyperlinks>
    <hyperlink ref="I61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zoomScale="80" zoomScaleNormal="80" zoomScalePageLayoutView="80" workbookViewId="0">
      <selection activeCell="J3" sqref="J3:L9"/>
    </sheetView>
  </sheetViews>
  <sheetFormatPr baseColWidth="10" defaultColWidth="8.83203125" defaultRowHeight="15" x14ac:dyDescent="0"/>
  <cols>
    <col min="2" max="2" width="20.33203125" customWidth="1"/>
    <col min="3" max="3" width="22.33203125" customWidth="1"/>
    <col min="4" max="4" width="16.83203125" customWidth="1"/>
    <col min="5" max="5" width="28.83203125" customWidth="1"/>
    <col min="8" max="8" width="11.5" customWidth="1"/>
    <col min="9" max="9" width="19.1640625" customWidth="1"/>
    <col min="10" max="10" width="22.1640625" customWidth="1"/>
    <col min="11" max="11" width="22.33203125" customWidth="1"/>
    <col min="12" max="12" width="21.1640625" customWidth="1"/>
    <col min="13" max="13" width="16.6640625" customWidth="1"/>
    <col min="14" max="14" width="19.33203125" customWidth="1"/>
    <col min="15" max="15" width="16.83203125" customWidth="1"/>
  </cols>
  <sheetData>
    <row r="1" spans="2:15">
      <c r="B1" s="3"/>
      <c r="C1" s="6" t="s">
        <v>4</v>
      </c>
      <c r="D1" s="6"/>
      <c r="E1" s="6"/>
      <c r="F1" s="4"/>
      <c r="G1" s="4"/>
      <c r="H1" s="3"/>
      <c r="I1" s="3"/>
      <c r="J1" s="6" t="s">
        <v>9</v>
      </c>
      <c r="K1" s="6"/>
      <c r="L1" s="6"/>
      <c r="M1" s="3"/>
      <c r="N1" s="3"/>
      <c r="O1" s="3"/>
    </row>
    <row r="2" spans="2:15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t="s">
        <v>0</v>
      </c>
      <c r="J2" t="s">
        <v>1</v>
      </c>
      <c r="K2" t="s">
        <v>2</v>
      </c>
      <c r="L2" t="s">
        <v>3</v>
      </c>
      <c r="M2" s="3"/>
      <c r="O2" s="3"/>
    </row>
    <row r="3" spans="2:15">
      <c r="B3" s="3">
        <v>45</v>
      </c>
      <c r="C3" s="12">
        <v>222.084192617789</v>
      </c>
      <c r="D3" s="8">
        <v>290.85814833822599</v>
      </c>
      <c r="E3" s="8">
        <v>139.09624400505101</v>
      </c>
      <c r="F3" s="3"/>
      <c r="G3" s="3"/>
      <c r="H3" s="3"/>
      <c r="I3">
        <v>45</v>
      </c>
      <c r="J3" s="9">
        <v>0.94273358643551586</v>
      </c>
      <c r="K3" s="9">
        <v>0.95211504571979833</v>
      </c>
      <c r="L3" s="9">
        <v>0.9424664089006547</v>
      </c>
      <c r="M3" s="3"/>
      <c r="O3" s="3"/>
    </row>
    <row r="4" spans="2:15">
      <c r="B4" s="3">
        <v>50</v>
      </c>
      <c r="C4" s="8">
        <v>217.96961711212001</v>
      </c>
      <c r="D4" s="8">
        <v>284.25046538410402</v>
      </c>
      <c r="E4" s="8">
        <v>139.36559116297599</v>
      </c>
      <c r="F4" s="3"/>
      <c r="G4" s="3"/>
      <c r="H4" s="3"/>
      <c r="I4">
        <v>50</v>
      </c>
      <c r="J4" s="9">
        <v>0.9252674692959012</v>
      </c>
      <c r="K4" s="9">
        <v>0.93048500236735998</v>
      </c>
      <c r="L4" s="9">
        <v>0.94429140892486774</v>
      </c>
      <c r="M4" s="3"/>
      <c r="O4" s="3"/>
    </row>
    <row r="5" spans="2:15">
      <c r="B5" s="3">
        <v>62</v>
      </c>
      <c r="C5" s="8">
        <v>223.07585582547699</v>
      </c>
      <c r="D5" s="8">
        <v>292.80930834235699</v>
      </c>
      <c r="E5" s="8">
        <v>140.56483918913099</v>
      </c>
      <c r="F5" s="3"/>
      <c r="G5" s="3"/>
      <c r="H5" s="3"/>
      <c r="I5">
        <v>62</v>
      </c>
      <c r="J5" s="9">
        <v>0.94694313508146022</v>
      </c>
      <c r="K5" s="9">
        <v>0.95850210692868543</v>
      </c>
      <c r="L5" s="9">
        <v>0.9524170847019251</v>
      </c>
      <c r="M5" s="3"/>
      <c r="O5" s="3"/>
    </row>
    <row r="6" spans="2:15">
      <c r="B6" s="3">
        <v>80</v>
      </c>
      <c r="C6" s="8">
        <v>235.57471147017401</v>
      </c>
      <c r="D6" s="8">
        <v>305.48634815274602</v>
      </c>
      <c r="E6" s="8">
        <v>147.58748183640901</v>
      </c>
      <c r="F6" s="3"/>
      <c r="G6" s="3"/>
      <c r="H6" s="3"/>
      <c r="I6">
        <v>80</v>
      </c>
      <c r="J6" s="9">
        <v>1</v>
      </c>
      <c r="K6" s="9">
        <v>1</v>
      </c>
      <c r="L6" s="9">
        <v>1</v>
      </c>
      <c r="M6" s="3"/>
      <c r="O6" s="3"/>
    </row>
    <row r="7" spans="2:15">
      <c r="B7" s="3">
        <v>90</v>
      </c>
      <c r="C7" s="8">
        <v>231.62739328784599</v>
      </c>
      <c r="D7" s="8">
        <v>304.54407817068</v>
      </c>
      <c r="E7" s="8">
        <v>144.61032251895699</v>
      </c>
      <c r="F7" s="3"/>
      <c r="G7" s="3"/>
      <c r="H7" s="3"/>
      <c r="I7">
        <v>90</v>
      </c>
      <c r="J7" s="9">
        <v>0.98324387979637706</v>
      </c>
      <c r="K7" s="9">
        <v>0.99691550870353496</v>
      </c>
      <c r="L7" s="9">
        <v>0.9798278330898551</v>
      </c>
      <c r="M7" s="3"/>
      <c r="O7" s="3"/>
    </row>
    <row r="8" spans="2:15">
      <c r="B8" s="3" t="s">
        <v>5</v>
      </c>
      <c r="C8" s="7">
        <f>_xlfn.VAR.S(C3:C7)</f>
        <v>52.922964144733797</v>
      </c>
      <c r="D8" s="7">
        <f t="shared" ref="D8:E8" si="0">_xlfn.VAR.S(D3:D7)</f>
        <v>84.205233412616337</v>
      </c>
      <c r="E8" s="7">
        <f t="shared" si="0"/>
        <v>13.791365663384081</v>
      </c>
      <c r="F8" s="3"/>
      <c r="G8" s="3"/>
      <c r="H8" s="3"/>
      <c r="I8" s="3" t="s">
        <v>5</v>
      </c>
      <c r="J8" s="7">
        <f>_xlfn.VAR.S(J3:J7)</f>
        <v>9.5364519458924471E-4</v>
      </c>
      <c r="K8" s="7">
        <f t="shared" ref="K8:L8" si="1">_xlfn.VAR.S(K3:K7)</f>
        <v>9.0230937620338042E-4</v>
      </c>
      <c r="L8" s="7">
        <f t="shared" si="1"/>
        <v>6.3315235691836921E-4</v>
      </c>
      <c r="M8" s="3"/>
      <c r="O8" s="3"/>
    </row>
    <row r="9" spans="2:15">
      <c r="B9" s="3" t="s">
        <v>6</v>
      </c>
      <c r="C9" s="7">
        <f>STDEV(C3:C7)</f>
        <v>7.2748171210507966</v>
      </c>
      <c r="D9" s="7">
        <f t="shared" ref="D9:E9" si="2">STDEV(D3:D7)</f>
        <v>9.1763409599151409</v>
      </c>
      <c r="E9" s="7">
        <f t="shared" si="2"/>
        <v>3.7136727997205248</v>
      </c>
      <c r="F9" s="3"/>
      <c r="G9" s="3"/>
      <c r="H9" s="3"/>
      <c r="I9" s="3" t="s">
        <v>6</v>
      </c>
      <c r="J9" s="7">
        <f>STDEV(J3:J7)</f>
        <v>3.0881146264172977E-2</v>
      </c>
      <c r="K9" s="7">
        <f t="shared" ref="K9:L9" si="3">STDEV(K3:K7)</f>
        <v>3.0038464944190813E-2</v>
      </c>
      <c r="L9" s="7">
        <f t="shared" si="3"/>
        <v>2.5162518890571531E-2</v>
      </c>
      <c r="M9" s="3"/>
      <c r="O9" s="3"/>
    </row>
    <row r="35" spans="3:5">
      <c r="C35" s="5"/>
      <c r="D35" s="5"/>
      <c r="E35" s="5"/>
    </row>
    <row r="41" spans="3:5">
      <c r="C41" s="5"/>
      <c r="D41" s="5"/>
      <c r="E41" s="5"/>
    </row>
  </sheetData>
  <mergeCells count="4">
    <mergeCell ref="C1:E1"/>
    <mergeCell ref="J1:L1"/>
    <mergeCell ref="C35:E35"/>
    <mergeCell ref="C41:E4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="81" workbookViewId="0">
      <selection activeCell="K7" sqref="K7"/>
    </sheetView>
  </sheetViews>
  <sheetFormatPr baseColWidth="10" defaultColWidth="8.83203125" defaultRowHeight="15" x14ac:dyDescent="0"/>
  <cols>
    <col min="2" max="2" width="26.83203125" customWidth="1"/>
    <col min="3" max="3" width="30.1640625" customWidth="1"/>
    <col min="4" max="4" width="26.5" customWidth="1"/>
    <col min="5" max="5" width="27.6640625" customWidth="1"/>
    <col min="6" max="6" width="10.33203125" customWidth="1"/>
    <col min="9" max="9" width="15.83203125" customWidth="1"/>
    <col min="10" max="10" width="24.5" customWidth="1"/>
    <col min="11" max="11" width="22.1640625" customWidth="1"/>
    <col min="12" max="12" width="26.33203125" customWidth="1"/>
    <col min="14" max="14" width="14.6640625" customWidth="1"/>
  </cols>
  <sheetData>
    <row r="1" spans="2:15">
      <c r="B1" s="3"/>
      <c r="C1" s="6" t="s">
        <v>4</v>
      </c>
      <c r="D1" s="6"/>
      <c r="E1" s="6"/>
      <c r="F1" s="4"/>
      <c r="G1" s="4"/>
      <c r="H1" s="3"/>
      <c r="I1" s="3"/>
      <c r="J1" s="6" t="s">
        <v>9</v>
      </c>
      <c r="K1" s="6"/>
      <c r="L1" s="6"/>
      <c r="M1" s="3"/>
      <c r="N1" s="3"/>
      <c r="O1" s="3"/>
    </row>
    <row r="2" spans="2:15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t="s">
        <v>0</v>
      </c>
      <c r="J2" t="s">
        <v>1</v>
      </c>
      <c r="K2" t="s">
        <v>2</v>
      </c>
      <c r="L2" t="s">
        <v>3</v>
      </c>
      <c r="M2" s="3"/>
      <c r="O2" s="3"/>
    </row>
    <row r="3" spans="2:15">
      <c r="B3" s="3">
        <v>45</v>
      </c>
      <c r="C3" s="10">
        <v>223.75286951479401</v>
      </c>
      <c r="D3" s="10">
        <v>291.81435297834503</v>
      </c>
      <c r="E3" s="10">
        <v>138.85762599553601</v>
      </c>
      <c r="F3" s="7"/>
      <c r="G3" s="7"/>
      <c r="H3" s="7"/>
      <c r="I3" s="11">
        <v>45</v>
      </c>
      <c r="J3" s="9">
        <v>0.94538945365781657</v>
      </c>
      <c r="K3" s="9">
        <v>0.94447722137156798</v>
      </c>
      <c r="L3" s="9">
        <v>0.94283806292396932</v>
      </c>
      <c r="M3" s="3"/>
      <c r="O3" s="3"/>
    </row>
    <row r="4" spans="2:15">
      <c r="B4" s="3">
        <v>50</v>
      </c>
      <c r="C4" s="10">
        <v>217.75687508834801</v>
      </c>
      <c r="D4" s="10">
        <v>284.520596475682</v>
      </c>
      <c r="E4" s="10">
        <v>138.43376563373701</v>
      </c>
      <c r="F4" s="7"/>
      <c r="G4" s="7"/>
      <c r="H4" s="7"/>
      <c r="I4" s="11">
        <v>50</v>
      </c>
      <c r="J4" s="9">
        <v>0.92005547735062876</v>
      </c>
      <c r="K4" s="9">
        <v>0.92087047686196122</v>
      </c>
      <c r="L4" s="9">
        <v>0.93996006699393897</v>
      </c>
      <c r="M4" s="3"/>
      <c r="O4" s="3"/>
    </row>
    <row r="5" spans="2:15">
      <c r="B5" s="3">
        <v>62</v>
      </c>
      <c r="C5" s="10">
        <v>223.947983633288</v>
      </c>
      <c r="D5" s="10">
        <v>292.93795221523999</v>
      </c>
      <c r="E5" s="10">
        <v>141.693325109591</v>
      </c>
      <c r="F5" s="7"/>
      <c r="G5" s="7"/>
      <c r="H5" s="7"/>
      <c r="I5" s="11">
        <v>62</v>
      </c>
      <c r="J5" s="9">
        <v>0.94621384009041953</v>
      </c>
      <c r="K5" s="9">
        <v>0.94811382757125173</v>
      </c>
      <c r="L5" s="9">
        <v>0.96209235335679566</v>
      </c>
      <c r="M5" s="3"/>
      <c r="O5" s="3"/>
    </row>
    <row r="6" spans="2:15">
      <c r="B6" s="3">
        <v>80</v>
      </c>
      <c r="C6" s="10">
        <v>231.383340677608</v>
      </c>
      <c r="D6" s="10">
        <v>303.94054610964201</v>
      </c>
      <c r="E6" s="10">
        <v>146.72007552420601</v>
      </c>
      <c r="F6" s="7"/>
      <c r="G6" s="7"/>
      <c r="H6" s="7"/>
      <c r="I6" s="11">
        <v>80</v>
      </c>
      <c r="J6" s="9">
        <v>0.97762933947205188</v>
      </c>
      <c r="K6" s="9">
        <v>0.98372447935449614</v>
      </c>
      <c r="L6" s="9">
        <v>0.99622379979150733</v>
      </c>
      <c r="M6" s="3"/>
      <c r="O6" s="3"/>
    </row>
    <row r="7" spans="2:15">
      <c r="B7" s="3">
        <v>90</v>
      </c>
      <c r="C7" s="10">
        <v>236.67798350094699</v>
      </c>
      <c r="D7" s="10">
        <v>308.96918038380301</v>
      </c>
      <c r="E7" s="10">
        <v>147.27622001693999</v>
      </c>
      <c r="F7" s="7"/>
      <c r="G7" s="7"/>
      <c r="H7" s="7"/>
      <c r="I7" s="11">
        <v>90</v>
      </c>
      <c r="J7" s="9">
        <v>1</v>
      </c>
      <c r="K7" s="9">
        <v>1</v>
      </c>
      <c r="L7" s="9">
        <v>1</v>
      </c>
      <c r="M7" s="3"/>
      <c r="O7" s="3"/>
    </row>
    <row r="8" spans="2:15">
      <c r="B8" s="3" t="s">
        <v>5</v>
      </c>
      <c r="C8" s="7">
        <f>_xlfn.VAR.S(C3:C7)</f>
        <v>54.433104353424113</v>
      </c>
      <c r="D8" s="7">
        <f t="shared" ref="D8:E8" si="0">_xlfn.VAR.S(D3:D7)</f>
        <v>97.242905526951574</v>
      </c>
      <c r="E8" s="7">
        <f t="shared" si="0"/>
        <v>17.756728801526585</v>
      </c>
      <c r="F8" s="7"/>
      <c r="G8" s="7"/>
      <c r="H8" s="7"/>
      <c r="I8" s="7" t="s">
        <v>5</v>
      </c>
      <c r="J8" s="7">
        <f>_xlfn.VAR.S(J3:J7)</f>
        <v>9.717339635871027E-4</v>
      </c>
      <c r="K8" s="7">
        <f t="shared" ref="K8:L8" si="1">_xlfn.VAR.S(K3:K7)</f>
        <v>1.018656134903186E-3</v>
      </c>
      <c r="L8" s="7">
        <f t="shared" si="1"/>
        <v>8.1864893964606034E-4</v>
      </c>
      <c r="M8" s="3"/>
      <c r="O8" s="3"/>
    </row>
    <row r="9" spans="2:15">
      <c r="B9" s="3" t="s">
        <v>6</v>
      </c>
      <c r="C9" s="7">
        <f>STDEV(C3:C7)</f>
        <v>7.3778793940687395</v>
      </c>
      <c r="D9" s="7">
        <f t="shared" ref="D9:E9" si="2">STDEV(D3:D7)</f>
        <v>9.8611817510352981</v>
      </c>
      <c r="E9" s="7">
        <f t="shared" si="2"/>
        <v>4.2138733727446755</v>
      </c>
      <c r="F9" s="7"/>
      <c r="G9" s="7"/>
      <c r="H9" s="7"/>
      <c r="I9" s="7" t="s">
        <v>6</v>
      </c>
      <c r="J9" s="7">
        <f>STDEV(J3:J7)</f>
        <v>3.1172647683299259E-2</v>
      </c>
      <c r="K9" s="7">
        <f t="shared" ref="K9:L9" si="3">STDEV(K3:K7)</f>
        <v>3.1916392886778201E-2</v>
      </c>
      <c r="L9" s="7">
        <f t="shared" si="3"/>
        <v>2.8612041864328041E-2</v>
      </c>
      <c r="M9" s="3"/>
      <c r="O9" s="3"/>
    </row>
  </sheetData>
  <mergeCells count="2">
    <mergeCell ref="C1:E1"/>
    <mergeCell ref="J1:L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100% Data</vt:lpstr>
      <vt:lpstr>70% Data</vt:lpstr>
      <vt:lpstr>30%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Volpe</dc:creator>
  <cp:lastModifiedBy>Salvatore Volpe</cp:lastModifiedBy>
  <dcterms:created xsi:type="dcterms:W3CDTF">2018-05-04T00:37:48Z</dcterms:created>
  <dcterms:modified xsi:type="dcterms:W3CDTF">2018-05-10T00:44:01Z</dcterms:modified>
</cp:coreProperties>
</file>