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440" windowWidth="25600" windowHeight="15620" tabRatio="500"/>
  </bookViews>
  <sheets>
    <sheet name="qRT-PCR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3" i="2" l="1"/>
  <c r="B54" i="2"/>
  <c r="B55" i="2"/>
  <c r="B56" i="2"/>
  <c r="B57" i="2"/>
  <c r="B58" i="2"/>
  <c r="B59" i="2"/>
  <c r="B60" i="2"/>
  <c r="B61" i="2"/>
  <c r="B62" i="2"/>
  <c r="B63" i="2"/>
  <c r="M53" i="2"/>
  <c r="M54" i="2"/>
  <c r="M55" i="2"/>
  <c r="M56" i="2"/>
  <c r="N56" i="2"/>
  <c r="L56" i="2"/>
  <c r="N55" i="2"/>
  <c r="L55" i="2"/>
  <c r="N54" i="2"/>
  <c r="L54" i="2"/>
  <c r="N53" i="2"/>
  <c r="L53" i="2"/>
  <c r="N52" i="2"/>
  <c r="L52" i="2"/>
  <c r="L51" i="2"/>
  <c r="B41" i="2"/>
  <c r="B42" i="2"/>
  <c r="B43" i="2"/>
  <c r="B44" i="2"/>
  <c r="B45" i="2"/>
  <c r="B46" i="2"/>
  <c r="B47" i="2"/>
  <c r="B48" i="2"/>
  <c r="B49" i="2"/>
  <c r="B50" i="2"/>
  <c r="B51" i="2"/>
  <c r="M47" i="2"/>
  <c r="M48" i="2"/>
  <c r="M49" i="2"/>
  <c r="M50" i="2"/>
  <c r="N50" i="2"/>
  <c r="L50" i="2"/>
  <c r="N49" i="2"/>
  <c r="L49" i="2"/>
  <c r="N48" i="2"/>
  <c r="L48" i="2"/>
  <c r="N47" i="2"/>
  <c r="L47" i="2"/>
  <c r="N46" i="2"/>
  <c r="L46" i="2"/>
  <c r="L45" i="2"/>
  <c r="M41" i="2"/>
  <c r="M42" i="2"/>
  <c r="M43" i="2"/>
  <c r="M44" i="2"/>
  <c r="N44" i="2"/>
  <c r="L44" i="2"/>
  <c r="N43" i="2"/>
  <c r="L43" i="2"/>
  <c r="N42" i="2"/>
  <c r="L42" i="2"/>
  <c r="N41" i="2"/>
  <c r="L41" i="2"/>
  <c r="N40" i="2"/>
  <c r="L40" i="2"/>
  <c r="L39" i="2"/>
  <c r="H29" i="2"/>
  <c r="H30" i="2"/>
  <c r="H31" i="2"/>
  <c r="H32" i="2"/>
  <c r="H33" i="2"/>
  <c r="H34" i="2"/>
  <c r="H35" i="2"/>
  <c r="H36" i="2"/>
  <c r="H37" i="2"/>
  <c r="H38" i="2"/>
  <c r="H39" i="2"/>
  <c r="M35" i="2"/>
  <c r="M36" i="2"/>
  <c r="M37" i="2"/>
  <c r="M38" i="2"/>
  <c r="N38" i="2"/>
  <c r="L38" i="2"/>
  <c r="N37" i="2"/>
  <c r="L37" i="2"/>
  <c r="N36" i="2"/>
  <c r="L36" i="2"/>
  <c r="N35" i="2"/>
  <c r="L35" i="2"/>
  <c r="N34" i="2"/>
  <c r="L34" i="2"/>
  <c r="L33" i="2"/>
  <c r="M33" i="2"/>
  <c r="L32" i="2"/>
  <c r="M32" i="2"/>
  <c r="L31" i="2"/>
  <c r="M31" i="2"/>
  <c r="L30" i="2"/>
  <c r="M30" i="2"/>
  <c r="L29" i="2"/>
  <c r="M29" i="2"/>
  <c r="L28" i="2"/>
  <c r="M28" i="2"/>
  <c r="L27" i="2"/>
  <c r="M27" i="2"/>
  <c r="L26" i="2"/>
  <c r="M26" i="2"/>
  <c r="L25" i="2"/>
  <c r="M25" i="2"/>
  <c r="L24" i="2"/>
  <c r="M24" i="2"/>
  <c r="L23" i="2"/>
  <c r="M23" i="2"/>
  <c r="L22" i="2"/>
  <c r="M22" i="2"/>
  <c r="L21" i="2"/>
  <c r="M21" i="2"/>
  <c r="L20" i="2"/>
  <c r="M20" i="2"/>
  <c r="L19" i="2"/>
  <c r="M19" i="2"/>
  <c r="L18" i="2"/>
  <c r="M18" i="2"/>
  <c r="L17" i="2"/>
  <c r="M17" i="2"/>
  <c r="L16" i="2"/>
  <c r="M16" i="2"/>
</calcChain>
</file>

<file path=xl/sharedStrings.xml><?xml version="1.0" encoding="utf-8"?>
<sst xmlns="http://schemas.openxmlformats.org/spreadsheetml/2006/main" count="366" uniqueCount="168">
  <si>
    <t>L2_H17L19_c1</t>
  </si>
  <si>
    <t>L2_H17L19_c2</t>
  </si>
  <si>
    <t>L2_H17L19_c3</t>
  </si>
  <si>
    <t>L2_FI6v3_c1</t>
  </si>
  <si>
    <t>L2_FI6v3_c2</t>
  </si>
  <si>
    <t>L2_FI6v3_c3</t>
  </si>
  <si>
    <t>L3_H17L19_c1</t>
  </si>
  <si>
    <t>L3_H17L19_c2</t>
  </si>
  <si>
    <t>L3_H17L19_c3</t>
  </si>
  <si>
    <t>L3_FI6v3_c1</t>
  </si>
  <si>
    <t>L3_FI6v3_c2</t>
  </si>
  <si>
    <t>L3_FI6v3_c3</t>
  </si>
  <si>
    <t>L2_mockA</t>
  </si>
  <si>
    <t>L2_mockB</t>
  </si>
  <si>
    <t>L2_mockC</t>
  </si>
  <si>
    <t>L3_mockA</t>
  </si>
  <si>
    <t>L3_mockB</t>
  </si>
  <si>
    <t>L3_mockC</t>
  </si>
  <si>
    <t>st_L2_1e5_a</t>
  </si>
  <si>
    <t>st_L2_1e4_a</t>
  </si>
  <si>
    <t>st_L2_1e3_a</t>
  </si>
  <si>
    <t>st_L2_1e2_a</t>
  </si>
  <si>
    <t>st_L2_1e1_a</t>
  </si>
  <si>
    <t>st_L2_NoVirus_a</t>
  </si>
  <si>
    <t>st_L2_1e5_b</t>
  </si>
  <si>
    <t>st_L2_1e4_b</t>
  </si>
  <si>
    <t>st_L2_1e3_b</t>
  </si>
  <si>
    <t>st_L2_1e2_b</t>
  </si>
  <si>
    <t>st_L2_1e1_b</t>
  </si>
  <si>
    <t>st_L2_NoVirus_b</t>
  </si>
  <si>
    <t>st_L3_1e5_a</t>
  </si>
  <si>
    <t>st_L3_1e4_a</t>
  </si>
  <si>
    <t>st_L3_1e3_a</t>
  </si>
  <si>
    <t>st_L3_1e2_a</t>
  </si>
  <si>
    <t>st_L3_1e1_a</t>
  </si>
  <si>
    <t>st_L3_NoVirus_a</t>
  </si>
  <si>
    <t>st_L3_1e5_b</t>
  </si>
  <si>
    <t>st_L3_1e4_b</t>
  </si>
  <si>
    <t>st_L3_1e3_b</t>
  </si>
  <si>
    <t>st_L3_1e2_b</t>
  </si>
  <si>
    <t>st_L3_1e1_b</t>
  </si>
  <si>
    <t>st_L3_NoVirus_b</t>
  </si>
  <si>
    <t>A - NP</t>
  </si>
  <si>
    <t>B - GAPDH</t>
  </si>
  <si>
    <t>C - NP</t>
  </si>
  <si>
    <t>D - GAPDH</t>
  </si>
  <si>
    <t>E - NP</t>
  </si>
  <si>
    <t>F - GAPDH</t>
  </si>
  <si>
    <t>G - NP</t>
  </si>
  <si>
    <t>red = didn't have enough mastermix; double-check lab notebook to be sure these were the wells.</t>
  </si>
  <si>
    <t>H - GAPDH</t>
  </si>
  <si>
    <t>no RT controls</t>
  </si>
  <si>
    <t>Well Position</t>
  </si>
  <si>
    <t>Sample</t>
  </si>
  <si>
    <t>Samplename</t>
  </si>
  <si>
    <t>Target</t>
  </si>
  <si>
    <t>CT</t>
  </si>
  <si>
    <t>NP Ct</t>
  </si>
  <si>
    <t>GAPDH Ct</t>
  </si>
  <si>
    <t>(NP Ct - GAPDH Ct)</t>
  </si>
  <si>
    <t>Interpolated % infectivity</t>
  </si>
  <si>
    <t>A1</t>
  </si>
  <si>
    <t>NP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</si>
  <si>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</si>
  <si>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</si>
  <si>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</si>
  <si>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</si>
  <si>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</si>
  <si>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</si>
  <si>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</si>
  <si>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</si>
  <si>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</si>
  <si>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</si>
  <si>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</si>
  <si>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</si>
  <si>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GAPDH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</si>
  <si>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</si>
  <si>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</si>
  <si>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</si>
  <si>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</si>
  <si>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</si>
  <si>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</si>
  <si>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</si>
  <si>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</si>
  <si>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</si>
  <si>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</si>
  <si>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</si>
  <si>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</si>
  <si>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</si>
  <si>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</si>
  <si>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</si>
  <si>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</si>
  <si>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</si>
  <si>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</si>
  <si>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</si>
  <si>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</si>
  <si>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</si>
  <si>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</si>
  <si>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</si>
  <si>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</si>
  <si>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</si>
  <si>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</si>
  <si>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</si>
  <si>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</si>
  <si>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</si>
  <si>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</si>
  <si>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</si>
  <si>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</si>
  <si>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</si>
  <si>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</si>
  <si>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Library 2 Standard Curve</t>
  </si>
  <si>
    <t>D12</t>
  </si>
  <si>
    <t>E1</t>
  </si>
  <si>
    <t>NP-GAPDH Ct</t>
  </si>
  <si>
    <t>Log (% infectivity)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</si>
  <si>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</si>
  <si>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</si>
  <si>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</si>
  <si>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</si>
  <si>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</si>
  <si>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</si>
  <si>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</si>
  <si>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</si>
  <si>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</si>
  <si>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</si>
  <si>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</si>
  <si>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</si>
  <si>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</si>
  <si>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</si>
  <si>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</si>
  <si>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</si>
  <si>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</si>
  <si>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Library 3 Standard Curve (including lowest dose)</t>
  </si>
  <si>
    <t>F7</t>
  </si>
  <si>
    <t>F8</t>
  </si>
  <si>
    <t>F9</t>
  </si>
  <si>
    <t>F10</t>
  </si>
  <si>
    <t>F11</t>
  </si>
  <si>
    <t>F12</t>
  </si>
  <si>
    <t>G1</t>
  </si>
  <si>
    <t>this is suspect to be 0-infection?</t>
  </si>
  <si>
    <t>G2</t>
  </si>
  <si>
    <t>G3</t>
  </si>
  <si>
    <t>G4</t>
  </si>
  <si>
    <t>G5</t>
  </si>
  <si>
    <t>G6</t>
  </si>
  <si>
    <t>G7</t>
  </si>
  <si>
    <t>NP noRT</t>
  </si>
  <si>
    <t>G8</t>
  </si>
  <si>
    <t>Undetermined</t>
  </si>
  <si>
    <t>G9</t>
  </si>
  <si>
    <t>G10</t>
  </si>
  <si>
    <t>G11</t>
  </si>
  <si>
    <t>G12</t>
  </si>
  <si>
    <t>H1</t>
  </si>
  <si>
    <t>H2</t>
  </si>
  <si>
    <t>H3</t>
  </si>
  <si>
    <t>Library 3 Standard Curve (excluding lowest dose, this is the one used for interpolation)</t>
  </si>
  <si>
    <t>H4</t>
  </si>
  <si>
    <t>H5</t>
  </si>
  <si>
    <t>H6</t>
  </si>
  <si>
    <t>H7</t>
  </si>
  <si>
    <t>GAPDH noRT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</si>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</sst>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%"/>
  </numFmts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1155CC"/>
      <name val="Arial"/>
    </font>
    <font>
      <sz val="10"/>
      <color rgb="FF1155CC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1" fillId="0" borderId="2" xfId="0" applyFont="1" applyBorder="1" applyAlignment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4" fillId="0" borderId="2" xfId="0" applyFont="1" applyBorder="1" applyAlignment="1"/>
    <xf numFmtId="0" fontId="2" fillId="0" borderId="2" xfId="0" applyFont="1" applyBorder="1" applyAlignment="1"/>
    <xf numFmtId="0" fontId="2" fillId="2" borderId="2" xfId="0" applyFont="1" applyFill="1" applyBorder="1" applyAlignment="1"/>
    <xf numFmtId="0" fontId="5" fillId="3" borderId="2" xfId="0" applyFont="1" applyFill="1" applyBorder="1" applyAlignment="1"/>
    <xf numFmtId="0" fontId="6" fillId="3" borderId="2" xfId="0" applyFont="1" applyFill="1" applyBorder="1" applyAlignment="1"/>
    <xf numFmtId="0" fontId="6" fillId="2" borderId="2" xfId="0" applyFont="1" applyFill="1" applyBorder="1" applyAlignment="1"/>
    <xf numFmtId="0" fontId="6" fillId="3" borderId="0" xfId="0" applyFont="1" applyFill="1" applyAlignment="1"/>
    <xf numFmtId="0" fontId="2" fillId="4" borderId="0" xfId="0" applyFont="1" applyFill="1"/>
    <xf numFmtId="166" fontId="2" fillId="5" borderId="0" xfId="0" applyNumberFormat="1" applyFont="1" applyFill="1"/>
    <xf numFmtId="166" fontId="2" fillId="6" borderId="0" xfId="0" applyNumberFormat="1" applyFont="1" applyFill="1"/>
    <xf numFmtId="0" fontId="4" fillId="0" borderId="0" xfId="0" applyFont="1" applyAlignment="1"/>
    <xf numFmtId="0" fontId="2" fillId="7" borderId="0" xfId="0" applyFont="1" applyFill="1" applyAlignment="1"/>
    <xf numFmtId="10" fontId="2" fillId="0" borderId="0" xfId="0" applyNumberFormat="1" applyFont="1"/>
    <xf numFmtId="0" fontId="2" fillId="8" borderId="0" xfId="0" applyFont="1" applyFill="1" applyAlignment="1"/>
    <xf numFmtId="0" fontId="2" fillId="8" borderId="0" xfId="0" applyFont="1" applyFill="1"/>
    <xf numFmtId="10" fontId="2" fillId="8" borderId="0" xfId="0" applyNumberFormat="1" applyFont="1" applyFill="1" applyAlignment="1"/>
    <xf numFmtId="10" fontId="2" fillId="8" borderId="0" xfId="0" applyNumberFormat="1" applyFont="1" applyFill="1"/>
    <xf numFmtId="0" fontId="4" fillId="8" borderId="0" xfId="0" applyFont="1" applyFill="1" applyAlignment="1"/>
    <xf numFmtId="0" fontId="2" fillId="8" borderId="0" xfId="0" applyFont="1" applyFill="1" applyAlignment="1"/>
    <xf numFmtId="0" fontId="2" fillId="8" borderId="1" xfId="0" applyFont="1" applyFill="1" applyBorder="1" applyAlignment="1"/>
    <xf numFmtId="0" fontId="2" fillId="0" borderId="0" xfId="0" applyFont="1" applyAlignment="1"/>
    <xf numFmtId="0" fontId="2" fillId="9" borderId="0" xfId="0" applyFont="1" applyFill="1"/>
    <xf numFmtId="0" fontId="2" fillId="2" borderId="0" xfId="0" applyFont="1" applyFill="1" applyAlignment="1"/>
    <xf numFmtId="0" fontId="2" fillId="2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NP Ct and GAPDH Ct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04501"/>
          <c:y val="0.07092"/>
          <c:w val="0.94841"/>
          <c:h val="0.6187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'qRT-PCR'!$J$15</c:f>
              <c:strCache>
                <c:ptCount val="1"/>
                <c:pt idx="0">
                  <c:v>NP Ct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'qRT-PCR'!$I$16:$I$57</c:f>
              <c:strCache>
                <c:ptCount val="41"/>
                <c:pt idx="0">
                  <c:v>L2_H17L19_c1</c:v>
                </c:pt>
                <c:pt idx="1">
                  <c:v>L2_H17L19_c2</c:v>
                </c:pt>
                <c:pt idx="2">
                  <c:v>L2_H17L19_c3</c:v>
                </c:pt>
                <c:pt idx="3">
                  <c:v>L2_FI6v3_c1</c:v>
                </c:pt>
                <c:pt idx="4">
                  <c:v>L2_FI6v3_c2</c:v>
                </c:pt>
                <c:pt idx="5">
                  <c:v>L2_FI6v3_c3</c:v>
                </c:pt>
                <c:pt idx="6">
                  <c:v>L3_H17L19_c1</c:v>
                </c:pt>
                <c:pt idx="7">
                  <c:v>L3_H17L19_c2</c:v>
                </c:pt>
                <c:pt idx="8">
                  <c:v>L3_H17L19_c3</c:v>
                </c:pt>
                <c:pt idx="9">
                  <c:v>L3_FI6v3_c1</c:v>
                </c:pt>
                <c:pt idx="10">
                  <c:v>L3_FI6v3_c2</c:v>
                </c:pt>
                <c:pt idx="11">
                  <c:v>L3_FI6v3_c3</c:v>
                </c:pt>
                <c:pt idx="12">
                  <c:v>L2_mockA</c:v>
                </c:pt>
                <c:pt idx="13">
                  <c:v>L2_mockB</c:v>
                </c:pt>
                <c:pt idx="14">
                  <c:v>L2_mockC</c:v>
                </c:pt>
                <c:pt idx="15">
                  <c:v>L3_mockA</c:v>
                </c:pt>
                <c:pt idx="16">
                  <c:v>L3_mockB</c:v>
                </c:pt>
                <c:pt idx="17">
                  <c:v>L3_mockC</c:v>
                </c:pt>
                <c:pt idx="18">
                  <c:v>st_L2_1e5_a</c:v>
                </c:pt>
                <c:pt idx="19">
                  <c:v>st_L2_1e4_a</c:v>
                </c:pt>
                <c:pt idx="20">
                  <c:v>st_L2_1e3_a</c:v>
                </c:pt>
                <c:pt idx="21">
                  <c:v>st_L2_1e2_a</c:v>
                </c:pt>
                <c:pt idx="22">
                  <c:v>st_L2_1e1_a</c:v>
                </c:pt>
                <c:pt idx="23">
                  <c:v>st_L2_NoVirus_a</c:v>
                </c:pt>
                <c:pt idx="24">
                  <c:v>st_L2_1e5_b</c:v>
                </c:pt>
                <c:pt idx="25">
                  <c:v>st_L2_1e4_b</c:v>
                </c:pt>
                <c:pt idx="26">
                  <c:v>st_L2_1e3_b</c:v>
                </c:pt>
                <c:pt idx="27">
                  <c:v>st_L2_1e2_b</c:v>
                </c:pt>
                <c:pt idx="28">
                  <c:v>st_L2_1e1_b</c:v>
                </c:pt>
                <c:pt idx="29">
                  <c:v>st_L2_NoVirus_b</c:v>
                </c:pt>
                <c:pt idx="30">
                  <c:v>st_L3_1e5_a</c:v>
                </c:pt>
                <c:pt idx="31">
                  <c:v>st_L3_1e4_a</c:v>
                </c:pt>
                <c:pt idx="32">
                  <c:v>st_L3_1e3_a</c:v>
                </c:pt>
                <c:pt idx="33">
                  <c:v>st_L3_1e2_a</c:v>
                </c:pt>
                <c:pt idx="34">
                  <c:v>st_L3_1e1_a</c:v>
                </c:pt>
                <c:pt idx="35">
                  <c:v>st_L3_NoVirus_a</c:v>
                </c:pt>
                <c:pt idx="36">
                  <c:v>st_L3_1e5_b</c:v>
                </c:pt>
                <c:pt idx="37">
                  <c:v>st_L3_1e4_b</c:v>
                </c:pt>
                <c:pt idx="38">
                  <c:v>st_L3_1e3_b</c:v>
                </c:pt>
                <c:pt idx="39">
                  <c:v>st_L3_1e2_b</c:v>
                </c:pt>
                <c:pt idx="40">
                  <c:v>st_L3_1e1_b</c:v>
                </c:pt>
              </c:strCache>
            </c:strRef>
          </c:cat>
          <c:val>
            <c:numRef>
              <c:f>'qRT-PCR'!$J$16:$J$57</c:f>
              <c:numCache>
                <c:formatCode>General</c:formatCode>
                <c:ptCount val="42"/>
                <c:pt idx="0">
                  <c:v>13.09</c:v>
                </c:pt>
                <c:pt idx="1">
                  <c:v>14.768</c:v>
                </c:pt>
                <c:pt idx="2">
                  <c:v>17.126</c:v>
                </c:pt>
                <c:pt idx="3">
                  <c:v>14.595</c:v>
                </c:pt>
                <c:pt idx="4">
                  <c:v>17.721</c:v>
                </c:pt>
                <c:pt idx="5">
                  <c:v>25.179</c:v>
                </c:pt>
                <c:pt idx="6">
                  <c:v>15.963</c:v>
                </c:pt>
                <c:pt idx="7">
                  <c:v>17.552</c:v>
                </c:pt>
                <c:pt idx="8">
                  <c:v>19.785</c:v>
                </c:pt>
                <c:pt idx="9">
                  <c:v>18.646</c:v>
                </c:pt>
                <c:pt idx="10">
                  <c:v>21.239</c:v>
                </c:pt>
                <c:pt idx="11">
                  <c:v>26.458</c:v>
                </c:pt>
                <c:pt idx="12">
                  <c:v>10.824</c:v>
                </c:pt>
                <c:pt idx="13">
                  <c:v>10.955</c:v>
                </c:pt>
                <c:pt idx="14">
                  <c:v>11.027</c:v>
                </c:pt>
                <c:pt idx="15">
                  <c:v>13.406</c:v>
                </c:pt>
                <c:pt idx="16">
                  <c:v>13.259</c:v>
                </c:pt>
                <c:pt idx="17">
                  <c:v>13.362</c:v>
                </c:pt>
                <c:pt idx="18">
                  <c:v>12.435</c:v>
                </c:pt>
                <c:pt idx="19">
                  <c:v>15.748</c:v>
                </c:pt>
                <c:pt idx="20">
                  <c:v>19.216</c:v>
                </c:pt>
                <c:pt idx="21">
                  <c:v>22.98</c:v>
                </c:pt>
                <c:pt idx="22">
                  <c:v>25.7</c:v>
                </c:pt>
                <c:pt idx="23">
                  <c:v>33.376</c:v>
                </c:pt>
                <c:pt idx="24">
                  <c:v>12.153</c:v>
                </c:pt>
                <c:pt idx="25">
                  <c:v>15.551</c:v>
                </c:pt>
                <c:pt idx="26">
                  <c:v>19.069</c:v>
                </c:pt>
                <c:pt idx="27">
                  <c:v>22.637</c:v>
                </c:pt>
                <c:pt idx="28">
                  <c:v>25.366</c:v>
                </c:pt>
                <c:pt idx="29">
                  <c:v>32.942</c:v>
                </c:pt>
                <c:pt idx="30">
                  <c:v>15.003</c:v>
                </c:pt>
                <c:pt idx="31">
                  <c:v>18.238</c:v>
                </c:pt>
                <c:pt idx="32">
                  <c:v>21.658</c:v>
                </c:pt>
                <c:pt idx="33">
                  <c:v>26.037</c:v>
                </c:pt>
                <c:pt idx="34">
                  <c:v>32.174</c:v>
                </c:pt>
                <c:pt idx="35">
                  <c:v>32.962</c:v>
                </c:pt>
                <c:pt idx="36">
                  <c:v>14.843</c:v>
                </c:pt>
                <c:pt idx="37">
                  <c:v>18.368</c:v>
                </c:pt>
                <c:pt idx="38">
                  <c:v>21.898</c:v>
                </c:pt>
                <c:pt idx="39">
                  <c:v>24.529</c:v>
                </c:pt>
                <c:pt idx="40">
                  <c:v>28.51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'qRT-PCR'!$K$15</c:f>
              <c:strCache>
                <c:ptCount val="1"/>
                <c:pt idx="0">
                  <c:v>GAPDH Ct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'qRT-PCR'!$I$16:$I$57</c:f>
              <c:strCache>
                <c:ptCount val="41"/>
                <c:pt idx="0">
                  <c:v>L2_H17L19_c1</c:v>
                </c:pt>
                <c:pt idx="1">
                  <c:v>L2_H17L19_c2</c:v>
                </c:pt>
                <c:pt idx="2">
                  <c:v>L2_H17L19_c3</c:v>
                </c:pt>
                <c:pt idx="3">
                  <c:v>L2_FI6v3_c1</c:v>
                </c:pt>
                <c:pt idx="4">
                  <c:v>L2_FI6v3_c2</c:v>
                </c:pt>
                <c:pt idx="5">
                  <c:v>L2_FI6v3_c3</c:v>
                </c:pt>
                <c:pt idx="6">
                  <c:v>L3_H17L19_c1</c:v>
                </c:pt>
                <c:pt idx="7">
                  <c:v>L3_H17L19_c2</c:v>
                </c:pt>
                <c:pt idx="8">
                  <c:v>L3_H17L19_c3</c:v>
                </c:pt>
                <c:pt idx="9">
                  <c:v>L3_FI6v3_c1</c:v>
                </c:pt>
                <c:pt idx="10">
                  <c:v>L3_FI6v3_c2</c:v>
                </c:pt>
                <c:pt idx="11">
                  <c:v>L3_FI6v3_c3</c:v>
                </c:pt>
                <c:pt idx="12">
                  <c:v>L2_mockA</c:v>
                </c:pt>
                <c:pt idx="13">
                  <c:v>L2_mockB</c:v>
                </c:pt>
                <c:pt idx="14">
                  <c:v>L2_mockC</c:v>
                </c:pt>
                <c:pt idx="15">
                  <c:v>L3_mockA</c:v>
                </c:pt>
                <c:pt idx="16">
                  <c:v>L3_mockB</c:v>
                </c:pt>
                <c:pt idx="17">
                  <c:v>L3_mockC</c:v>
                </c:pt>
                <c:pt idx="18">
                  <c:v>st_L2_1e5_a</c:v>
                </c:pt>
                <c:pt idx="19">
                  <c:v>st_L2_1e4_a</c:v>
                </c:pt>
                <c:pt idx="20">
                  <c:v>st_L2_1e3_a</c:v>
                </c:pt>
                <c:pt idx="21">
                  <c:v>st_L2_1e2_a</c:v>
                </c:pt>
                <c:pt idx="22">
                  <c:v>st_L2_1e1_a</c:v>
                </c:pt>
                <c:pt idx="23">
                  <c:v>st_L2_NoVirus_a</c:v>
                </c:pt>
                <c:pt idx="24">
                  <c:v>st_L2_1e5_b</c:v>
                </c:pt>
                <c:pt idx="25">
                  <c:v>st_L2_1e4_b</c:v>
                </c:pt>
                <c:pt idx="26">
                  <c:v>st_L2_1e3_b</c:v>
                </c:pt>
                <c:pt idx="27">
                  <c:v>st_L2_1e2_b</c:v>
                </c:pt>
                <c:pt idx="28">
                  <c:v>st_L2_1e1_b</c:v>
                </c:pt>
                <c:pt idx="29">
                  <c:v>st_L2_NoVirus_b</c:v>
                </c:pt>
                <c:pt idx="30">
                  <c:v>st_L3_1e5_a</c:v>
                </c:pt>
                <c:pt idx="31">
                  <c:v>st_L3_1e4_a</c:v>
                </c:pt>
                <c:pt idx="32">
                  <c:v>st_L3_1e3_a</c:v>
                </c:pt>
                <c:pt idx="33">
                  <c:v>st_L3_1e2_a</c:v>
                </c:pt>
                <c:pt idx="34">
                  <c:v>st_L3_1e1_a</c:v>
                </c:pt>
                <c:pt idx="35">
                  <c:v>st_L3_NoVirus_a</c:v>
                </c:pt>
                <c:pt idx="36">
                  <c:v>st_L3_1e5_b</c:v>
                </c:pt>
                <c:pt idx="37">
                  <c:v>st_L3_1e4_b</c:v>
                </c:pt>
                <c:pt idx="38">
                  <c:v>st_L3_1e3_b</c:v>
                </c:pt>
                <c:pt idx="39">
                  <c:v>st_L3_1e2_b</c:v>
                </c:pt>
                <c:pt idx="40">
                  <c:v>st_L3_1e1_b</c:v>
                </c:pt>
              </c:strCache>
            </c:strRef>
          </c:cat>
          <c:val>
            <c:numRef>
              <c:f>'qRT-PCR'!$K$16:$K$57</c:f>
              <c:numCache>
                <c:formatCode>General</c:formatCode>
                <c:ptCount val="42"/>
                <c:pt idx="0">
                  <c:v>18.365</c:v>
                </c:pt>
                <c:pt idx="1">
                  <c:v>18.498</c:v>
                </c:pt>
                <c:pt idx="2">
                  <c:v>18.571</c:v>
                </c:pt>
                <c:pt idx="3">
                  <c:v>18.686</c:v>
                </c:pt>
                <c:pt idx="4">
                  <c:v>18.449</c:v>
                </c:pt>
                <c:pt idx="5">
                  <c:v>18.529</c:v>
                </c:pt>
                <c:pt idx="6">
                  <c:v>18.482</c:v>
                </c:pt>
                <c:pt idx="7">
                  <c:v>18.335</c:v>
                </c:pt>
                <c:pt idx="8">
                  <c:v>18.305</c:v>
                </c:pt>
                <c:pt idx="9">
                  <c:v>18.327</c:v>
                </c:pt>
                <c:pt idx="10">
                  <c:v>18.015</c:v>
                </c:pt>
                <c:pt idx="11">
                  <c:v>17.728</c:v>
                </c:pt>
                <c:pt idx="12">
                  <c:v>20.103</c:v>
                </c:pt>
                <c:pt idx="13">
                  <c:v>20.354</c:v>
                </c:pt>
                <c:pt idx="14">
                  <c:v>20.397</c:v>
                </c:pt>
                <c:pt idx="15">
                  <c:v>18.961</c:v>
                </c:pt>
                <c:pt idx="16">
                  <c:v>18.785</c:v>
                </c:pt>
                <c:pt idx="17">
                  <c:v>18.884</c:v>
                </c:pt>
                <c:pt idx="18">
                  <c:v>18.806</c:v>
                </c:pt>
                <c:pt idx="19">
                  <c:v>18.235</c:v>
                </c:pt>
                <c:pt idx="20">
                  <c:v>17.952</c:v>
                </c:pt>
                <c:pt idx="21">
                  <c:v>17.648</c:v>
                </c:pt>
                <c:pt idx="22">
                  <c:v>17.47</c:v>
                </c:pt>
                <c:pt idx="23">
                  <c:v>17.471</c:v>
                </c:pt>
                <c:pt idx="24">
                  <c:v>18.977</c:v>
                </c:pt>
                <c:pt idx="25">
                  <c:v>18.293</c:v>
                </c:pt>
                <c:pt idx="26">
                  <c:v>18.284</c:v>
                </c:pt>
                <c:pt idx="27">
                  <c:v>18.241</c:v>
                </c:pt>
                <c:pt idx="28">
                  <c:v>17.993</c:v>
                </c:pt>
                <c:pt idx="29">
                  <c:v>17.807</c:v>
                </c:pt>
                <c:pt idx="30">
                  <c:v>17.73</c:v>
                </c:pt>
                <c:pt idx="31">
                  <c:v>17.343</c:v>
                </c:pt>
                <c:pt idx="32">
                  <c:v>17.321</c:v>
                </c:pt>
                <c:pt idx="33">
                  <c:v>17.355</c:v>
                </c:pt>
                <c:pt idx="34">
                  <c:v>17.332</c:v>
                </c:pt>
                <c:pt idx="35">
                  <c:v>18.046</c:v>
                </c:pt>
                <c:pt idx="36">
                  <c:v>18.475</c:v>
                </c:pt>
                <c:pt idx="37">
                  <c:v>18.354</c:v>
                </c:pt>
                <c:pt idx="38">
                  <c:v>18.527</c:v>
                </c:pt>
                <c:pt idx="39">
                  <c:v>18.256</c:v>
                </c:pt>
                <c:pt idx="40">
                  <c:v>18.092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261384"/>
        <c:axId val="2132266760"/>
      </c:barChart>
      <c:catAx>
        <c:axId val="2132261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Samplename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300">
                <a:solidFill>
                  <a:srgbClr val="222222"/>
                </a:solidFill>
              </a:defRPr>
            </a:pPr>
            <a:endParaRPr lang="en-US"/>
          </a:p>
        </c:txPr>
        <c:crossAx val="2132266760"/>
        <c:crosses val="autoZero"/>
        <c:auto val="1"/>
        <c:lblAlgn val="ctr"/>
        <c:lblOffset val="100"/>
        <c:noMultiLvlLbl val="1"/>
      </c:catAx>
      <c:valAx>
        <c:axId val="2132266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32261384"/>
        <c:crosses val="autoZero"/>
        <c:crossBetween val="between"/>
      </c:valAx>
    </c:plotArea>
    <c:legend>
      <c:legendPos val="tr"/>
      <c:overlay val="1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t>Chart title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09274"/>
          <c:y val="0.07246"/>
          <c:w val="0.88827"/>
          <c:h val="0.6594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'qRT-PCR'!$I$15:$I$56</c:f>
              <c:strCache>
                <c:ptCount val="42"/>
                <c:pt idx="0">
                  <c:v>Samplename</c:v>
                </c:pt>
                <c:pt idx="1">
                  <c:v>L2_H17L19_c1</c:v>
                </c:pt>
                <c:pt idx="2">
                  <c:v>L2_H17L19_c2</c:v>
                </c:pt>
                <c:pt idx="3">
                  <c:v>L2_H17L19_c3</c:v>
                </c:pt>
                <c:pt idx="4">
                  <c:v>L2_FI6v3_c1</c:v>
                </c:pt>
                <c:pt idx="5">
                  <c:v>L2_FI6v3_c2</c:v>
                </c:pt>
                <c:pt idx="6">
                  <c:v>L2_FI6v3_c3</c:v>
                </c:pt>
                <c:pt idx="7">
                  <c:v>L3_H17L19_c1</c:v>
                </c:pt>
                <c:pt idx="8">
                  <c:v>L3_H17L19_c2</c:v>
                </c:pt>
                <c:pt idx="9">
                  <c:v>L3_H17L19_c3</c:v>
                </c:pt>
                <c:pt idx="10">
                  <c:v>L3_FI6v3_c1</c:v>
                </c:pt>
                <c:pt idx="11">
                  <c:v>L3_FI6v3_c2</c:v>
                </c:pt>
                <c:pt idx="12">
                  <c:v>L3_FI6v3_c3</c:v>
                </c:pt>
                <c:pt idx="13">
                  <c:v>L2_mockA</c:v>
                </c:pt>
                <c:pt idx="14">
                  <c:v>L2_mockB</c:v>
                </c:pt>
                <c:pt idx="15">
                  <c:v>L2_mockC</c:v>
                </c:pt>
                <c:pt idx="16">
                  <c:v>L3_mockA</c:v>
                </c:pt>
                <c:pt idx="17">
                  <c:v>L3_mockB</c:v>
                </c:pt>
                <c:pt idx="18">
                  <c:v>L3_mockC</c:v>
                </c:pt>
                <c:pt idx="19">
                  <c:v>st_L2_1e5_a</c:v>
                </c:pt>
                <c:pt idx="20">
                  <c:v>st_L2_1e4_a</c:v>
                </c:pt>
                <c:pt idx="21">
                  <c:v>st_L2_1e3_a</c:v>
                </c:pt>
                <c:pt idx="22">
                  <c:v>st_L2_1e2_a</c:v>
                </c:pt>
                <c:pt idx="23">
                  <c:v>st_L2_1e1_a</c:v>
                </c:pt>
                <c:pt idx="24">
                  <c:v>st_L2_NoVirus_a</c:v>
                </c:pt>
                <c:pt idx="25">
                  <c:v>st_L2_1e5_b</c:v>
                </c:pt>
                <c:pt idx="26">
                  <c:v>st_L2_1e4_b</c:v>
                </c:pt>
                <c:pt idx="27">
                  <c:v>st_L2_1e3_b</c:v>
                </c:pt>
                <c:pt idx="28">
                  <c:v>st_L2_1e2_b</c:v>
                </c:pt>
                <c:pt idx="29">
                  <c:v>st_L2_1e1_b</c:v>
                </c:pt>
                <c:pt idx="30">
                  <c:v>st_L2_NoVirus_b</c:v>
                </c:pt>
                <c:pt idx="31">
                  <c:v>st_L3_1e5_a</c:v>
                </c:pt>
                <c:pt idx="32">
                  <c:v>st_L3_1e4_a</c:v>
                </c:pt>
                <c:pt idx="33">
                  <c:v>st_L3_1e3_a</c:v>
                </c:pt>
                <c:pt idx="34">
                  <c:v>st_L3_1e2_a</c:v>
                </c:pt>
                <c:pt idx="35">
                  <c:v>st_L3_1e1_a</c:v>
                </c:pt>
                <c:pt idx="36">
                  <c:v>st_L3_NoVirus_a</c:v>
                </c:pt>
                <c:pt idx="37">
                  <c:v>st_L3_1e5_b</c:v>
                </c:pt>
                <c:pt idx="38">
                  <c:v>st_L3_1e4_b</c:v>
                </c:pt>
                <c:pt idx="39">
                  <c:v>st_L3_1e3_b</c:v>
                </c:pt>
                <c:pt idx="40">
                  <c:v>st_L3_1e2_b</c:v>
                </c:pt>
                <c:pt idx="41">
                  <c:v>st_L3_1e1_b</c:v>
                </c:pt>
              </c:strCache>
            </c:strRef>
          </c:cat>
          <c:val>
            <c:numRef>
              <c:f>'qRT-PCR'!$L$15:$L$56</c:f>
              <c:numCache>
                <c:formatCode>General</c:formatCode>
                <c:ptCount val="42"/>
                <c:pt idx="0">
                  <c:v>0.0</c:v>
                </c:pt>
                <c:pt idx="1">
                  <c:v>-5.274999999999999</c:v>
                </c:pt>
                <c:pt idx="2">
                  <c:v>-3.73</c:v>
                </c:pt>
                <c:pt idx="3">
                  <c:v>-1.445</c:v>
                </c:pt>
                <c:pt idx="4">
                  <c:v>-4.090999999999999</c:v>
                </c:pt>
                <c:pt idx="5">
                  <c:v>-0.728000000000001</c:v>
                </c:pt>
                <c:pt idx="6">
                  <c:v>6.649999999999998</c:v>
                </c:pt>
                <c:pt idx="7">
                  <c:v>-2.519</c:v>
                </c:pt>
                <c:pt idx="8">
                  <c:v>-0.783000000000001</c:v>
                </c:pt>
                <c:pt idx="9">
                  <c:v>1.48</c:v>
                </c:pt>
                <c:pt idx="10">
                  <c:v>0.318999999999999</c:v>
                </c:pt>
                <c:pt idx="11">
                  <c:v>3.224</c:v>
                </c:pt>
                <c:pt idx="12">
                  <c:v>8.729999999999996</c:v>
                </c:pt>
                <c:pt idx="13">
                  <c:v>-9.279000000000001</c:v>
                </c:pt>
                <c:pt idx="14">
                  <c:v>-9.399</c:v>
                </c:pt>
                <c:pt idx="15">
                  <c:v>-9.37</c:v>
                </c:pt>
                <c:pt idx="16">
                  <c:v>-5.554999999999998</c:v>
                </c:pt>
                <c:pt idx="17">
                  <c:v>-5.526</c:v>
                </c:pt>
                <c:pt idx="18">
                  <c:v>-5.522</c:v>
                </c:pt>
                <c:pt idx="19">
                  <c:v>-6.371</c:v>
                </c:pt>
                <c:pt idx="20">
                  <c:v>-2.487</c:v>
                </c:pt>
                <c:pt idx="21">
                  <c:v>1.263999999999999</c:v>
                </c:pt>
                <c:pt idx="22">
                  <c:v>5.332000000000001</c:v>
                </c:pt>
                <c:pt idx="23">
                  <c:v>8.23</c:v>
                </c:pt>
                <c:pt idx="24">
                  <c:v>15.905</c:v>
                </c:pt>
                <c:pt idx="25">
                  <c:v>-6.824</c:v>
                </c:pt>
                <c:pt idx="26">
                  <c:v>-2.742</c:v>
                </c:pt>
                <c:pt idx="27">
                  <c:v>0.785</c:v>
                </c:pt>
                <c:pt idx="28">
                  <c:v>4.396000000000001</c:v>
                </c:pt>
                <c:pt idx="29">
                  <c:v>7.373000000000001</c:v>
                </c:pt>
                <c:pt idx="30">
                  <c:v>15.135</c:v>
                </c:pt>
                <c:pt idx="31">
                  <c:v>-2.727</c:v>
                </c:pt>
                <c:pt idx="32">
                  <c:v>0.895</c:v>
                </c:pt>
                <c:pt idx="33">
                  <c:v>4.337</c:v>
                </c:pt>
                <c:pt idx="34">
                  <c:v>8.681999999999998</c:v>
                </c:pt>
                <c:pt idx="35">
                  <c:v>14.842</c:v>
                </c:pt>
                <c:pt idx="36">
                  <c:v>14.916</c:v>
                </c:pt>
                <c:pt idx="37">
                  <c:v>-3.632000000000001</c:v>
                </c:pt>
                <c:pt idx="38">
                  <c:v>0.0139999999999993</c:v>
                </c:pt>
                <c:pt idx="39">
                  <c:v>3.370999999999999</c:v>
                </c:pt>
                <c:pt idx="40">
                  <c:v>6.273</c:v>
                </c:pt>
                <c:pt idx="41">
                  <c:v>10.418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294264"/>
        <c:axId val="2132299704"/>
      </c:barChart>
      <c:catAx>
        <c:axId val="213229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100">
                <a:solidFill>
                  <a:srgbClr val="222222"/>
                </a:solidFill>
              </a:defRPr>
            </a:pPr>
            <a:endParaRPr lang="en-US"/>
          </a:p>
        </c:txPr>
        <c:crossAx val="2132299704"/>
        <c:crosses val="autoZero"/>
        <c:auto val="1"/>
        <c:lblAlgn val="ctr"/>
        <c:lblOffset val="100"/>
        <c:noMultiLvlLbl val="1"/>
      </c:catAx>
      <c:valAx>
        <c:axId val="2132299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32294264"/>
        <c:crosses val="autoZero"/>
        <c:crossBetween val="between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Library 2 Log (% infectivity) vs. NP-GAPDH 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'qRT-PCR'!$J$64</c:f>
              <c:strCache>
                <c:ptCount val="1"/>
                <c:pt idx="0">
                  <c:v>Log (% infectivity)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'qRT-PCR'!$I$65:$I$74</c:f>
              <c:numCache>
                <c:formatCode>General</c:formatCode>
                <c:ptCount val="10"/>
                <c:pt idx="0">
                  <c:v>-6.371</c:v>
                </c:pt>
                <c:pt idx="1">
                  <c:v>-2.487</c:v>
                </c:pt>
                <c:pt idx="2">
                  <c:v>1.263999999999999</c:v>
                </c:pt>
                <c:pt idx="3">
                  <c:v>5.332000000000001</c:v>
                </c:pt>
                <c:pt idx="4">
                  <c:v>8.23</c:v>
                </c:pt>
                <c:pt idx="5">
                  <c:v>-6.824</c:v>
                </c:pt>
                <c:pt idx="6">
                  <c:v>-2.742</c:v>
                </c:pt>
                <c:pt idx="7">
                  <c:v>0.785</c:v>
                </c:pt>
                <c:pt idx="8">
                  <c:v>4.396000000000001</c:v>
                </c:pt>
                <c:pt idx="9">
                  <c:v>7.373000000000001</c:v>
                </c:pt>
              </c:numCache>
            </c:numRef>
          </c:xVal>
          <c:yVal>
            <c:numRef>
              <c:f>'qRT-PCR'!$J$65:$J$74</c:f>
              <c:numCache>
                <c:formatCode>General</c:formatCode>
                <c:ptCount val="10"/>
                <c:pt idx="0">
                  <c:v>-1</c:v>
                </c:pt>
                <c:pt idx="1">
                  <c:v>-2</c:v>
                </c:pt>
                <c:pt idx="2">
                  <c:v>-3.0</c:v>
                </c:pt>
                <c:pt idx="3">
                  <c:v>-4</c:v>
                </c:pt>
                <c:pt idx="4">
                  <c:v>-5.0</c:v>
                </c:pt>
                <c:pt idx="5">
                  <c:v>-1</c:v>
                </c:pt>
                <c:pt idx="6">
                  <c:v>-2</c:v>
                </c:pt>
                <c:pt idx="7">
                  <c:v>-3.0</c:v>
                </c:pt>
                <c:pt idx="8">
                  <c:v>-4</c:v>
                </c:pt>
                <c:pt idx="9">
                  <c:v>-5.0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87640"/>
        <c:axId val="2120490648"/>
      </c:scatterChart>
      <c:valAx>
        <c:axId val="21204876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NP-GAPDH Ct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20490648"/>
        <c:crosses val="autoZero"/>
        <c:crossBetween val="midCat"/>
      </c:valAx>
      <c:valAx>
        <c:axId val="2120490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Log (% infectivity)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2048764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Log (% infectivity) vs. NP-GAPDH 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'qRT-PCR'!$J$83</c:f>
              <c:strCache>
                <c:ptCount val="1"/>
                <c:pt idx="0">
                  <c:v>Log (% infectivity)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'qRT-PCR'!$I$84:$I$93</c:f>
              <c:numCache>
                <c:formatCode>General</c:formatCode>
                <c:ptCount val="10"/>
                <c:pt idx="0">
                  <c:v>-2.727</c:v>
                </c:pt>
                <c:pt idx="1">
                  <c:v>0.895</c:v>
                </c:pt>
                <c:pt idx="2">
                  <c:v>4.337</c:v>
                </c:pt>
                <c:pt idx="3">
                  <c:v>8.681999999999998</c:v>
                </c:pt>
                <c:pt idx="4">
                  <c:v>14.842</c:v>
                </c:pt>
                <c:pt idx="5">
                  <c:v>-3.632000000000001</c:v>
                </c:pt>
                <c:pt idx="6">
                  <c:v>0.0139999999999993</c:v>
                </c:pt>
                <c:pt idx="7">
                  <c:v>3.370999999999999</c:v>
                </c:pt>
                <c:pt idx="8">
                  <c:v>6.273</c:v>
                </c:pt>
                <c:pt idx="9">
                  <c:v>10.418</c:v>
                </c:pt>
              </c:numCache>
            </c:numRef>
          </c:xVal>
          <c:yVal>
            <c:numRef>
              <c:f>'qRT-PCR'!$J$84:$J$93</c:f>
              <c:numCache>
                <c:formatCode>General</c:formatCode>
                <c:ptCount val="10"/>
                <c:pt idx="0">
                  <c:v>-1</c:v>
                </c:pt>
                <c:pt idx="1">
                  <c:v>-2</c:v>
                </c:pt>
                <c:pt idx="2">
                  <c:v>-3.0</c:v>
                </c:pt>
                <c:pt idx="3">
                  <c:v>-4</c:v>
                </c:pt>
                <c:pt idx="4">
                  <c:v>-5.0</c:v>
                </c:pt>
                <c:pt idx="5">
                  <c:v>-1</c:v>
                </c:pt>
                <c:pt idx="6">
                  <c:v>-2</c:v>
                </c:pt>
                <c:pt idx="7">
                  <c:v>-3.0</c:v>
                </c:pt>
                <c:pt idx="8">
                  <c:v>-4</c:v>
                </c:pt>
                <c:pt idx="9">
                  <c:v>-5.0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98664"/>
        <c:axId val="2085468344"/>
      </c:scatterChart>
      <c:valAx>
        <c:axId val="21204986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NP-GAPDH Ct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85468344"/>
        <c:crosses val="autoZero"/>
        <c:crossBetween val="midCat"/>
      </c:valAx>
      <c:valAx>
        <c:axId val="2085468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Log (% infectivity)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2049866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Library 3 Log (% infectivity) vs. NP-GAPDH Ct, excluding 1e1 dose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'qRT-PCR'!$J$103</c:f>
              <c:strCache>
                <c:ptCount val="1"/>
                <c:pt idx="0">
                  <c:v>Log (% infectivity)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'qRT-PCR'!$I$104:$I$111</c:f>
              <c:numCache>
                <c:formatCode>General</c:formatCode>
                <c:ptCount val="8"/>
                <c:pt idx="0">
                  <c:v>-2.727</c:v>
                </c:pt>
                <c:pt idx="1">
                  <c:v>0.895</c:v>
                </c:pt>
                <c:pt idx="2">
                  <c:v>4.337</c:v>
                </c:pt>
                <c:pt idx="3">
                  <c:v>8.681999999999998</c:v>
                </c:pt>
                <c:pt idx="4">
                  <c:v>-3.632000000000001</c:v>
                </c:pt>
                <c:pt idx="5">
                  <c:v>0.0139999999999993</c:v>
                </c:pt>
                <c:pt idx="6">
                  <c:v>3.370999999999999</c:v>
                </c:pt>
                <c:pt idx="7">
                  <c:v>6.273</c:v>
                </c:pt>
              </c:numCache>
            </c:numRef>
          </c:xVal>
          <c:yVal>
            <c:numRef>
              <c:f>'qRT-PCR'!$J$104:$J$111</c:f>
              <c:numCache>
                <c:formatCode>General</c:formatCode>
                <c:ptCount val="8"/>
                <c:pt idx="0">
                  <c:v>-1</c:v>
                </c:pt>
                <c:pt idx="1">
                  <c:v>-2</c:v>
                </c:pt>
                <c:pt idx="2">
                  <c:v>-3.0</c:v>
                </c:pt>
                <c:pt idx="3">
                  <c:v>-4</c:v>
                </c:pt>
                <c:pt idx="4">
                  <c:v>-1</c:v>
                </c:pt>
                <c:pt idx="5">
                  <c:v>-2</c:v>
                </c:pt>
                <c:pt idx="6">
                  <c:v>-3.0</c:v>
                </c:pt>
                <c:pt idx="7">
                  <c:v>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59336"/>
        <c:axId val="2120633576"/>
      </c:scatterChart>
      <c:valAx>
        <c:axId val="21205593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NP-GAPDH Ct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20633576"/>
        <c:crosses val="autoZero"/>
        <c:crossBetween val="midCat"/>
      </c:valAx>
      <c:valAx>
        <c:axId val="2120633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Log (% infectivity)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2055933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257175</xdr:colOff>
      <xdr:row>13</xdr:row>
      <xdr:rowOff>104775</xdr:rowOff>
    </xdr:from>
    <xdr:to>
      <xdr:col>25</xdr:col>
      <xdr:colOff>276225</xdr:colOff>
      <xdr:row>40</xdr:row>
      <xdr:rowOff>66675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16</xdr:col>
      <xdr:colOff>295275</xdr:colOff>
      <xdr:row>40</xdr:row>
      <xdr:rowOff>85725</xdr:rowOff>
    </xdr:from>
    <xdr:to>
      <xdr:col>25</xdr:col>
      <xdr:colOff>142875</xdr:colOff>
      <xdr:row>66</xdr:row>
      <xdr:rowOff>142875</xdr:rowOff>
    </xdr:to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10</xdr:col>
      <xdr:colOff>66675</xdr:colOff>
      <xdr:row>61</xdr:row>
      <xdr:rowOff>0</xdr:rowOff>
    </xdr:from>
    <xdr:to>
      <xdr:col>16</xdr:col>
      <xdr:colOff>9525</xdr:colOff>
      <xdr:row>78</xdr:row>
      <xdr:rowOff>133350</xdr:rowOff>
    </xdr:to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10</xdr:col>
      <xdr:colOff>38100</xdr:colOff>
      <xdr:row>81</xdr:row>
      <xdr:rowOff>66675</xdr:rowOff>
    </xdr:from>
    <xdr:to>
      <xdr:col>15</xdr:col>
      <xdr:colOff>942975</xdr:colOff>
      <xdr:row>99</xdr:row>
      <xdr:rowOff>0</xdr:rowOff>
    </xdr:to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10</xdr:col>
      <xdr:colOff>57150</xdr:colOff>
      <xdr:row>102</xdr:row>
      <xdr:rowOff>76200</xdr:rowOff>
    </xdr:from>
    <xdr:to>
      <xdr:col>16</xdr:col>
      <xdr:colOff>0</xdr:colOff>
      <xdr:row>120</xdr:row>
      <xdr:rowOff>9525</xdr:rowOff>
    </xdr:to>
    <xdr:graphicFrame macro=""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11"/>
  <sheetViews>
    <sheetView tabSelected="1" workbookViewId="0"/>
  </sheetViews>
  <sheetFormatPr baseColWidth="10" defaultColWidth="14.5" defaultRowHeight="15.75" customHeight="1" x14ac:dyDescent="0"/>
  <sheetData>
    <row r="3" spans="1:15" ht="15.75" customHeight="1">
      <c r="B3" s="4"/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</row>
    <row r="4" spans="1:15" ht="15.75" customHeight="1">
      <c r="B4" s="6" t="s">
        <v>42</v>
      </c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</row>
    <row r="5" spans="1:15" ht="15.75" customHeight="1">
      <c r="B5" s="6" t="s">
        <v>43</v>
      </c>
      <c r="C5" s="7">
        <v>1</v>
      </c>
      <c r="D5" s="7">
        <v>2</v>
      </c>
      <c r="E5" s="7">
        <v>3</v>
      </c>
      <c r="F5" s="7">
        <v>4</v>
      </c>
      <c r="G5" s="7">
        <v>5</v>
      </c>
      <c r="H5" s="7">
        <v>6</v>
      </c>
      <c r="I5" s="7">
        <v>7</v>
      </c>
      <c r="J5" s="7">
        <v>8</v>
      </c>
      <c r="K5" s="7">
        <v>9</v>
      </c>
      <c r="L5" s="7">
        <v>10</v>
      </c>
      <c r="M5" s="7">
        <v>11</v>
      </c>
      <c r="N5" s="7">
        <v>12</v>
      </c>
    </row>
    <row r="6" spans="1:15" ht="15.75" customHeight="1">
      <c r="B6" s="6" t="s">
        <v>44</v>
      </c>
      <c r="C6" s="7">
        <v>13</v>
      </c>
      <c r="D6" s="7">
        <v>14</v>
      </c>
      <c r="E6" s="7">
        <v>15</v>
      </c>
      <c r="F6" s="7">
        <v>16</v>
      </c>
      <c r="G6" s="7">
        <v>17</v>
      </c>
      <c r="H6" s="7">
        <v>18</v>
      </c>
      <c r="I6" s="7">
        <v>19</v>
      </c>
      <c r="J6" s="7">
        <v>20</v>
      </c>
      <c r="K6" s="7">
        <v>21</v>
      </c>
      <c r="L6" s="7">
        <v>22</v>
      </c>
      <c r="M6" s="7">
        <v>23</v>
      </c>
      <c r="N6" s="7">
        <v>24</v>
      </c>
    </row>
    <row r="7" spans="1:15" ht="15.75" customHeight="1">
      <c r="B7" s="6" t="s">
        <v>45</v>
      </c>
      <c r="C7" s="7">
        <v>13</v>
      </c>
      <c r="D7" s="7">
        <v>14</v>
      </c>
      <c r="E7" s="7">
        <v>15</v>
      </c>
      <c r="F7" s="7">
        <v>16</v>
      </c>
      <c r="G7" s="7">
        <v>17</v>
      </c>
      <c r="H7" s="7">
        <v>18</v>
      </c>
      <c r="I7" s="7">
        <v>19</v>
      </c>
      <c r="J7" s="7">
        <v>20</v>
      </c>
      <c r="K7" s="7">
        <v>21</v>
      </c>
      <c r="L7" s="7">
        <v>22</v>
      </c>
      <c r="M7" s="7">
        <v>23</v>
      </c>
      <c r="N7" s="7">
        <v>24</v>
      </c>
    </row>
    <row r="8" spans="1:15" ht="15.75" customHeight="1">
      <c r="B8" s="6" t="s">
        <v>46</v>
      </c>
      <c r="C8" s="7">
        <v>25</v>
      </c>
      <c r="D8" s="7">
        <v>26</v>
      </c>
      <c r="E8" s="8">
        <v>27</v>
      </c>
      <c r="F8" s="8">
        <v>28</v>
      </c>
      <c r="G8" s="8">
        <v>29</v>
      </c>
      <c r="H8" s="8">
        <v>30</v>
      </c>
      <c r="I8" s="8">
        <v>31</v>
      </c>
      <c r="J8" s="8">
        <v>32</v>
      </c>
      <c r="K8" s="8">
        <v>33</v>
      </c>
      <c r="L8" s="8">
        <v>34</v>
      </c>
      <c r="M8" s="8">
        <v>35</v>
      </c>
      <c r="N8" s="8">
        <v>36</v>
      </c>
    </row>
    <row r="9" spans="1:15" ht="15.75" customHeight="1">
      <c r="B9" s="6" t="s">
        <v>47</v>
      </c>
      <c r="C9" s="7">
        <v>25</v>
      </c>
      <c r="D9" s="7">
        <v>26</v>
      </c>
      <c r="E9" s="8">
        <v>27</v>
      </c>
      <c r="F9" s="8">
        <v>28</v>
      </c>
      <c r="G9" s="8">
        <v>29</v>
      </c>
      <c r="H9" s="8">
        <v>30</v>
      </c>
      <c r="I9" s="8">
        <v>31</v>
      </c>
      <c r="J9" s="8">
        <v>32</v>
      </c>
      <c r="K9" s="8">
        <v>33</v>
      </c>
      <c r="L9" s="8">
        <v>34</v>
      </c>
      <c r="M9" s="8">
        <v>35</v>
      </c>
      <c r="N9" s="8">
        <v>36</v>
      </c>
    </row>
    <row r="10" spans="1:15" ht="15.75" customHeight="1">
      <c r="B10" s="6" t="s">
        <v>48</v>
      </c>
      <c r="C10" s="7">
        <v>37</v>
      </c>
      <c r="D10" s="8">
        <v>38</v>
      </c>
      <c r="E10" s="8">
        <v>39</v>
      </c>
      <c r="F10" s="8">
        <v>40</v>
      </c>
      <c r="G10" s="8">
        <v>41</v>
      </c>
      <c r="H10" s="9">
        <v>42</v>
      </c>
      <c r="I10" s="10">
        <v>37</v>
      </c>
      <c r="J10" s="11">
        <v>38</v>
      </c>
      <c r="K10" s="11">
        <v>39</v>
      </c>
      <c r="L10" s="11">
        <v>40</v>
      </c>
      <c r="M10" s="11">
        <v>41</v>
      </c>
      <c r="N10" s="12">
        <v>42</v>
      </c>
      <c r="O10" s="2" t="s">
        <v>49</v>
      </c>
    </row>
    <row r="11" spans="1:15" ht="15.75" customHeight="1">
      <c r="B11" s="6" t="s">
        <v>50</v>
      </c>
      <c r="C11" s="7">
        <v>37</v>
      </c>
      <c r="D11" s="8">
        <v>38</v>
      </c>
      <c r="E11" s="8">
        <v>39</v>
      </c>
      <c r="F11" s="8">
        <v>40</v>
      </c>
      <c r="G11" s="8">
        <v>41</v>
      </c>
      <c r="H11" s="8">
        <v>42</v>
      </c>
      <c r="I11" s="10">
        <v>37</v>
      </c>
      <c r="J11" s="11">
        <v>38</v>
      </c>
      <c r="K11" s="11">
        <v>39</v>
      </c>
      <c r="L11" s="11">
        <v>40</v>
      </c>
      <c r="M11" s="11">
        <v>41</v>
      </c>
      <c r="N11" s="12">
        <v>42</v>
      </c>
    </row>
    <row r="12" spans="1:15" ht="15.75" customHeight="1">
      <c r="I12" s="13" t="s">
        <v>51</v>
      </c>
    </row>
    <row r="15" spans="1:15" ht="15.75" customHeight="1">
      <c r="A15" s="2" t="s">
        <v>52</v>
      </c>
      <c r="B15" s="2" t="s">
        <v>53</v>
      </c>
      <c r="C15" s="2" t="s">
        <v>54</v>
      </c>
      <c r="D15" s="2" t="s">
        <v>55</v>
      </c>
      <c r="E15" s="2" t="s">
        <v>56</v>
      </c>
      <c r="F15" s="14"/>
      <c r="H15" s="2" t="s">
        <v>53</v>
      </c>
      <c r="I15" s="2" t="s">
        <v>54</v>
      </c>
      <c r="J15" s="2" t="s">
        <v>57</v>
      </c>
      <c r="K15" s="2" t="s">
        <v>58</v>
      </c>
      <c r="L15" s="2" t="s">
        <v>59</v>
      </c>
      <c r="M15" s="2" t="s">
        <v>60</v>
      </c>
    </row>
    <row r="16" spans="1:15" ht="15.75" customHeight="1">
      <c r="A16" s="2" t="s">
        <v>61</v>
      </c>
      <c r="B16" s="2">
        <v>1</v>
      </c>
      <c r="C16" s="2" t="s">
        <v>0</v>
      </c>
      <c r="D16" s="2" t="s">
        <v>62</v>
      </c>
      <c r="E16" s="2">
        <v>13.09</v>
      </c>
      <c r="F16" s="14"/>
      <c r="H16" s="2">
        <v>1</v>
      </c>
      <c r="I16" s="2" t="s">
        <v>0</v>
      </c>
      <c r="J16" s="2">
        <v>13.09</v>
      </c>
      <c r="K16" s="2">
        <v>18.364999999999998</v>
      </c>
      <c r="L16">
        <f t="shared" ref="L16:L56" si="0">J16-K16</f>
        <v>-5.2749999999999986</v>
      </c>
      <c r="M16" s="15">
        <f t="shared" ref="M16:M21" si="1">10^(-0.274*L16-2.755)</f>
        <v>4.9017369355549158E-2</v>
      </c>
    </row>
    <row r="17" spans="1:13" ht="15.75" customHeight="1">
      <c r="A17" s="2" t="s">
        <v>63</v>
      </c>
      <c r="B17" s="2">
        <v>2</v>
      </c>
      <c r="C17" s="2" t="s">
        <v>1</v>
      </c>
      <c r="D17" s="2" t="s">
        <v>62</v>
      </c>
      <c r="E17" s="2">
        <v>14.768000000000001</v>
      </c>
      <c r="F17" s="14"/>
      <c r="H17" s="2">
        <v>2</v>
      </c>
      <c r="I17" s="2" t="s">
        <v>1</v>
      </c>
      <c r="J17" s="2">
        <v>14.768000000000001</v>
      </c>
      <c r="K17" s="2">
        <v>18.498000000000001</v>
      </c>
      <c r="L17">
        <f t="shared" si="0"/>
        <v>-3.7300000000000004</v>
      </c>
      <c r="M17" s="15">
        <f t="shared" si="1"/>
        <v>1.8493537829061355E-2</v>
      </c>
    </row>
    <row r="18" spans="1:13" ht="15.75" customHeight="1">
      <c r="A18" s="2" t="s">
        <v>64</v>
      </c>
      <c r="B18" s="2">
        <v>3</v>
      </c>
      <c r="C18" s="2" t="s">
        <v>2</v>
      </c>
      <c r="D18" s="2" t="s">
        <v>62</v>
      </c>
      <c r="E18" s="2">
        <v>17.126000000000001</v>
      </c>
      <c r="F18" s="14"/>
      <c r="H18" s="2">
        <v>3</v>
      </c>
      <c r="I18" s="2" t="s">
        <v>2</v>
      </c>
      <c r="J18" s="2">
        <v>17.126000000000001</v>
      </c>
      <c r="K18" s="2">
        <v>18.571000000000002</v>
      </c>
      <c r="L18">
        <f t="shared" si="0"/>
        <v>-1.4450000000000003</v>
      </c>
      <c r="M18" s="15">
        <f t="shared" si="1"/>
        <v>4.3745159060980211E-3</v>
      </c>
    </row>
    <row r="19" spans="1:13" ht="15.75" customHeight="1">
      <c r="A19" s="2" t="s">
        <v>65</v>
      </c>
      <c r="B19" s="2">
        <v>4</v>
      </c>
      <c r="C19" s="2" t="s">
        <v>3</v>
      </c>
      <c r="D19" s="2" t="s">
        <v>62</v>
      </c>
      <c r="E19" s="2">
        <v>14.595000000000001</v>
      </c>
      <c r="F19" s="14"/>
      <c r="H19" s="2">
        <v>4</v>
      </c>
      <c r="I19" s="2" t="s">
        <v>3</v>
      </c>
      <c r="J19" s="2">
        <v>14.595000000000001</v>
      </c>
      <c r="K19" s="2">
        <v>18.686</v>
      </c>
      <c r="L19">
        <f t="shared" si="0"/>
        <v>-4.0909999999999993</v>
      </c>
      <c r="M19" s="16">
        <f t="shared" si="1"/>
        <v>2.3223838354355618E-2</v>
      </c>
    </row>
    <row r="20" spans="1:13" ht="15.75" customHeight="1">
      <c r="A20" s="2" t="s">
        <v>66</v>
      </c>
      <c r="B20" s="2">
        <v>5</v>
      </c>
      <c r="C20" s="2" t="s">
        <v>4</v>
      </c>
      <c r="D20" s="2" t="s">
        <v>62</v>
      </c>
      <c r="E20" s="2">
        <v>17.721</v>
      </c>
      <c r="F20" s="14"/>
      <c r="H20" s="2">
        <v>5</v>
      </c>
      <c r="I20" s="2" t="s">
        <v>4</v>
      </c>
      <c r="J20" s="2">
        <v>17.721</v>
      </c>
      <c r="K20" s="2">
        <v>18.449000000000002</v>
      </c>
      <c r="L20">
        <f t="shared" si="0"/>
        <v>-0.72800000000000153</v>
      </c>
      <c r="M20" s="16">
        <f t="shared" si="1"/>
        <v>2.7827359584516012E-3</v>
      </c>
    </row>
    <row r="21" spans="1:13" ht="15.75" customHeight="1">
      <c r="A21" s="2" t="s">
        <v>67</v>
      </c>
      <c r="B21" s="2">
        <v>6</v>
      </c>
      <c r="C21" s="3" t="s">
        <v>5</v>
      </c>
      <c r="D21" s="2" t="s">
        <v>62</v>
      </c>
      <c r="E21" s="2">
        <v>25.178999999999998</v>
      </c>
      <c r="F21" s="14"/>
      <c r="H21" s="2">
        <v>6</v>
      </c>
      <c r="I21" s="3" t="s">
        <v>5</v>
      </c>
      <c r="J21" s="2">
        <v>25.178999999999998</v>
      </c>
      <c r="K21" s="2">
        <v>18.529</v>
      </c>
      <c r="L21">
        <f t="shared" si="0"/>
        <v>6.6499999999999986</v>
      </c>
      <c r="M21" s="16">
        <f t="shared" si="1"/>
        <v>2.6478903691179057E-5</v>
      </c>
    </row>
    <row r="22" spans="1:13" ht="15.75" customHeight="1">
      <c r="A22" s="2" t="s">
        <v>68</v>
      </c>
      <c r="B22" s="2">
        <v>7</v>
      </c>
      <c r="C22" s="2" t="s">
        <v>6</v>
      </c>
      <c r="D22" s="2" t="s">
        <v>62</v>
      </c>
      <c r="E22" s="2">
        <v>15.962999999999999</v>
      </c>
      <c r="F22" s="14"/>
      <c r="H22" s="2">
        <v>7</v>
      </c>
      <c r="I22" s="2" t="s">
        <v>6</v>
      </c>
      <c r="J22" s="2">
        <v>15.962999999999999</v>
      </c>
      <c r="K22" s="2">
        <v>18.481999999999999</v>
      </c>
      <c r="L22">
        <f t="shared" si="0"/>
        <v>-2.5190000000000001</v>
      </c>
      <c r="M22" s="15">
        <f t="shared" ref="M22:M27" si="2">10^(-0.274*L22-1.957)</f>
        <v>5.4101088115337759E-2</v>
      </c>
    </row>
    <row r="23" spans="1:13" ht="15.75" customHeight="1">
      <c r="A23" s="2" t="s">
        <v>69</v>
      </c>
      <c r="B23" s="2">
        <v>8</v>
      </c>
      <c r="C23" s="2" t="s">
        <v>7</v>
      </c>
      <c r="D23" s="2" t="s">
        <v>62</v>
      </c>
      <c r="E23" s="2">
        <v>17.552</v>
      </c>
      <c r="F23" s="14"/>
      <c r="H23" s="2">
        <v>8</v>
      </c>
      <c r="I23" s="2" t="s">
        <v>7</v>
      </c>
      <c r="J23" s="2">
        <v>17.552</v>
      </c>
      <c r="K23" s="2">
        <v>18.335000000000001</v>
      </c>
      <c r="L23">
        <f t="shared" si="0"/>
        <v>-0.78300000000000125</v>
      </c>
      <c r="M23" s="15">
        <f t="shared" si="2"/>
        <v>1.8094308892735819E-2</v>
      </c>
    </row>
    <row r="24" spans="1:13" ht="15.75" customHeight="1">
      <c r="A24" s="2" t="s">
        <v>70</v>
      </c>
      <c r="B24" s="2">
        <v>9</v>
      </c>
      <c r="C24" s="2" t="s">
        <v>8</v>
      </c>
      <c r="D24" s="2" t="s">
        <v>62</v>
      </c>
      <c r="E24" s="2">
        <v>19.785</v>
      </c>
      <c r="F24" s="14"/>
      <c r="H24" s="2">
        <v>9</v>
      </c>
      <c r="I24" s="2" t="s">
        <v>8</v>
      </c>
      <c r="J24" s="2">
        <v>19.785</v>
      </c>
      <c r="K24" s="2">
        <v>18.305</v>
      </c>
      <c r="L24">
        <f t="shared" si="0"/>
        <v>1.4800000000000004</v>
      </c>
      <c r="M24" s="15">
        <f t="shared" si="2"/>
        <v>4.339902771936863E-3</v>
      </c>
    </row>
    <row r="25" spans="1:13" ht="15.75" customHeight="1">
      <c r="A25" s="2" t="s">
        <v>71</v>
      </c>
      <c r="B25" s="2">
        <v>10</v>
      </c>
      <c r="C25" s="2" t="s">
        <v>9</v>
      </c>
      <c r="D25" s="2" t="s">
        <v>62</v>
      </c>
      <c r="E25" s="2">
        <v>18.646000000000001</v>
      </c>
      <c r="F25" s="14"/>
      <c r="H25" s="2">
        <v>10</v>
      </c>
      <c r="I25" s="2" t="s">
        <v>9</v>
      </c>
      <c r="J25" s="2">
        <v>18.646000000000001</v>
      </c>
      <c r="K25" s="2">
        <v>18.327000000000002</v>
      </c>
      <c r="L25">
        <f t="shared" si="0"/>
        <v>0.31899999999999906</v>
      </c>
      <c r="M25" s="16">
        <f t="shared" si="2"/>
        <v>9.0280509216681508E-3</v>
      </c>
    </row>
    <row r="26" spans="1:13" ht="15.75" customHeight="1">
      <c r="A26" s="2" t="s">
        <v>72</v>
      </c>
      <c r="B26" s="2">
        <v>11</v>
      </c>
      <c r="C26" s="2" t="s">
        <v>10</v>
      </c>
      <c r="D26" s="2" t="s">
        <v>62</v>
      </c>
      <c r="E26" s="2">
        <v>21.239000000000001</v>
      </c>
      <c r="F26" s="14"/>
      <c r="H26" s="2">
        <v>11</v>
      </c>
      <c r="I26" s="2" t="s">
        <v>10</v>
      </c>
      <c r="J26" s="2">
        <v>21.239000000000001</v>
      </c>
      <c r="K26" s="2">
        <v>18.015000000000001</v>
      </c>
      <c r="L26">
        <f t="shared" si="0"/>
        <v>3.2240000000000002</v>
      </c>
      <c r="M26" s="16">
        <f t="shared" si="2"/>
        <v>1.4441888910384495E-3</v>
      </c>
    </row>
    <row r="27" spans="1:13" ht="15.75" customHeight="1">
      <c r="A27" s="2" t="s">
        <v>73</v>
      </c>
      <c r="B27" s="2">
        <v>12</v>
      </c>
      <c r="C27" s="3" t="s">
        <v>11</v>
      </c>
      <c r="D27" s="2" t="s">
        <v>62</v>
      </c>
      <c r="E27" s="2">
        <v>26.457999999999998</v>
      </c>
      <c r="F27" s="14"/>
      <c r="H27" s="2">
        <v>12</v>
      </c>
      <c r="I27" s="3" t="s">
        <v>11</v>
      </c>
      <c r="J27" s="2">
        <v>26.457999999999998</v>
      </c>
      <c r="K27" s="2">
        <v>17.728000000000002</v>
      </c>
      <c r="L27">
        <f t="shared" si="0"/>
        <v>8.7299999999999969</v>
      </c>
      <c r="M27" s="16">
        <f t="shared" si="2"/>
        <v>4.4769268669149846E-5</v>
      </c>
    </row>
    <row r="28" spans="1:13" ht="15.75" customHeight="1">
      <c r="A28" s="2" t="s">
        <v>74</v>
      </c>
      <c r="B28" s="2">
        <v>1</v>
      </c>
      <c r="C28" s="2" t="s">
        <v>0</v>
      </c>
      <c r="D28" s="2" t="s">
        <v>75</v>
      </c>
      <c r="E28" s="2">
        <v>18.364999999999998</v>
      </c>
      <c r="F28" s="14"/>
      <c r="H28" s="2">
        <v>13</v>
      </c>
      <c r="I28" s="2" t="s">
        <v>12</v>
      </c>
      <c r="J28" s="2">
        <v>10.824</v>
      </c>
      <c r="K28" s="18">
        <v>20.103000000000002</v>
      </c>
      <c r="L28">
        <f t="shared" si="0"/>
        <v>-9.2790000000000017</v>
      </c>
      <c r="M28" s="19">
        <f t="shared" ref="M28:M30" si="3">10^(-0.274*L28-2.755)</f>
        <v>0.61297956977972801</v>
      </c>
    </row>
    <row r="29" spans="1:13" ht="15.75" customHeight="1">
      <c r="A29" s="2" t="s">
        <v>76</v>
      </c>
      <c r="B29" s="2">
        <v>2</v>
      </c>
      <c r="C29" s="2" t="s">
        <v>1</v>
      </c>
      <c r="D29" s="2" t="s">
        <v>75</v>
      </c>
      <c r="E29" s="2">
        <v>18.498000000000001</v>
      </c>
      <c r="F29" s="14"/>
      <c r="H29" s="2">
        <f t="shared" ref="H29:H39" si="4">H28+1</f>
        <v>14</v>
      </c>
      <c r="I29" s="2" t="s">
        <v>13</v>
      </c>
      <c r="J29" s="2">
        <v>10.955</v>
      </c>
      <c r="K29" s="18">
        <v>20.353999999999999</v>
      </c>
      <c r="L29">
        <f t="shared" si="0"/>
        <v>-9.3989999999999991</v>
      </c>
      <c r="M29" s="19">
        <f t="shared" si="3"/>
        <v>0.6611895789331601</v>
      </c>
    </row>
    <row r="30" spans="1:13" ht="15.75" customHeight="1">
      <c r="A30" s="2" t="s">
        <v>77</v>
      </c>
      <c r="B30" s="2">
        <v>3</v>
      </c>
      <c r="C30" s="2" t="s">
        <v>2</v>
      </c>
      <c r="D30" s="2" t="s">
        <v>75</v>
      </c>
      <c r="E30" s="2">
        <v>18.571000000000002</v>
      </c>
      <c r="F30" s="14"/>
      <c r="H30" s="2">
        <f t="shared" si="4"/>
        <v>15</v>
      </c>
      <c r="I30" s="2" t="s">
        <v>14</v>
      </c>
      <c r="J30" s="2">
        <v>11.026999999999999</v>
      </c>
      <c r="K30" s="18">
        <v>20.396999999999998</v>
      </c>
      <c r="L30">
        <f t="shared" si="0"/>
        <v>-9.3699999999999992</v>
      </c>
      <c r="M30" s="19">
        <f t="shared" si="3"/>
        <v>0.64920222558746243</v>
      </c>
    </row>
    <row r="31" spans="1:13" ht="15.75" customHeight="1">
      <c r="A31" s="2" t="s">
        <v>78</v>
      </c>
      <c r="B31" s="2">
        <v>4</v>
      </c>
      <c r="C31" s="2" t="s">
        <v>3</v>
      </c>
      <c r="D31" s="2" t="s">
        <v>75</v>
      </c>
      <c r="E31" s="2">
        <v>18.686</v>
      </c>
      <c r="F31" s="14"/>
      <c r="H31" s="2">
        <f t="shared" si="4"/>
        <v>16</v>
      </c>
      <c r="I31" s="2" t="s">
        <v>15</v>
      </c>
      <c r="J31" s="2">
        <v>13.406000000000001</v>
      </c>
      <c r="K31" s="2">
        <v>18.960999999999999</v>
      </c>
      <c r="L31">
        <f t="shared" si="0"/>
        <v>-5.5549999999999979</v>
      </c>
      <c r="M31" s="19">
        <f t="shared" ref="M31:M33" si="5">10^(-0.274*L31-1.957)</f>
        <v>0.36734150418171257</v>
      </c>
    </row>
    <row r="32" spans="1:13" ht="15.75" customHeight="1">
      <c r="A32" s="2" t="s">
        <v>79</v>
      </c>
      <c r="B32" s="2">
        <v>5</v>
      </c>
      <c r="C32" s="2" t="s">
        <v>4</v>
      </c>
      <c r="D32" s="2" t="s">
        <v>75</v>
      </c>
      <c r="E32" s="2">
        <v>18.449000000000002</v>
      </c>
      <c r="F32" s="14"/>
      <c r="H32" s="2">
        <f t="shared" si="4"/>
        <v>17</v>
      </c>
      <c r="I32" s="2" t="s">
        <v>16</v>
      </c>
      <c r="J32" s="2">
        <v>13.259</v>
      </c>
      <c r="K32" s="2">
        <v>18.785</v>
      </c>
      <c r="L32">
        <f t="shared" si="0"/>
        <v>-5.5259999999999998</v>
      </c>
      <c r="M32" s="19">
        <f t="shared" si="5"/>
        <v>0.36068161033361057</v>
      </c>
    </row>
    <row r="33" spans="1:14" ht="15.75" customHeight="1">
      <c r="A33" s="2" t="s">
        <v>80</v>
      </c>
      <c r="B33" s="2">
        <v>6</v>
      </c>
      <c r="C33" s="3" t="s">
        <v>5</v>
      </c>
      <c r="D33" s="2" t="s">
        <v>75</v>
      </c>
      <c r="E33" s="2">
        <v>18.529</v>
      </c>
      <c r="F33" s="14"/>
      <c r="H33" s="2">
        <f t="shared" si="4"/>
        <v>18</v>
      </c>
      <c r="I33" s="3" t="s">
        <v>17</v>
      </c>
      <c r="J33" s="2">
        <v>13.362</v>
      </c>
      <c r="K33" s="2">
        <v>18.884</v>
      </c>
      <c r="L33">
        <f t="shared" si="0"/>
        <v>-5.5220000000000002</v>
      </c>
      <c r="M33" s="19">
        <f t="shared" si="5"/>
        <v>0.35977252980021907</v>
      </c>
    </row>
    <row r="34" spans="1:14" ht="15.75" customHeight="1">
      <c r="A34" s="2" t="s">
        <v>81</v>
      </c>
      <c r="B34" s="2">
        <v>7</v>
      </c>
      <c r="C34" s="2" t="s">
        <v>6</v>
      </c>
      <c r="D34" s="2" t="s">
        <v>75</v>
      </c>
      <c r="E34" s="2">
        <v>18.481999999999999</v>
      </c>
      <c r="F34" s="14"/>
      <c r="H34" s="20">
        <f t="shared" si="4"/>
        <v>19</v>
      </c>
      <c r="I34" s="20" t="s">
        <v>18</v>
      </c>
      <c r="J34" s="20">
        <v>12.435</v>
      </c>
      <c r="K34" s="20">
        <v>18.806000000000001</v>
      </c>
      <c r="L34" s="21">
        <f t="shared" si="0"/>
        <v>-6.3710000000000004</v>
      </c>
      <c r="M34" s="22">
        <v>0.1</v>
      </c>
      <c r="N34" s="21">
        <f t="shared" ref="N34:N38" si="6">LOG(M34)</f>
        <v>-1</v>
      </c>
    </row>
    <row r="35" spans="1:14" ht="15.75" customHeight="1">
      <c r="A35" s="2" t="s">
        <v>82</v>
      </c>
      <c r="B35" s="2">
        <v>8</v>
      </c>
      <c r="C35" s="2" t="s">
        <v>7</v>
      </c>
      <c r="D35" s="2" t="s">
        <v>75</v>
      </c>
      <c r="E35" s="2">
        <v>18.335000000000001</v>
      </c>
      <c r="F35" s="14"/>
      <c r="H35" s="20">
        <f t="shared" si="4"/>
        <v>20</v>
      </c>
      <c r="I35" s="20" t="s">
        <v>19</v>
      </c>
      <c r="J35" s="20">
        <v>15.747999999999999</v>
      </c>
      <c r="K35" s="20">
        <v>18.234999999999999</v>
      </c>
      <c r="L35" s="21">
        <f t="shared" si="0"/>
        <v>-2.4870000000000001</v>
      </c>
      <c r="M35" s="23">
        <f t="shared" ref="M35:M38" si="7">M34/10</f>
        <v>0.01</v>
      </c>
      <c r="N35" s="21">
        <f t="shared" si="6"/>
        <v>-2</v>
      </c>
    </row>
    <row r="36" spans="1:14" ht="15.75" customHeight="1">
      <c r="A36" s="2" t="s">
        <v>83</v>
      </c>
      <c r="B36" s="2">
        <v>9</v>
      </c>
      <c r="C36" s="2" t="s">
        <v>8</v>
      </c>
      <c r="D36" s="2" t="s">
        <v>75</v>
      </c>
      <c r="E36" s="2">
        <v>18.305</v>
      </c>
      <c r="F36" s="14"/>
      <c r="H36" s="20">
        <f t="shared" si="4"/>
        <v>21</v>
      </c>
      <c r="I36" s="20" t="s">
        <v>20</v>
      </c>
      <c r="J36" s="20">
        <v>19.216000000000001</v>
      </c>
      <c r="K36" s="20">
        <v>17.952000000000002</v>
      </c>
      <c r="L36" s="21">
        <f t="shared" si="0"/>
        <v>1.2639999999999993</v>
      </c>
      <c r="M36" s="23">
        <f t="shared" si="7"/>
        <v>1E-3</v>
      </c>
      <c r="N36" s="21">
        <f t="shared" si="6"/>
        <v>-3</v>
      </c>
    </row>
    <row r="37" spans="1:14" ht="15.75" customHeight="1">
      <c r="A37" s="2" t="s">
        <v>84</v>
      </c>
      <c r="B37" s="2">
        <v>10</v>
      </c>
      <c r="C37" s="2" t="s">
        <v>9</v>
      </c>
      <c r="D37" s="2" t="s">
        <v>75</v>
      </c>
      <c r="E37" s="2">
        <v>18.327000000000002</v>
      </c>
      <c r="F37" s="14"/>
      <c r="H37" s="20">
        <f t="shared" si="4"/>
        <v>22</v>
      </c>
      <c r="I37" s="20" t="s">
        <v>21</v>
      </c>
      <c r="J37" s="20">
        <v>22.98</v>
      </c>
      <c r="K37" s="20">
        <v>17.648</v>
      </c>
      <c r="L37" s="21">
        <f t="shared" si="0"/>
        <v>5.3320000000000007</v>
      </c>
      <c r="M37" s="23">
        <f t="shared" si="7"/>
        <v>1E-4</v>
      </c>
      <c r="N37" s="21">
        <f t="shared" si="6"/>
        <v>-4</v>
      </c>
    </row>
    <row r="38" spans="1:14" ht="15.75" customHeight="1">
      <c r="A38" s="2" t="s">
        <v>85</v>
      </c>
      <c r="B38" s="2">
        <v>11</v>
      </c>
      <c r="C38" s="2" t="s">
        <v>10</v>
      </c>
      <c r="D38" s="2" t="s">
        <v>75</v>
      </c>
      <c r="E38" s="2">
        <v>18.015000000000001</v>
      </c>
      <c r="F38" s="14"/>
      <c r="H38" s="20">
        <f t="shared" si="4"/>
        <v>23</v>
      </c>
      <c r="I38" s="20" t="s">
        <v>22</v>
      </c>
      <c r="J38" s="20">
        <v>25.7</v>
      </c>
      <c r="K38" s="20">
        <v>17.47</v>
      </c>
      <c r="L38" s="21">
        <f t="shared" si="0"/>
        <v>8.23</v>
      </c>
      <c r="M38" s="23">
        <f t="shared" si="7"/>
        <v>1.0000000000000001E-5</v>
      </c>
      <c r="N38" s="21">
        <f t="shared" si="6"/>
        <v>-5</v>
      </c>
    </row>
    <row r="39" spans="1:14" ht="15.75" customHeight="1">
      <c r="A39" s="2" t="s">
        <v>86</v>
      </c>
      <c r="B39" s="2">
        <v>12</v>
      </c>
      <c r="C39" s="3" t="s">
        <v>11</v>
      </c>
      <c r="D39" s="2" t="s">
        <v>75</v>
      </c>
      <c r="E39" s="2">
        <v>17.728000000000002</v>
      </c>
      <c r="F39" s="14"/>
      <c r="H39" s="20">
        <f t="shared" si="4"/>
        <v>24</v>
      </c>
      <c r="I39" s="20" t="s">
        <v>23</v>
      </c>
      <c r="J39" s="20">
        <v>33.375999999999998</v>
      </c>
      <c r="K39" s="20">
        <v>17.471</v>
      </c>
      <c r="L39" s="21">
        <f t="shared" si="0"/>
        <v>15.904999999999998</v>
      </c>
      <c r="M39" s="23"/>
      <c r="N39" s="21"/>
    </row>
    <row r="40" spans="1:14" ht="15.75" customHeight="1">
      <c r="A40" s="2" t="s">
        <v>87</v>
      </c>
      <c r="B40" s="2">
        <v>13</v>
      </c>
      <c r="C40" s="2" t="s">
        <v>12</v>
      </c>
      <c r="D40" s="2" t="s">
        <v>62</v>
      </c>
      <c r="E40" s="2">
        <v>10.824</v>
      </c>
      <c r="F40" s="14"/>
      <c r="H40" s="24">
        <v>25</v>
      </c>
      <c r="I40" s="20" t="s">
        <v>24</v>
      </c>
      <c r="J40" s="20">
        <v>12.153</v>
      </c>
      <c r="K40" s="20">
        <v>18.977</v>
      </c>
      <c r="L40" s="21">
        <f t="shared" si="0"/>
        <v>-6.8239999999999998</v>
      </c>
      <c r="M40" s="22">
        <v>0.1</v>
      </c>
      <c r="N40" s="21">
        <f t="shared" ref="N40:N44" si="8">LOG(M40)</f>
        <v>-1</v>
      </c>
    </row>
    <row r="41" spans="1:14" ht="15.75" customHeight="1">
      <c r="A41" s="2" t="s">
        <v>88</v>
      </c>
      <c r="B41" s="2">
        <f t="shared" ref="B41:B51" si="9">B40+1</f>
        <v>14</v>
      </c>
      <c r="C41" s="2" t="s">
        <v>13</v>
      </c>
      <c r="D41" s="2" t="s">
        <v>62</v>
      </c>
      <c r="E41" s="2">
        <v>10.955</v>
      </c>
      <c r="F41" s="14"/>
      <c r="H41" s="24">
        <v>26</v>
      </c>
      <c r="I41" s="20" t="s">
        <v>25</v>
      </c>
      <c r="J41" s="20">
        <v>15.551</v>
      </c>
      <c r="K41" s="20">
        <v>18.292999999999999</v>
      </c>
      <c r="L41" s="21">
        <f t="shared" si="0"/>
        <v>-2.7419999999999991</v>
      </c>
      <c r="M41" s="23">
        <f t="shared" ref="M41:M44" si="10">M40/10</f>
        <v>0.01</v>
      </c>
      <c r="N41" s="21">
        <f t="shared" si="8"/>
        <v>-2</v>
      </c>
    </row>
    <row r="42" spans="1:14" ht="15.75" customHeight="1">
      <c r="A42" s="2" t="s">
        <v>89</v>
      </c>
      <c r="B42" s="2">
        <f t="shared" si="9"/>
        <v>15</v>
      </c>
      <c r="C42" s="2" t="s">
        <v>14</v>
      </c>
      <c r="D42" s="2" t="s">
        <v>62</v>
      </c>
      <c r="E42" s="2">
        <v>11.026999999999999</v>
      </c>
      <c r="F42" s="14"/>
      <c r="H42" s="25">
        <v>27</v>
      </c>
      <c r="I42" s="20" t="s">
        <v>26</v>
      </c>
      <c r="J42" s="20">
        <v>19.068999999999999</v>
      </c>
      <c r="K42" s="20">
        <v>18.283999999999999</v>
      </c>
      <c r="L42" s="21">
        <f t="shared" si="0"/>
        <v>0.78500000000000014</v>
      </c>
      <c r="M42" s="23">
        <f t="shared" si="10"/>
        <v>1E-3</v>
      </c>
      <c r="N42" s="21">
        <f t="shared" si="8"/>
        <v>-3</v>
      </c>
    </row>
    <row r="43" spans="1:14" ht="15.75" customHeight="1">
      <c r="A43" s="2" t="s">
        <v>90</v>
      </c>
      <c r="B43" s="2">
        <f t="shared" si="9"/>
        <v>16</v>
      </c>
      <c r="C43" s="2" t="s">
        <v>15</v>
      </c>
      <c r="D43" s="2" t="s">
        <v>62</v>
      </c>
      <c r="E43" s="2">
        <v>13.406000000000001</v>
      </c>
      <c r="F43" s="14"/>
      <c r="H43" s="25">
        <v>28</v>
      </c>
      <c r="I43" s="20" t="s">
        <v>27</v>
      </c>
      <c r="J43" s="20">
        <v>22.637</v>
      </c>
      <c r="K43" s="20">
        <v>18.241</v>
      </c>
      <c r="L43" s="21">
        <f t="shared" si="0"/>
        <v>4.3960000000000008</v>
      </c>
      <c r="M43" s="23">
        <f t="shared" si="10"/>
        <v>1E-4</v>
      </c>
      <c r="N43" s="21">
        <f t="shared" si="8"/>
        <v>-4</v>
      </c>
    </row>
    <row r="44" spans="1:14" ht="15.75" customHeight="1">
      <c r="A44" s="2" t="s">
        <v>91</v>
      </c>
      <c r="B44" s="2">
        <f t="shared" si="9"/>
        <v>17</v>
      </c>
      <c r="C44" s="2" t="s">
        <v>16</v>
      </c>
      <c r="D44" s="2" t="s">
        <v>62</v>
      </c>
      <c r="E44" s="2">
        <v>13.259</v>
      </c>
      <c r="F44" s="14"/>
      <c r="H44" s="25">
        <v>29</v>
      </c>
      <c r="I44" s="20" t="s">
        <v>28</v>
      </c>
      <c r="J44" s="20">
        <v>25.366</v>
      </c>
      <c r="K44" s="20">
        <v>17.992999999999999</v>
      </c>
      <c r="L44" s="21">
        <f t="shared" si="0"/>
        <v>7.3730000000000011</v>
      </c>
      <c r="M44" s="23">
        <f t="shared" si="10"/>
        <v>1.0000000000000001E-5</v>
      </c>
      <c r="N44" s="21">
        <f t="shared" si="8"/>
        <v>-5</v>
      </c>
    </row>
    <row r="45" spans="1:14" ht="15.75" customHeight="1">
      <c r="A45" s="2" t="s">
        <v>92</v>
      </c>
      <c r="B45" s="2">
        <f t="shared" si="9"/>
        <v>18</v>
      </c>
      <c r="C45" s="3" t="s">
        <v>17</v>
      </c>
      <c r="D45" s="2" t="s">
        <v>62</v>
      </c>
      <c r="E45" s="2">
        <v>13.362</v>
      </c>
      <c r="F45" s="14"/>
      <c r="H45" s="25">
        <v>30</v>
      </c>
      <c r="I45" s="26" t="s">
        <v>29</v>
      </c>
      <c r="J45" s="20">
        <v>32.942</v>
      </c>
      <c r="K45" s="20">
        <v>17.806999999999999</v>
      </c>
      <c r="L45" s="21">
        <f t="shared" si="0"/>
        <v>15.135000000000002</v>
      </c>
      <c r="M45" s="23"/>
      <c r="N45" s="21"/>
    </row>
    <row r="46" spans="1:14" ht="15.75" customHeight="1">
      <c r="A46" s="2" t="s">
        <v>93</v>
      </c>
      <c r="B46" s="2">
        <f t="shared" si="9"/>
        <v>19</v>
      </c>
      <c r="C46" s="2" t="s">
        <v>18</v>
      </c>
      <c r="D46" s="2" t="s">
        <v>62</v>
      </c>
      <c r="E46" s="2">
        <v>12.435</v>
      </c>
      <c r="F46" s="14"/>
      <c r="H46" s="25">
        <v>31</v>
      </c>
      <c r="I46" s="20" t="s">
        <v>30</v>
      </c>
      <c r="J46" s="20">
        <v>15.003</v>
      </c>
      <c r="K46" s="20">
        <v>17.73</v>
      </c>
      <c r="L46" s="21">
        <f t="shared" si="0"/>
        <v>-2.7270000000000003</v>
      </c>
      <c r="M46" s="22">
        <v>0.1</v>
      </c>
      <c r="N46" s="21">
        <f t="shared" ref="N46:N50" si="11">LOG(M46)</f>
        <v>-1</v>
      </c>
    </row>
    <row r="47" spans="1:14" ht="15.75" customHeight="1">
      <c r="A47" s="2" t="s">
        <v>94</v>
      </c>
      <c r="B47" s="2">
        <f t="shared" si="9"/>
        <v>20</v>
      </c>
      <c r="C47" s="2" t="s">
        <v>19</v>
      </c>
      <c r="D47" s="2" t="s">
        <v>62</v>
      </c>
      <c r="E47" s="2">
        <v>15.747999999999999</v>
      </c>
      <c r="F47" s="14"/>
      <c r="H47" s="25">
        <v>32</v>
      </c>
      <c r="I47" s="20" t="s">
        <v>31</v>
      </c>
      <c r="J47" s="20">
        <v>18.238</v>
      </c>
      <c r="K47" s="20">
        <v>17.343</v>
      </c>
      <c r="L47" s="21">
        <f t="shared" si="0"/>
        <v>0.89499999999999957</v>
      </c>
      <c r="M47" s="23">
        <f t="shared" ref="M47:M50" si="12">M46/10</f>
        <v>0.01</v>
      </c>
      <c r="N47" s="21">
        <f t="shared" si="11"/>
        <v>-2</v>
      </c>
    </row>
    <row r="48" spans="1:14" ht="15.75" customHeight="1">
      <c r="A48" s="2" t="s">
        <v>95</v>
      </c>
      <c r="B48" s="2">
        <f t="shared" si="9"/>
        <v>21</v>
      </c>
      <c r="C48" s="2" t="s">
        <v>20</v>
      </c>
      <c r="D48" s="2" t="s">
        <v>62</v>
      </c>
      <c r="E48" s="2">
        <v>19.216000000000001</v>
      </c>
      <c r="F48" s="14"/>
      <c r="H48" s="25">
        <v>33</v>
      </c>
      <c r="I48" s="20" t="s">
        <v>32</v>
      </c>
      <c r="J48" s="20">
        <v>21.658000000000001</v>
      </c>
      <c r="K48" s="20">
        <v>17.321000000000002</v>
      </c>
      <c r="L48" s="21">
        <f t="shared" si="0"/>
        <v>4.3369999999999997</v>
      </c>
      <c r="M48" s="23">
        <f t="shared" si="12"/>
        <v>1E-3</v>
      </c>
      <c r="N48" s="21">
        <f t="shared" si="11"/>
        <v>-3</v>
      </c>
    </row>
    <row r="49" spans="1:14" ht="15.75" customHeight="1">
      <c r="A49" s="2" t="s">
        <v>96</v>
      </c>
      <c r="B49" s="2">
        <f t="shared" si="9"/>
        <v>22</v>
      </c>
      <c r="C49" s="2" t="s">
        <v>21</v>
      </c>
      <c r="D49" s="2" t="s">
        <v>62</v>
      </c>
      <c r="E49" s="2">
        <v>22.98</v>
      </c>
      <c r="F49" s="14"/>
      <c r="H49" s="25">
        <v>34</v>
      </c>
      <c r="I49" s="20" t="s">
        <v>33</v>
      </c>
      <c r="J49" s="20">
        <v>26.036999999999999</v>
      </c>
      <c r="K49" s="20">
        <v>17.355</v>
      </c>
      <c r="L49" s="21">
        <f t="shared" si="0"/>
        <v>8.6819999999999986</v>
      </c>
      <c r="M49" s="23">
        <f t="shared" si="12"/>
        <v>1E-4</v>
      </c>
      <c r="N49" s="21">
        <f t="shared" si="11"/>
        <v>-4</v>
      </c>
    </row>
    <row r="50" spans="1:14" ht="15.75" customHeight="1">
      <c r="A50" s="2" t="s">
        <v>97</v>
      </c>
      <c r="B50" s="2">
        <f t="shared" si="9"/>
        <v>23</v>
      </c>
      <c r="C50" s="2" t="s">
        <v>22</v>
      </c>
      <c r="D50" s="2" t="s">
        <v>62</v>
      </c>
      <c r="E50" s="2">
        <v>25.7</v>
      </c>
      <c r="F50" s="14"/>
      <c r="H50" s="25">
        <v>35</v>
      </c>
      <c r="I50" s="20" t="s">
        <v>34</v>
      </c>
      <c r="J50" s="20">
        <v>32.173999999999999</v>
      </c>
      <c r="K50" s="20">
        <v>17.332000000000001</v>
      </c>
      <c r="L50" s="21">
        <f t="shared" si="0"/>
        <v>14.841999999999999</v>
      </c>
      <c r="M50" s="23">
        <f t="shared" si="12"/>
        <v>1.0000000000000001E-5</v>
      </c>
      <c r="N50" s="21">
        <f t="shared" si="11"/>
        <v>-5</v>
      </c>
    </row>
    <row r="51" spans="1:14" ht="15.75" customHeight="1">
      <c r="A51" s="2" t="s">
        <v>98</v>
      </c>
      <c r="B51" s="2">
        <f t="shared" si="9"/>
        <v>24</v>
      </c>
      <c r="C51" s="2" t="s">
        <v>23</v>
      </c>
      <c r="D51" s="2" t="s">
        <v>62</v>
      </c>
      <c r="E51" s="2">
        <v>33.375999999999998</v>
      </c>
      <c r="F51" s="14"/>
      <c r="H51" s="25">
        <v>36</v>
      </c>
      <c r="I51" s="20" t="s">
        <v>35</v>
      </c>
      <c r="J51" s="20">
        <v>32.962000000000003</v>
      </c>
      <c r="K51" s="20">
        <v>18.045999999999999</v>
      </c>
      <c r="L51" s="21">
        <f t="shared" si="0"/>
        <v>14.916000000000004</v>
      </c>
      <c r="M51" s="23"/>
      <c r="N51" s="21"/>
    </row>
    <row r="52" spans="1:14" ht="15.75" customHeight="1">
      <c r="A52" s="2" t="s">
        <v>99</v>
      </c>
      <c r="B52" s="2">
        <v>13</v>
      </c>
      <c r="C52" s="2" t="s">
        <v>12</v>
      </c>
      <c r="D52" s="2" t="s">
        <v>75</v>
      </c>
      <c r="E52" s="2">
        <v>20.103000000000002</v>
      </c>
      <c r="F52" s="14"/>
      <c r="H52" s="24">
        <v>37</v>
      </c>
      <c r="I52" s="20" t="s">
        <v>36</v>
      </c>
      <c r="J52" s="20">
        <v>14.843</v>
      </c>
      <c r="K52" s="20">
        <v>18.475000000000001</v>
      </c>
      <c r="L52" s="21">
        <f t="shared" si="0"/>
        <v>-3.6320000000000014</v>
      </c>
      <c r="M52" s="22">
        <v>0.1</v>
      </c>
      <c r="N52" s="21">
        <f t="shared" ref="N52:N56" si="13">LOG(M52)</f>
        <v>-1</v>
      </c>
    </row>
    <row r="53" spans="1:14" ht="15.75" customHeight="1">
      <c r="A53" s="2" t="s">
        <v>100</v>
      </c>
      <c r="B53" s="2">
        <f t="shared" ref="B53:B63" si="14">B52+1</f>
        <v>14</v>
      </c>
      <c r="C53" s="2" t="s">
        <v>13</v>
      </c>
      <c r="D53" s="2" t="s">
        <v>75</v>
      </c>
      <c r="E53" s="2">
        <v>20.353999999999999</v>
      </c>
      <c r="F53" s="14"/>
      <c r="H53" s="25">
        <v>38</v>
      </c>
      <c r="I53" s="20" t="s">
        <v>37</v>
      </c>
      <c r="J53" s="20">
        <v>18.367999999999999</v>
      </c>
      <c r="K53" s="20">
        <v>18.353999999999999</v>
      </c>
      <c r="L53" s="21">
        <f t="shared" si="0"/>
        <v>1.3999999999999346E-2</v>
      </c>
      <c r="M53" s="23">
        <f t="shared" ref="M53:M56" si="15">M52/10</f>
        <v>0.01</v>
      </c>
      <c r="N53" s="21">
        <f t="shared" si="13"/>
        <v>-2</v>
      </c>
    </row>
    <row r="54" spans="1:14" ht="15.75" customHeight="1">
      <c r="A54" s="2" t="s">
        <v>101</v>
      </c>
      <c r="B54" s="2">
        <f t="shared" si="14"/>
        <v>15</v>
      </c>
      <c r="C54" s="2" t="s">
        <v>14</v>
      </c>
      <c r="D54" s="2" t="s">
        <v>75</v>
      </c>
      <c r="E54" s="2">
        <v>20.396999999999998</v>
      </c>
      <c r="F54" s="14"/>
      <c r="H54" s="25">
        <v>39</v>
      </c>
      <c r="I54" s="20" t="s">
        <v>38</v>
      </c>
      <c r="J54" s="20">
        <v>21.898</v>
      </c>
      <c r="K54" s="20">
        <v>18.527000000000001</v>
      </c>
      <c r="L54" s="21">
        <f t="shared" si="0"/>
        <v>3.3709999999999987</v>
      </c>
      <c r="M54" s="23">
        <f t="shared" si="15"/>
        <v>1E-3</v>
      </c>
      <c r="N54" s="21">
        <f t="shared" si="13"/>
        <v>-3</v>
      </c>
    </row>
    <row r="55" spans="1:14" ht="15.75" customHeight="1">
      <c r="A55" s="2" t="s">
        <v>102</v>
      </c>
      <c r="B55" s="2">
        <f t="shared" si="14"/>
        <v>16</v>
      </c>
      <c r="C55" s="2" t="s">
        <v>15</v>
      </c>
      <c r="D55" s="2" t="s">
        <v>75</v>
      </c>
      <c r="E55" s="2">
        <v>18.960999999999999</v>
      </c>
      <c r="F55" s="14"/>
      <c r="H55" s="25">
        <v>40</v>
      </c>
      <c r="I55" s="20" t="s">
        <v>39</v>
      </c>
      <c r="J55" s="20">
        <v>24.529</v>
      </c>
      <c r="K55" s="20">
        <v>18.256</v>
      </c>
      <c r="L55" s="21">
        <f t="shared" si="0"/>
        <v>6.2729999999999997</v>
      </c>
      <c r="M55" s="23">
        <f t="shared" si="15"/>
        <v>1E-4</v>
      </c>
      <c r="N55" s="21">
        <f t="shared" si="13"/>
        <v>-4</v>
      </c>
    </row>
    <row r="56" spans="1:14" ht="15.75" customHeight="1">
      <c r="A56" s="2" t="s">
        <v>103</v>
      </c>
      <c r="B56" s="2">
        <f t="shared" si="14"/>
        <v>17</v>
      </c>
      <c r="C56" s="2" t="s">
        <v>16</v>
      </c>
      <c r="D56" s="2" t="s">
        <v>75</v>
      </c>
      <c r="E56" s="2">
        <v>18.785</v>
      </c>
      <c r="F56" s="14"/>
      <c r="H56" s="25">
        <v>41</v>
      </c>
      <c r="I56" s="20" t="s">
        <v>40</v>
      </c>
      <c r="J56" s="20">
        <v>28.51</v>
      </c>
      <c r="K56" s="20">
        <v>18.091999999999999</v>
      </c>
      <c r="L56" s="21">
        <f t="shared" si="0"/>
        <v>10.418000000000003</v>
      </c>
      <c r="M56" s="23">
        <f t="shared" si="15"/>
        <v>1.0000000000000001E-5</v>
      </c>
      <c r="N56" s="21">
        <f t="shared" si="13"/>
        <v>-5</v>
      </c>
    </row>
    <row r="57" spans="1:14" ht="15.75" customHeight="1">
      <c r="A57" s="2" t="s">
        <v>104</v>
      </c>
      <c r="B57" s="2">
        <f t="shared" si="14"/>
        <v>18</v>
      </c>
      <c r="C57" s="3" t="s">
        <v>17</v>
      </c>
      <c r="D57" s="2" t="s">
        <v>75</v>
      </c>
      <c r="E57" s="2">
        <v>18.884</v>
      </c>
      <c r="F57" s="14"/>
      <c r="H57" s="27"/>
      <c r="I57" s="2"/>
      <c r="J57" s="2"/>
      <c r="K57" s="2"/>
    </row>
    <row r="58" spans="1:14" ht="15.75" customHeight="1">
      <c r="A58" s="2" t="s">
        <v>105</v>
      </c>
      <c r="B58" s="2">
        <f t="shared" si="14"/>
        <v>19</v>
      </c>
      <c r="C58" s="2" t="s">
        <v>18</v>
      </c>
      <c r="D58" s="2" t="s">
        <v>75</v>
      </c>
      <c r="E58" s="2">
        <v>18.806000000000001</v>
      </c>
      <c r="F58" s="14"/>
      <c r="H58" s="17"/>
      <c r="I58" s="2"/>
    </row>
    <row r="59" spans="1:14" ht="15.75" customHeight="1">
      <c r="A59" s="2" t="s">
        <v>106</v>
      </c>
      <c r="B59" s="2">
        <f t="shared" si="14"/>
        <v>20</v>
      </c>
      <c r="C59" s="2" t="s">
        <v>19</v>
      </c>
      <c r="D59" s="2" t="s">
        <v>75</v>
      </c>
      <c r="E59" s="2">
        <v>18.234999999999999</v>
      </c>
      <c r="F59" s="14"/>
      <c r="H59" s="27"/>
      <c r="I59" s="2"/>
    </row>
    <row r="60" spans="1:14" ht="15.75" customHeight="1">
      <c r="A60" s="2" t="s">
        <v>107</v>
      </c>
      <c r="B60" s="2">
        <f t="shared" si="14"/>
        <v>21</v>
      </c>
      <c r="C60" s="2" t="s">
        <v>20</v>
      </c>
      <c r="D60" s="2" t="s">
        <v>75</v>
      </c>
      <c r="E60" s="2">
        <v>17.952000000000002</v>
      </c>
      <c r="F60" s="14"/>
      <c r="H60" s="27"/>
      <c r="I60" s="2"/>
    </row>
    <row r="61" spans="1:14" ht="15.75" customHeight="1">
      <c r="A61" s="2" t="s">
        <v>108</v>
      </c>
      <c r="B61" s="2">
        <f t="shared" si="14"/>
        <v>22</v>
      </c>
      <c r="C61" s="2" t="s">
        <v>21</v>
      </c>
      <c r="D61" s="2" t="s">
        <v>75</v>
      </c>
      <c r="E61" s="2">
        <v>17.648</v>
      </c>
      <c r="F61" s="14"/>
      <c r="H61" s="27"/>
      <c r="I61" s="2"/>
    </row>
    <row r="62" spans="1:14" ht="15.75" customHeight="1">
      <c r="A62" s="2" t="s">
        <v>109</v>
      </c>
      <c r="B62" s="2">
        <f t="shared" si="14"/>
        <v>23</v>
      </c>
      <c r="C62" s="2" t="s">
        <v>22</v>
      </c>
      <c r="D62" s="2" t="s">
        <v>75</v>
      </c>
      <c r="E62" s="2">
        <v>17.47</v>
      </c>
      <c r="F62" s="14"/>
      <c r="H62" s="27"/>
      <c r="I62" s="2" t="s">
        <v>110</v>
      </c>
    </row>
    <row r="63" spans="1:14" ht="15.75" customHeight="1">
      <c r="A63" s="2" t="s">
        <v>111</v>
      </c>
      <c r="B63" s="2">
        <f t="shared" si="14"/>
        <v>24</v>
      </c>
      <c r="C63" s="2" t="s">
        <v>23</v>
      </c>
      <c r="D63" s="2" t="s">
        <v>75</v>
      </c>
      <c r="E63" s="2">
        <v>17.471</v>
      </c>
      <c r="F63" s="14"/>
      <c r="H63" s="27"/>
      <c r="I63" s="2"/>
    </row>
    <row r="64" spans="1:14" ht="15.75" customHeight="1">
      <c r="A64" s="2" t="s">
        <v>112</v>
      </c>
      <c r="B64" s="17">
        <v>25</v>
      </c>
      <c r="C64" s="2" t="s">
        <v>24</v>
      </c>
      <c r="D64" s="2" t="s">
        <v>62</v>
      </c>
      <c r="E64" s="2">
        <v>12.153</v>
      </c>
      <c r="F64" s="14"/>
      <c r="I64" s="2" t="s">
        <v>113</v>
      </c>
      <c r="J64" s="2" t="s">
        <v>114</v>
      </c>
    </row>
    <row r="65" spans="1:10" ht="15.75" customHeight="1">
      <c r="A65" s="2" t="s">
        <v>115</v>
      </c>
      <c r="B65" s="17">
        <v>26</v>
      </c>
      <c r="C65" s="2" t="s">
        <v>25</v>
      </c>
      <c r="D65" s="2" t="s">
        <v>62</v>
      </c>
      <c r="E65" s="2">
        <v>15.551</v>
      </c>
      <c r="F65" s="14"/>
      <c r="I65">
        <v>-6.3710000000000004</v>
      </c>
      <c r="J65">
        <v>-0.99999999999999989</v>
      </c>
    </row>
    <row r="66" spans="1:10" ht="15.75" customHeight="1">
      <c r="A66" s="2" t="s">
        <v>116</v>
      </c>
      <c r="B66" s="27">
        <v>27</v>
      </c>
      <c r="C66" s="2" t="s">
        <v>26</v>
      </c>
      <c r="D66" s="2" t="s">
        <v>62</v>
      </c>
      <c r="E66" s="2">
        <v>19.068999999999999</v>
      </c>
      <c r="F66" s="14"/>
      <c r="I66">
        <v>-2.4870000000000001</v>
      </c>
      <c r="J66">
        <v>-1.9999999999999998</v>
      </c>
    </row>
    <row r="67" spans="1:10" ht="15.75" customHeight="1">
      <c r="A67" s="2" t="s">
        <v>117</v>
      </c>
      <c r="B67" s="27">
        <v>28</v>
      </c>
      <c r="C67" s="2" t="s">
        <v>27</v>
      </c>
      <c r="D67" s="2" t="s">
        <v>62</v>
      </c>
      <c r="E67" s="2">
        <v>22.637</v>
      </c>
      <c r="F67" s="14"/>
      <c r="I67">
        <v>1.2639999999999993</v>
      </c>
      <c r="J67">
        <v>-3</v>
      </c>
    </row>
    <row r="68" spans="1:10" ht="15.75" customHeight="1">
      <c r="A68" s="2" t="s">
        <v>118</v>
      </c>
      <c r="B68" s="27">
        <v>29</v>
      </c>
      <c r="C68" s="2" t="s">
        <v>28</v>
      </c>
      <c r="D68" s="2" t="s">
        <v>62</v>
      </c>
      <c r="E68" s="2">
        <v>25.366</v>
      </c>
      <c r="F68" s="14"/>
      <c r="I68">
        <v>5.3320000000000007</v>
      </c>
      <c r="J68">
        <v>-3.9999999999999996</v>
      </c>
    </row>
    <row r="69" spans="1:10" ht="15.75" customHeight="1">
      <c r="A69" s="2" t="s">
        <v>119</v>
      </c>
      <c r="B69" s="27">
        <v>30</v>
      </c>
      <c r="C69" s="3" t="s">
        <v>29</v>
      </c>
      <c r="D69" s="2" t="s">
        <v>62</v>
      </c>
      <c r="E69" s="2">
        <v>32.942</v>
      </c>
      <c r="F69" s="14"/>
      <c r="I69">
        <v>8.23</v>
      </c>
      <c r="J69">
        <v>-5</v>
      </c>
    </row>
    <row r="70" spans="1:10" ht="15.75" customHeight="1">
      <c r="A70" s="2" t="s">
        <v>120</v>
      </c>
      <c r="B70" s="27">
        <v>31</v>
      </c>
      <c r="C70" s="2" t="s">
        <v>30</v>
      </c>
      <c r="D70" s="2" t="s">
        <v>62</v>
      </c>
      <c r="E70" s="2">
        <v>15.003</v>
      </c>
      <c r="F70" s="14"/>
      <c r="I70">
        <v>-6.8239999999999998</v>
      </c>
      <c r="J70">
        <v>-0.99999999999999989</v>
      </c>
    </row>
    <row r="71" spans="1:10" ht="15.75" customHeight="1">
      <c r="A71" s="2" t="s">
        <v>121</v>
      </c>
      <c r="B71" s="27">
        <v>32</v>
      </c>
      <c r="C71" s="2" t="s">
        <v>31</v>
      </c>
      <c r="D71" s="2" t="s">
        <v>62</v>
      </c>
      <c r="E71" s="2">
        <v>18.238</v>
      </c>
      <c r="F71" s="14"/>
      <c r="I71">
        <v>-2.7419999999999991</v>
      </c>
      <c r="J71">
        <v>-1.9999999999999998</v>
      </c>
    </row>
    <row r="72" spans="1:10" ht="15.75" customHeight="1">
      <c r="A72" s="2" t="s">
        <v>122</v>
      </c>
      <c r="B72" s="27">
        <v>33</v>
      </c>
      <c r="C72" s="2" t="s">
        <v>32</v>
      </c>
      <c r="D72" s="2" t="s">
        <v>62</v>
      </c>
      <c r="E72" s="2">
        <v>21.658000000000001</v>
      </c>
      <c r="F72" s="14"/>
      <c r="I72">
        <v>0.78500000000000014</v>
      </c>
      <c r="J72">
        <v>-3</v>
      </c>
    </row>
    <row r="73" spans="1:10" ht="15.75" customHeight="1">
      <c r="A73" s="2" t="s">
        <v>123</v>
      </c>
      <c r="B73" s="27">
        <v>34</v>
      </c>
      <c r="C73" s="2" t="s">
        <v>33</v>
      </c>
      <c r="D73" s="2" t="s">
        <v>62</v>
      </c>
      <c r="E73" s="2">
        <v>26.036999999999999</v>
      </c>
      <c r="F73" s="14"/>
      <c r="I73">
        <v>4.3960000000000008</v>
      </c>
      <c r="J73">
        <v>-3.9999999999999996</v>
      </c>
    </row>
    <row r="74" spans="1:10" ht="15.75" customHeight="1">
      <c r="A74" s="2" t="s">
        <v>124</v>
      </c>
      <c r="B74" s="27">
        <v>35</v>
      </c>
      <c r="C74" s="2" t="s">
        <v>34</v>
      </c>
      <c r="D74" s="2" t="s">
        <v>62</v>
      </c>
      <c r="E74" s="2">
        <v>32.173999999999999</v>
      </c>
      <c r="F74" s="14"/>
      <c r="I74">
        <v>7.3730000000000011</v>
      </c>
      <c r="J74">
        <v>-5</v>
      </c>
    </row>
    <row r="75" spans="1:10" ht="15.75" customHeight="1">
      <c r="A75" s="2" t="s">
        <v>125</v>
      </c>
      <c r="B75" s="27">
        <v>36</v>
      </c>
      <c r="C75" s="2" t="s">
        <v>35</v>
      </c>
      <c r="D75" s="2" t="s">
        <v>62</v>
      </c>
      <c r="E75" s="2">
        <v>32.962000000000003</v>
      </c>
      <c r="F75" s="14"/>
    </row>
    <row r="76" spans="1:10" ht="15.75" customHeight="1">
      <c r="A76" s="2" t="s">
        <v>126</v>
      </c>
      <c r="B76" s="17">
        <v>25</v>
      </c>
      <c r="C76" s="2" t="s">
        <v>24</v>
      </c>
      <c r="D76" s="2" t="s">
        <v>75</v>
      </c>
      <c r="E76" s="2">
        <v>18.977</v>
      </c>
      <c r="F76" s="14"/>
    </row>
    <row r="77" spans="1:10" ht="15.75" customHeight="1">
      <c r="A77" s="2" t="s">
        <v>127</v>
      </c>
      <c r="B77" s="17">
        <v>26</v>
      </c>
      <c r="C77" s="2" t="s">
        <v>25</v>
      </c>
      <c r="D77" s="2" t="s">
        <v>75</v>
      </c>
      <c r="E77" s="2">
        <v>18.292999999999999</v>
      </c>
      <c r="F77" s="14"/>
    </row>
    <row r="78" spans="1:10" ht="15.75" customHeight="1">
      <c r="A78" s="2" t="s">
        <v>128</v>
      </c>
      <c r="B78" s="27">
        <v>27</v>
      </c>
      <c r="C78" s="2" t="s">
        <v>26</v>
      </c>
      <c r="D78" s="2" t="s">
        <v>75</v>
      </c>
      <c r="E78" s="2">
        <v>18.283999999999999</v>
      </c>
      <c r="F78" s="14"/>
    </row>
    <row r="79" spans="1:10" ht="15.75" customHeight="1">
      <c r="A79" s="2" t="s">
        <v>129</v>
      </c>
      <c r="B79" s="27">
        <v>28</v>
      </c>
      <c r="C79" s="2" t="s">
        <v>27</v>
      </c>
      <c r="D79" s="2" t="s">
        <v>75</v>
      </c>
      <c r="E79" s="2">
        <v>18.241</v>
      </c>
      <c r="F79" s="14"/>
    </row>
    <row r="80" spans="1:10" ht="15.75" customHeight="1">
      <c r="A80" s="2" t="s">
        <v>130</v>
      </c>
      <c r="B80" s="27">
        <v>29</v>
      </c>
      <c r="C80" s="2" t="s">
        <v>28</v>
      </c>
      <c r="D80" s="2" t="s">
        <v>75</v>
      </c>
      <c r="E80" s="2">
        <v>17.992999999999999</v>
      </c>
      <c r="F80" s="14"/>
    </row>
    <row r="81" spans="1:10" ht="15.75" customHeight="1">
      <c r="A81" s="2" t="s">
        <v>131</v>
      </c>
      <c r="B81" s="27">
        <v>30</v>
      </c>
      <c r="C81" s="3" t="s">
        <v>29</v>
      </c>
      <c r="D81" s="2" t="s">
        <v>75</v>
      </c>
      <c r="E81" s="2">
        <v>17.806999999999999</v>
      </c>
      <c r="F81" s="14"/>
      <c r="I81" s="2" t="s">
        <v>132</v>
      </c>
    </row>
    <row r="82" spans="1:10" ht="15.75" customHeight="1">
      <c r="A82" s="2" t="s">
        <v>133</v>
      </c>
      <c r="B82" s="27">
        <v>31</v>
      </c>
      <c r="C82" s="2" t="s">
        <v>30</v>
      </c>
      <c r="D82" s="2" t="s">
        <v>75</v>
      </c>
      <c r="E82" s="2">
        <v>17.73</v>
      </c>
      <c r="F82" s="14"/>
      <c r="I82" s="2"/>
    </row>
    <row r="83" spans="1:10" ht="15.75" customHeight="1">
      <c r="A83" s="2" t="s">
        <v>134</v>
      </c>
      <c r="B83" s="27">
        <v>32</v>
      </c>
      <c r="C83" s="2" t="s">
        <v>31</v>
      </c>
      <c r="D83" s="2" t="s">
        <v>75</v>
      </c>
      <c r="E83" s="2">
        <v>17.343</v>
      </c>
      <c r="F83" s="14"/>
      <c r="I83" s="2" t="s">
        <v>113</v>
      </c>
      <c r="J83" s="2" t="s">
        <v>114</v>
      </c>
    </row>
    <row r="84" spans="1:10" ht="15.75" customHeight="1">
      <c r="A84" s="2" t="s">
        <v>135</v>
      </c>
      <c r="B84" s="27">
        <v>33</v>
      </c>
      <c r="C84" s="2" t="s">
        <v>32</v>
      </c>
      <c r="D84" s="2" t="s">
        <v>75</v>
      </c>
      <c r="E84" s="2">
        <v>17.321000000000002</v>
      </c>
      <c r="F84" s="14"/>
      <c r="I84">
        <v>-2.7270000000000003</v>
      </c>
      <c r="J84">
        <v>-0.99999999999999989</v>
      </c>
    </row>
    <row r="85" spans="1:10" ht="15.75" customHeight="1">
      <c r="A85" s="2" t="s">
        <v>136</v>
      </c>
      <c r="B85" s="27">
        <v>34</v>
      </c>
      <c r="C85" s="2" t="s">
        <v>33</v>
      </c>
      <c r="D85" s="2" t="s">
        <v>75</v>
      </c>
      <c r="E85" s="2">
        <v>17.355</v>
      </c>
      <c r="F85" s="14"/>
      <c r="I85">
        <v>0.89499999999999957</v>
      </c>
      <c r="J85">
        <v>-1.9999999999999998</v>
      </c>
    </row>
    <row r="86" spans="1:10" ht="15.75" customHeight="1">
      <c r="A86" s="2" t="s">
        <v>137</v>
      </c>
      <c r="B86" s="27">
        <v>35</v>
      </c>
      <c r="C86" s="2" t="s">
        <v>34</v>
      </c>
      <c r="D86" s="2" t="s">
        <v>75</v>
      </c>
      <c r="E86" s="2">
        <v>17.332000000000001</v>
      </c>
      <c r="F86" s="14"/>
      <c r="I86">
        <v>4.3369999999999997</v>
      </c>
      <c r="J86">
        <v>-3</v>
      </c>
    </row>
    <row r="87" spans="1:10" ht="15.75" customHeight="1">
      <c r="A87" s="2" t="s">
        <v>138</v>
      </c>
      <c r="B87" s="27">
        <v>36</v>
      </c>
      <c r="C87" s="2" t="s">
        <v>35</v>
      </c>
      <c r="D87" s="2" t="s">
        <v>75</v>
      </c>
      <c r="E87" s="2">
        <v>18.045999999999999</v>
      </c>
      <c r="F87" s="14"/>
      <c r="I87">
        <v>8.6819999999999986</v>
      </c>
      <c r="J87">
        <v>-3.9999999999999996</v>
      </c>
    </row>
    <row r="88" spans="1:10" ht="15.75" customHeight="1">
      <c r="A88" s="2" t="s">
        <v>139</v>
      </c>
      <c r="B88" s="17">
        <v>37</v>
      </c>
      <c r="C88" s="2" t="s">
        <v>36</v>
      </c>
      <c r="D88" s="2" t="s">
        <v>62</v>
      </c>
      <c r="E88" s="2">
        <v>14.843</v>
      </c>
      <c r="F88" s="14"/>
      <c r="H88" s="2" t="s">
        <v>140</v>
      </c>
      <c r="I88" s="28">
        <v>14.841999999999999</v>
      </c>
      <c r="J88">
        <v>-5</v>
      </c>
    </row>
    <row r="89" spans="1:10" ht="15.75" customHeight="1">
      <c r="A89" s="2" t="s">
        <v>141</v>
      </c>
      <c r="B89" s="27">
        <v>38</v>
      </c>
      <c r="C89" s="2" t="s">
        <v>37</v>
      </c>
      <c r="D89" s="2" t="s">
        <v>62</v>
      </c>
      <c r="E89" s="2">
        <v>18.367999999999999</v>
      </c>
      <c r="F89" s="14"/>
      <c r="I89">
        <v>-3.6320000000000014</v>
      </c>
      <c r="J89">
        <v>-0.99999999999999989</v>
      </c>
    </row>
    <row r="90" spans="1:10" ht="15.75" customHeight="1">
      <c r="A90" s="2" t="s">
        <v>142</v>
      </c>
      <c r="B90" s="27">
        <v>39</v>
      </c>
      <c r="C90" s="2" t="s">
        <v>38</v>
      </c>
      <c r="D90" s="2" t="s">
        <v>62</v>
      </c>
      <c r="E90" s="2">
        <v>21.898</v>
      </c>
      <c r="F90" s="14"/>
      <c r="I90">
        <v>1.3999999999999346E-2</v>
      </c>
      <c r="J90">
        <v>-1.9999999999999998</v>
      </c>
    </row>
    <row r="91" spans="1:10" ht="15.75" customHeight="1">
      <c r="A91" s="2" t="s">
        <v>143</v>
      </c>
      <c r="B91" s="27">
        <v>40</v>
      </c>
      <c r="C91" s="2" t="s">
        <v>39</v>
      </c>
      <c r="D91" s="2" t="s">
        <v>62</v>
      </c>
      <c r="E91" s="2">
        <v>24.529</v>
      </c>
      <c r="F91" s="14"/>
      <c r="I91">
        <v>3.3709999999999987</v>
      </c>
      <c r="J91">
        <v>-3</v>
      </c>
    </row>
    <row r="92" spans="1:10" ht="15.75" customHeight="1">
      <c r="A92" s="2" t="s">
        <v>144</v>
      </c>
      <c r="B92" s="27">
        <v>41</v>
      </c>
      <c r="C92" s="2" t="s">
        <v>40</v>
      </c>
      <c r="D92" s="2" t="s">
        <v>62</v>
      </c>
      <c r="E92" s="2">
        <v>28.51</v>
      </c>
      <c r="F92" s="14"/>
      <c r="I92">
        <v>6.2729999999999997</v>
      </c>
      <c r="J92">
        <v>-3.9999999999999996</v>
      </c>
    </row>
    <row r="93" spans="1:10" ht="15.75" customHeight="1">
      <c r="A93" s="29" t="s">
        <v>145</v>
      </c>
      <c r="B93" s="30">
        <v>42</v>
      </c>
      <c r="C93" s="29" t="s">
        <v>41</v>
      </c>
      <c r="D93" s="29" t="s">
        <v>62</v>
      </c>
      <c r="E93" s="29">
        <v>13.175000000000001</v>
      </c>
      <c r="F93" s="14"/>
      <c r="I93">
        <v>10.418000000000003</v>
      </c>
      <c r="J93">
        <v>-5</v>
      </c>
    </row>
    <row r="94" spans="1:10" ht="15.75" customHeight="1">
      <c r="A94" s="2" t="s">
        <v>146</v>
      </c>
      <c r="B94" s="17">
        <v>37</v>
      </c>
      <c r="C94" s="2" t="s">
        <v>36</v>
      </c>
      <c r="D94" s="2" t="s">
        <v>147</v>
      </c>
      <c r="E94" s="2">
        <v>38.228000000000002</v>
      </c>
      <c r="F94" s="14"/>
    </row>
    <row r="95" spans="1:10" ht="15.75" customHeight="1">
      <c r="A95" s="2" t="s">
        <v>148</v>
      </c>
      <c r="B95" s="27">
        <v>38</v>
      </c>
      <c r="C95" s="2" t="s">
        <v>37</v>
      </c>
      <c r="D95" s="2" t="s">
        <v>147</v>
      </c>
      <c r="E95" s="2" t="s">
        <v>149</v>
      </c>
      <c r="F95" s="14"/>
    </row>
    <row r="96" spans="1:10" ht="15.75" customHeight="1">
      <c r="A96" s="2" t="s">
        <v>150</v>
      </c>
      <c r="B96" s="27">
        <v>39</v>
      </c>
      <c r="C96" s="2" t="s">
        <v>38</v>
      </c>
      <c r="D96" s="2" t="s">
        <v>147</v>
      </c>
      <c r="E96" s="2" t="s">
        <v>149</v>
      </c>
      <c r="F96" s="14"/>
    </row>
    <row r="97" spans="1:10" ht="15.75" customHeight="1">
      <c r="A97" s="2" t="s">
        <v>151</v>
      </c>
      <c r="B97" s="27">
        <v>40</v>
      </c>
      <c r="C97" s="2" t="s">
        <v>39</v>
      </c>
      <c r="D97" s="2" t="s">
        <v>147</v>
      </c>
      <c r="E97" s="2" t="s">
        <v>149</v>
      </c>
      <c r="F97" s="14"/>
    </row>
    <row r="98" spans="1:10" ht="15.75" customHeight="1">
      <c r="A98" s="2" t="s">
        <v>152</v>
      </c>
      <c r="B98" s="27">
        <v>41</v>
      </c>
      <c r="C98" s="2" t="s">
        <v>40</v>
      </c>
      <c r="D98" s="2" t="s">
        <v>147</v>
      </c>
      <c r="E98" s="2" t="s">
        <v>149</v>
      </c>
      <c r="F98" s="14"/>
    </row>
    <row r="99" spans="1:10" ht="15.75" customHeight="1">
      <c r="A99" s="29" t="s">
        <v>153</v>
      </c>
      <c r="B99" s="30">
        <v>42</v>
      </c>
      <c r="C99" s="29" t="s">
        <v>41</v>
      </c>
      <c r="D99" s="29" t="s">
        <v>147</v>
      </c>
      <c r="E99" s="29" t="s">
        <v>149</v>
      </c>
      <c r="F99" s="14"/>
    </row>
    <row r="100" spans="1:10" ht="15.75" customHeight="1">
      <c r="A100" s="2" t="s">
        <v>154</v>
      </c>
      <c r="B100" s="17">
        <v>37</v>
      </c>
      <c r="C100" s="2" t="s">
        <v>36</v>
      </c>
      <c r="D100" s="2" t="s">
        <v>75</v>
      </c>
      <c r="E100" s="2">
        <v>18.475000000000001</v>
      </c>
      <c r="F100" s="14"/>
    </row>
    <row r="101" spans="1:10" ht="15.75" customHeight="1">
      <c r="A101" s="2" t="s">
        <v>155</v>
      </c>
      <c r="B101" s="27">
        <v>38</v>
      </c>
      <c r="C101" s="2" t="s">
        <v>37</v>
      </c>
      <c r="D101" s="2" t="s">
        <v>75</v>
      </c>
      <c r="E101" s="2">
        <v>18.353999999999999</v>
      </c>
      <c r="F101" s="14"/>
    </row>
    <row r="102" spans="1:10" ht="15.75" customHeight="1">
      <c r="A102" s="2" t="s">
        <v>156</v>
      </c>
      <c r="B102" s="27">
        <v>39</v>
      </c>
      <c r="C102" s="2" t="s">
        <v>38</v>
      </c>
      <c r="D102" s="2" t="s">
        <v>75</v>
      </c>
      <c r="E102" s="2">
        <v>18.527000000000001</v>
      </c>
      <c r="F102" s="14"/>
      <c r="I102" s="1" t="s">
        <v>157</v>
      </c>
    </row>
    <row r="103" spans="1:10" ht="15.75" customHeight="1">
      <c r="A103" s="2" t="s">
        <v>158</v>
      </c>
      <c r="B103" s="27">
        <v>40</v>
      </c>
      <c r="C103" s="2" t="s">
        <v>39</v>
      </c>
      <c r="D103" s="2" t="s">
        <v>75</v>
      </c>
      <c r="E103" s="2">
        <v>18.256</v>
      </c>
      <c r="F103" s="14"/>
      <c r="I103" s="2" t="s">
        <v>113</v>
      </c>
      <c r="J103" s="2" t="s">
        <v>114</v>
      </c>
    </row>
    <row r="104" spans="1:10" ht="15.75" customHeight="1">
      <c r="A104" s="2" t="s">
        <v>159</v>
      </c>
      <c r="B104" s="27">
        <v>41</v>
      </c>
      <c r="C104" s="2" t="s">
        <v>40</v>
      </c>
      <c r="D104" s="2" t="s">
        <v>75</v>
      </c>
      <c r="E104" s="2">
        <v>18.091999999999999</v>
      </c>
      <c r="F104" s="14"/>
      <c r="I104">
        <v>-2.7270000000000003</v>
      </c>
      <c r="J104">
        <v>-0.99999999999999989</v>
      </c>
    </row>
    <row r="105" spans="1:10" ht="15.75" customHeight="1">
      <c r="A105" s="2" t="s">
        <v>160</v>
      </c>
      <c r="B105" s="27">
        <v>42</v>
      </c>
      <c r="C105" s="2" t="s">
        <v>41</v>
      </c>
      <c r="D105" s="2" t="s">
        <v>75</v>
      </c>
      <c r="E105" s="2">
        <v>17.856000000000002</v>
      </c>
      <c r="F105" s="14"/>
      <c r="I105">
        <v>0.89499999999999957</v>
      </c>
      <c r="J105">
        <v>-1.9999999999999998</v>
      </c>
    </row>
    <row r="106" spans="1:10" ht="15.75" customHeight="1">
      <c r="A106" s="2" t="s">
        <v>161</v>
      </c>
      <c r="B106" s="17">
        <v>37</v>
      </c>
      <c r="C106" s="2" t="s">
        <v>36</v>
      </c>
      <c r="D106" s="2" t="s">
        <v>162</v>
      </c>
      <c r="E106" s="2">
        <v>33.149000000000001</v>
      </c>
      <c r="F106" s="14"/>
      <c r="I106">
        <v>4.3369999999999997</v>
      </c>
      <c r="J106">
        <v>-3</v>
      </c>
    </row>
    <row r="107" spans="1:10" ht="15.75" customHeight="1">
      <c r="A107" s="2" t="s">
        <v>163</v>
      </c>
      <c r="B107" s="27">
        <v>38</v>
      </c>
      <c r="C107" s="2" t="s">
        <v>37</v>
      </c>
      <c r="D107" s="2" t="s">
        <v>162</v>
      </c>
      <c r="E107" s="2">
        <v>32.210999999999999</v>
      </c>
      <c r="F107" s="14"/>
      <c r="I107">
        <v>8.6819999999999986</v>
      </c>
      <c r="J107">
        <v>-3.9999999999999996</v>
      </c>
    </row>
    <row r="108" spans="1:10" ht="15.75" customHeight="1">
      <c r="A108" s="2" t="s">
        <v>164</v>
      </c>
      <c r="B108" s="27">
        <v>39</v>
      </c>
      <c r="C108" s="2" t="s">
        <v>38</v>
      </c>
      <c r="D108" s="2" t="s">
        <v>162</v>
      </c>
      <c r="E108" s="2">
        <v>32.067999999999998</v>
      </c>
      <c r="F108" s="14"/>
      <c r="I108">
        <v>-3.6320000000000014</v>
      </c>
      <c r="J108">
        <v>-0.99999999999999989</v>
      </c>
    </row>
    <row r="109" spans="1:10" ht="15.75" customHeight="1">
      <c r="A109" s="2" t="s">
        <v>165</v>
      </c>
      <c r="B109" s="27">
        <v>40</v>
      </c>
      <c r="C109" s="2" t="s">
        <v>39</v>
      </c>
      <c r="D109" s="2" t="s">
        <v>162</v>
      </c>
      <c r="E109" s="2">
        <v>32.045999999999999</v>
      </c>
      <c r="F109" s="14"/>
      <c r="I109">
        <v>1.3999999999999346E-2</v>
      </c>
      <c r="J109">
        <v>-1.9999999999999998</v>
      </c>
    </row>
    <row r="110" spans="1:10" ht="15.75" customHeight="1">
      <c r="A110" s="2" t="s">
        <v>166</v>
      </c>
      <c r="B110" s="27">
        <v>41</v>
      </c>
      <c r="C110" s="2" t="s">
        <v>40</v>
      </c>
      <c r="D110" s="2" t="s">
        <v>162</v>
      </c>
      <c r="E110" s="2">
        <v>32.023000000000003</v>
      </c>
      <c r="F110" s="14"/>
      <c r="I110">
        <v>3.3709999999999987</v>
      </c>
      <c r="J110">
        <v>-3</v>
      </c>
    </row>
    <row r="111" spans="1:10" ht="15.75" customHeight="1">
      <c r="A111" s="29" t="s">
        <v>167</v>
      </c>
      <c r="B111" s="30">
        <v>42</v>
      </c>
      <c r="C111" s="29" t="s">
        <v>41</v>
      </c>
      <c r="D111" s="29" t="s">
        <v>162</v>
      </c>
      <c r="E111" s="29" t="s">
        <v>149</v>
      </c>
      <c r="F111" s="14"/>
      <c r="I111">
        <v>6.2729999999999997</v>
      </c>
      <c r="J111">
        <v>-3.9999999999999996</v>
      </c>
    </row>
  </sheetData>
  <conditionalFormatting sqref="K16:K56">
    <cfRule type="colorScale" priority="1">
      <colorScale>
        <cfvo type="min"/>
        <cfvo type="max"/>
        <color rgb="FFFFFFFF"/>
        <color rgb="FFFFD666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qRT-PCR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Doud</cp:lastModifiedBy>
  <dcterms:modified xsi:type="dcterms:W3CDTF">2017-06-21T17:48:26Z</dcterms:modified>
</cp:coreProperties>
</file>