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1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</text>
    </comment>
    <comment authorId="0" ref="E3">
      <text>
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</text>
    </comment>
  </commentList>
</comments>
</file>

<file path=xl/sharedStrings.xml><?xml version="1.0" encoding="utf-8"?>
<sst xmlns="http://schemas.openxmlformats.org/spreadsheetml/2006/main" count="68" uniqueCount="56">
  <si>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</si>
  <si>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</si>
  <si>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</si>
  <si>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</si>
  <si>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</si>
  <si>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</si>
  <si>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</si>
  <si>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</si>
  <si>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10:04:10 AM</t>
  </si>
  <si>
    <t>System</t>
  </si>
  <si>
    <t>BLOOMLAB-PC</t>
  </si>
  <si>
    <t>User</t>
  </si>
  <si>
    <t>BloomLab-PC\Bloom Lab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</si>
  <si>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</si>
  <si>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</si>
  <si>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</si>
  <si>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</si>
  <si>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</si>
  <si>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</si>
  <si>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</si>
  <si>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</si>
  <si>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</si>
  <si>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</si>
  <si>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</si>
  <si>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</si>
  <si>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</si>
  <si>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</si>
  <si>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</si>
  <si>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</si>
  <si>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</si>
  <si>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</si>
  <si>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</si>
  <si>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</si>
  <si>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</si>
  <si>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</si>
  <si>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</si>
  <si>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</si>
  <si>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</si>
  <si>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</si>
  <si>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4/21/2017 10:05:04 AM</t>
  </si>
  <si>
    <t>Temperature: 24.6 °C</t>
  </si>
  <si>
    <t>&lt;&gt;</t>
  </si>
  <si>
    <t>B</t>
  </si>
  <si>
    <t>C</t>
  </si>
  <si>
    <t>D</t>
  </si>
  <si>
    <t>E</t>
  </si>
  <si>
    <t>F</t>
  </si>
  <si>
    <t>G</t>
  </si>
  <si>
    <t>End Time:</t>
  </si>
  <si>
    <t>4/21/2017 10:05:50 AM</t>
  </si>
  <si>
    <t>[mAb] ug/ml</t>
  </si>
  <si>
    <t>rep1 % infectivity</t>
  </si>
  <si>
    <t>rep2 % infectivity</t>
  </si>
  <si>
    <t>rep3 % infectivity</t>
  </si>
  <si>
    <t>avg % infectivity</t>
  </si>
  <si>
    <t>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</si>
</sst>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4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  <xf borderId="0" fillId="0" fontId="0" numFmtId="0" xfId="0" applyFont="1"/>
    <xf borderId="0" fillId="2" fontId="1" numFmtId="0" xfId="0" applyBorder="1" applyFill="1" applyFont="1"/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B, D, E, F and 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Sheet2!$A$33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Sheet2!$B$33:$M$33</c:f>
            </c:numRef>
          </c:val>
          <c:smooth val="0"/>
        </c:ser>
        <c:ser>
          <c:idx val="1"/>
          <c:order val="1"/>
          <c:tx>
            <c:strRef>
              <c:f>Sheet2!$A$34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Sheet2!$B$34:$M$34</c:f>
            </c:numRef>
          </c:val>
          <c:smooth val="0"/>
        </c:ser>
        <c:ser>
          <c:idx val="2"/>
          <c:order val="2"/>
          <c:tx>
            <c:strRef>
              <c:f>Sheet2!$A$35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Sheet2!$B$35:$M$35</c:f>
            </c:numRef>
          </c:val>
          <c:smooth val="0"/>
        </c:ser>
        <c:ser>
          <c:idx val="3"/>
          <c:order val="3"/>
          <c:tx>
            <c:strRef>
              <c:f>Sheet2!$A$36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Sheet2!$B$36:$M$36</c:f>
            </c:numRef>
          </c:val>
          <c:smooth val="0"/>
        </c:ser>
        <c:ser>
          <c:idx val="4"/>
          <c:order val="4"/>
          <c:tx>
            <c:strRef>
              <c:f>Sheet2!$A$37</c:f>
            </c:strRef>
          </c:tx>
          <c:spPr>
            <a:ln cmpd="sng" w="2540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Sheet2!$B$37:$M$37</c:f>
            </c:numRef>
          </c:val>
          <c:smooth val="0"/>
        </c:ser>
        <c:ser>
          <c:idx val="5"/>
          <c:order val="5"/>
          <c:tx>
            <c:strRef>
              <c:f>Sheet2!$A$38</c:f>
            </c:strRef>
          </c:tx>
          <c:spPr>
            <a:ln cmpd="sng" w="25400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Sheet2!$B$38:$M$38</c:f>
            </c:numRef>
          </c:val>
          <c:smooth val="0"/>
        </c:ser>
        <c:axId val="1800148603"/>
        <c:axId val="1418362156"/>
      </c:lineChart>
      <c:catAx>
        <c:axId val="18001486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&lt;&gt;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418362156"/>
      </c:catAx>
      <c:valAx>
        <c:axId val="14183621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00148603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14</xdr:col>
      <xdr:colOff>371475</xdr:colOff>
      <xdr:row>16</xdr:row>
      <xdr:rowOff>123825</xdr:rowOff>
    </xdr:from>
    <xdr:to>
      <xdr:col>24</xdr:col>
      <xdr:colOff>276225</xdr:colOff>
      <xdr:row>35</xdr:row>
      <xdr:rowOff>38100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</row>
    <row r="3">
      <c r="A3" s="1" t="s">
        <v>4</v>
      </c>
      <c r="E3" s="1" t="s">
        <v>5</v>
      </c>
    </row>
    <row r="5">
      <c r="A5" s="1" t="s">
        <v>6</v>
      </c>
      <c r="B5" s="2">
        <v>42846.0</v>
      </c>
    </row>
    <row r="6">
      <c r="A6" s="1" t="s">
        <v>7</v>
      </c>
      <c r="B6" s="3" t="s">
        <v>8</v>
      </c>
    </row>
    <row r="9">
      <c r="A9" s="1" t="s">
        <v>9</v>
      </c>
      <c r="E9" s="1" t="s">
        <v>10</v>
      </c>
    </row>
    <row r="10">
      <c r="A10" s="1" t="s">
        <v>11</v>
      </c>
      <c r="E10" s="1" t="s">
        <v>12</v>
      </c>
    </row>
    <row r="11">
      <c r="A11" s="1" t="s">
        <v>13</v>
      </c>
      <c r="E11" s="1" t="s">
        <v>14</v>
      </c>
    </row>
    <row r="12">
      <c r="A12" s="1" t="s">
        <v>15</v>
      </c>
    </row>
    <row r="15">
      <c r="A15" s="1" t="s">
        <v>16</v>
      </c>
    </row>
    <row r="16">
      <c r="A16" s="1" t="s">
        <v>17</v>
      </c>
      <c r="E16" s="1" t="s">
        <v>18</v>
      </c>
    </row>
    <row r="17">
      <c r="A17" s="1" t="s">
        <v>19</v>
      </c>
    </row>
    <row r="18">
      <c r="A18" s="1" t="s">
        <v>20</v>
      </c>
      <c r="E18" s="1">
        <v>485.0</v>
      </c>
      <c r="F18" s="1" t="s">
        <v>21</v>
      </c>
    </row>
    <row r="19">
      <c r="A19" s="1" t="s">
        <v>22</v>
      </c>
      <c r="E19" s="1">
        <v>515.0</v>
      </c>
      <c r="F19" s="1" t="s">
        <v>21</v>
      </c>
    </row>
    <row r="20">
      <c r="A20" s="1" t="s">
        <v>23</v>
      </c>
      <c r="E20" s="1">
        <v>12.0</v>
      </c>
      <c r="F20" s="1" t="s">
        <v>21</v>
      </c>
    </row>
    <row r="21">
      <c r="A21" s="1" t="s">
        <v>24</v>
      </c>
      <c r="E21" s="1">
        <v>12.0</v>
      </c>
      <c r="F21" s="1" t="s">
        <v>21</v>
      </c>
    </row>
    <row r="22">
      <c r="A22" s="1" t="s">
        <v>25</v>
      </c>
      <c r="E22" s="1">
        <v>91.0</v>
      </c>
      <c r="F22" s="1" t="s">
        <v>26</v>
      </c>
    </row>
    <row r="23">
      <c r="A23" s="1" t="s">
        <v>27</v>
      </c>
      <c r="E23" s="1">
        <v>25.0</v>
      </c>
      <c r="F23" s="1" t="s">
        <v>28</v>
      </c>
    </row>
    <row r="24">
      <c r="A24" s="1" t="s">
        <v>29</v>
      </c>
      <c r="E24" s="1">
        <v>400.0</v>
      </c>
      <c r="F24" s="1" t="s">
        <v>30</v>
      </c>
    </row>
    <row r="25">
      <c r="A25" s="1" t="s">
        <v>31</v>
      </c>
      <c r="E25" s="1">
        <v>20.0</v>
      </c>
      <c r="F25" s="1" t="s">
        <v>32</v>
      </c>
    </row>
    <row r="26">
      <c r="A26" s="1" t="s">
        <v>33</v>
      </c>
      <c r="E26" s="1">
        <v>0.0</v>
      </c>
      <c r="F26" s="1" t="s">
        <v>32</v>
      </c>
    </row>
    <row r="27">
      <c r="A27" s="1" t="s">
        <v>34</v>
      </c>
      <c r="E27" s="1">
        <v>0.0</v>
      </c>
      <c r="F27" s="1" t="s">
        <v>35</v>
      </c>
    </row>
    <row r="28">
      <c r="A28" s="1" t="s">
        <v>36</v>
      </c>
      <c r="E28" s="1" t="s">
        <v>37</v>
      </c>
    </row>
    <row r="29">
      <c r="A29" s="1" t="s">
        <v>38</v>
      </c>
      <c r="B29" s="3" t="s">
        <v>39</v>
      </c>
    </row>
    <row r="31">
      <c r="B31" s="1" t="s">
        <v>40</v>
      </c>
    </row>
    <row r="32">
      <c r="A32" s="4" t="s">
        <v>41</v>
      </c>
      <c r="B32" s="4">
        <v>1.0</v>
      </c>
      <c r="C32" s="4">
        <v>2.0</v>
      </c>
      <c r="D32" s="4">
        <v>3.0</v>
      </c>
      <c r="E32" s="4">
        <v>4.0</v>
      </c>
      <c r="F32" s="4">
        <v>5.0</v>
      </c>
      <c r="G32" s="4">
        <v>6.0</v>
      </c>
      <c r="H32" s="4">
        <v>7.0</v>
      </c>
      <c r="I32" s="4">
        <v>8.0</v>
      </c>
      <c r="J32" s="4">
        <v>9.0</v>
      </c>
      <c r="K32" s="4">
        <v>10.0</v>
      </c>
      <c r="L32" s="4">
        <v>11.0</v>
      </c>
      <c r="M32" s="4">
        <v>12.0</v>
      </c>
    </row>
    <row r="33">
      <c r="A33" s="4" t="s">
        <v>42</v>
      </c>
      <c r="B33" s="1">
        <v>4825.0</v>
      </c>
      <c r="C33" s="1">
        <v>4801.0</v>
      </c>
      <c r="D33" s="1">
        <v>4903.0</v>
      </c>
      <c r="E33" s="1">
        <v>4982.0</v>
      </c>
      <c r="F33" s="1">
        <v>5001.0</v>
      </c>
      <c r="G33" s="1">
        <v>4948.0</v>
      </c>
      <c r="H33" s="1">
        <v>5051.0</v>
      </c>
      <c r="I33" s="1">
        <v>4978.0</v>
      </c>
      <c r="J33" s="1">
        <v>4968.0</v>
      </c>
      <c r="K33" s="1">
        <v>4950.0</v>
      </c>
      <c r="L33" s="1">
        <v>4900.0</v>
      </c>
      <c r="M33" s="1">
        <v>4845.0</v>
      </c>
    </row>
    <row r="34">
      <c r="A34" s="4" t="s">
        <v>43</v>
      </c>
      <c r="B34" s="1">
        <v>25953.0</v>
      </c>
      <c r="C34" s="1">
        <v>29655.0</v>
      </c>
      <c r="D34" s="1">
        <v>27533.0</v>
      </c>
      <c r="E34" s="1">
        <v>29025.0</v>
      </c>
      <c r="F34" s="1">
        <v>30445.0</v>
      </c>
      <c r="G34" s="1">
        <v>31419.0</v>
      </c>
      <c r="H34" s="1">
        <v>29752.0</v>
      </c>
      <c r="I34" s="1">
        <v>30948.0</v>
      </c>
      <c r="J34" s="1">
        <v>31392.0</v>
      </c>
      <c r="K34" s="1">
        <v>29104.0</v>
      </c>
      <c r="L34" s="1">
        <v>27378.0</v>
      </c>
      <c r="M34" s="1">
        <v>30132.0</v>
      </c>
    </row>
    <row r="35">
      <c r="A35" s="4" t="s">
        <v>44</v>
      </c>
      <c r="B35" s="1">
        <v>23009.0</v>
      </c>
      <c r="C35" s="1">
        <v>28267.0</v>
      </c>
      <c r="D35" s="1">
        <v>28234.0</v>
      </c>
      <c r="E35" s="1">
        <v>27932.0</v>
      </c>
      <c r="F35" s="1">
        <v>29208.0</v>
      </c>
      <c r="G35" s="1">
        <v>25753.0</v>
      </c>
      <c r="H35" s="1">
        <v>7753.0</v>
      </c>
      <c r="I35" s="1">
        <v>4788.0</v>
      </c>
      <c r="J35" s="1">
        <v>4594.0</v>
      </c>
      <c r="K35" s="1">
        <v>4535.0</v>
      </c>
      <c r="L35" s="1">
        <v>4530.0</v>
      </c>
      <c r="M35" s="1">
        <v>4517.0</v>
      </c>
    </row>
    <row r="36">
      <c r="A36" s="4" t="s">
        <v>45</v>
      </c>
      <c r="B36" s="1">
        <v>22210.0</v>
      </c>
      <c r="C36" s="1">
        <v>24619.0</v>
      </c>
      <c r="D36" s="1">
        <v>26174.0</v>
      </c>
      <c r="E36" s="1">
        <v>25534.0</v>
      </c>
      <c r="F36" s="1">
        <v>29295.0</v>
      </c>
      <c r="G36" s="1">
        <v>27332.0</v>
      </c>
      <c r="H36" s="1">
        <v>9304.0</v>
      </c>
      <c r="I36" s="1">
        <v>4785.0</v>
      </c>
      <c r="J36" s="1">
        <v>4516.0</v>
      </c>
      <c r="K36" s="1">
        <v>4527.0</v>
      </c>
      <c r="L36" s="1">
        <v>4489.0</v>
      </c>
      <c r="M36" s="1">
        <v>4479.0</v>
      </c>
    </row>
    <row r="37">
      <c r="A37" s="4" t="s">
        <v>46</v>
      </c>
      <c r="B37" s="1">
        <v>20389.0</v>
      </c>
      <c r="C37" s="1">
        <v>25621.0</v>
      </c>
      <c r="D37" s="1">
        <v>26130.0</v>
      </c>
      <c r="E37" s="1">
        <v>25258.0</v>
      </c>
      <c r="F37" s="1">
        <v>28462.0</v>
      </c>
      <c r="G37" s="1">
        <v>23719.0</v>
      </c>
      <c r="H37" s="1">
        <v>7814.0</v>
      </c>
      <c r="I37" s="1">
        <v>4754.0</v>
      </c>
      <c r="J37" s="1">
        <v>4481.0</v>
      </c>
      <c r="K37" s="1">
        <v>4440.0</v>
      </c>
      <c r="L37" s="1">
        <v>4473.0</v>
      </c>
      <c r="M37" s="1">
        <v>4471.0</v>
      </c>
    </row>
    <row r="38">
      <c r="A38" s="4" t="s">
        <v>47</v>
      </c>
      <c r="B38" s="1">
        <v>22454.0</v>
      </c>
      <c r="C38" s="1">
        <v>23797.0</v>
      </c>
      <c r="D38" s="1">
        <v>26070.0</v>
      </c>
      <c r="E38" s="1">
        <v>25734.0</v>
      </c>
      <c r="F38" s="1">
        <v>27926.0</v>
      </c>
      <c r="G38" s="1">
        <v>27819.0</v>
      </c>
      <c r="H38" s="1">
        <v>26457.0</v>
      </c>
      <c r="I38" s="1">
        <v>28338.0</v>
      </c>
      <c r="J38" s="1">
        <v>26495.0</v>
      </c>
      <c r="K38" s="1">
        <v>25737.0</v>
      </c>
      <c r="L38" s="1">
        <v>28074.0</v>
      </c>
      <c r="M38" s="1">
        <v>25591.0</v>
      </c>
    </row>
    <row r="42">
      <c r="A42" s="1" t="s">
        <v>48</v>
      </c>
      <c r="B42" s="3" t="s">
        <v>49</v>
      </c>
    </row>
    <row r="45">
      <c r="A45" s="5" t="s">
        <v>50</v>
      </c>
      <c r="B45" s="6">
        <f t="shared" ref="B45:L45" si="1">C45*60/(60+80)</f>
        <v>0.001023875872</v>
      </c>
      <c r="C45" s="6">
        <f t="shared" si="1"/>
        <v>0.002389043701</v>
      </c>
      <c r="D45" s="6">
        <f t="shared" si="1"/>
        <v>0.005574435302</v>
      </c>
      <c r="E45" s="6">
        <f t="shared" si="1"/>
        <v>0.0130070157</v>
      </c>
      <c r="F45" s="6">
        <f t="shared" si="1"/>
        <v>0.03034970331</v>
      </c>
      <c r="G45" s="6">
        <f t="shared" si="1"/>
        <v>0.07081597439</v>
      </c>
      <c r="H45" s="6">
        <f t="shared" si="1"/>
        <v>0.1652372736</v>
      </c>
      <c r="I45" s="6">
        <f t="shared" si="1"/>
        <v>0.3855536384</v>
      </c>
      <c r="J45" s="6">
        <f t="shared" si="1"/>
        <v>0.8996251562</v>
      </c>
      <c r="K45" s="6">
        <f t="shared" si="1"/>
        <v>2.099125364</v>
      </c>
      <c r="L45" s="6">
        <f t="shared" si="1"/>
        <v>4.897959184</v>
      </c>
      <c r="M45" s="6">
        <v>11.428571428571427</v>
      </c>
      <c r="P45" t="str">
        <f t="array" ref="P45:U57">TRANSPOSE(A45:M50)</f>
        <v>[mAb] ug/ml</v>
      </c>
      <c r="Q45" t="s">
        <v>51</v>
      </c>
      <c r="R45" t="s">
        <v>52</v>
      </c>
      <c r="S45" t="s">
        <v>53</v>
      </c>
      <c r="T45" t="s">
        <v>54</v>
      </c>
      <c r="U45" t="s">
        <v>55</v>
      </c>
    </row>
    <row r="46">
      <c r="A46" s="5" t="s">
        <v>51</v>
      </c>
      <c r="B46" s="7">
        <f t="shared" ref="B46:M46" si="2">(B35-B$33)/(average(B$34,B$38)-B$33)</f>
        <v>0.9383595222</v>
      </c>
      <c r="C46" s="7">
        <f t="shared" si="2"/>
        <v>1.070285063</v>
      </c>
      <c r="D46" s="7">
        <f t="shared" si="2"/>
        <v>1.065415439</v>
      </c>
      <c r="E46" s="7">
        <f t="shared" si="2"/>
        <v>1.024667932</v>
      </c>
      <c r="F46" s="7">
        <f t="shared" si="2"/>
        <v>1.000930348</v>
      </c>
      <c r="G46" s="7">
        <f t="shared" si="2"/>
        <v>0.843297799</v>
      </c>
      <c r="H46" s="7">
        <f t="shared" si="2"/>
        <v>0.1172056304</v>
      </c>
      <c r="I46" s="7">
        <f t="shared" si="2"/>
        <v>-0.007703223191</v>
      </c>
      <c r="J46" s="7">
        <f t="shared" si="2"/>
        <v>-0.01559925758</v>
      </c>
      <c r="K46" s="7">
        <f t="shared" si="2"/>
        <v>-0.01846865891</v>
      </c>
      <c r="L46" s="7">
        <f t="shared" si="2"/>
        <v>-0.01620958556</v>
      </c>
      <c r="M46" s="7">
        <f t="shared" si="2"/>
        <v>-0.01425064628</v>
      </c>
      <c r="P46" s="8">
        <v>0.0010238758718174798</v>
      </c>
      <c r="Q46">
        <v>0.9383595221508373</v>
      </c>
      <c r="R46">
        <v>0.8971282607012927</v>
      </c>
      <c r="S46">
        <v>0.8031581391748588</v>
      </c>
      <c r="T46">
        <v>0.8795486406756629</v>
      </c>
      <c r="U46">
        <v>0.06929383644912755</v>
      </c>
    </row>
    <row r="47">
      <c r="A47" s="5" t="s">
        <v>52</v>
      </c>
      <c r="B47" s="7">
        <f t="shared" ref="B47:M47" si="3">(B36-B$33)/(average(B$34,B$38)-B$33)</f>
        <v>0.8971282607</v>
      </c>
      <c r="C47" s="7">
        <f t="shared" si="3"/>
        <v>0.9038996579</v>
      </c>
      <c r="D47" s="7">
        <f t="shared" si="3"/>
        <v>0.9713450693</v>
      </c>
      <c r="E47" s="7">
        <f t="shared" si="3"/>
        <v>0.917602411</v>
      </c>
      <c r="F47" s="7">
        <f t="shared" si="3"/>
        <v>1.004527693</v>
      </c>
      <c r="G47" s="7">
        <f t="shared" si="3"/>
        <v>0.9073000689</v>
      </c>
      <c r="H47" s="7">
        <f t="shared" si="3"/>
        <v>0.1844839178</v>
      </c>
      <c r="I47" s="7">
        <f t="shared" si="3"/>
        <v>-0.007824853031</v>
      </c>
      <c r="J47" s="7">
        <f t="shared" si="3"/>
        <v>-0.01885257867</v>
      </c>
      <c r="K47" s="7">
        <f t="shared" si="3"/>
        <v>-0.01882468125</v>
      </c>
      <c r="L47" s="7">
        <f t="shared" si="3"/>
        <v>-0.01800578288</v>
      </c>
      <c r="M47" s="7">
        <f t="shared" si="3"/>
        <v>-0.01590163578</v>
      </c>
      <c r="P47" s="8">
        <v>0.0023890437009074527</v>
      </c>
      <c r="Q47">
        <v>1.070285062713797</v>
      </c>
      <c r="R47">
        <v>0.9038996579247435</v>
      </c>
      <c r="S47">
        <v>0.9496009122006841</v>
      </c>
      <c r="T47">
        <v>0.9745952109464082</v>
      </c>
      <c r="U47">
        <v>0.08596256138021471</v>
      </c>
    </row>
    <row r="48">
      <c r="A48" s="5" t="s">
        <v>53</v>
      </c>
      <c r="B48" s="7">
        <f t="shared" ref="B48:M48" si="4">(B37-B$33)/(average(B$34,B$38)-B$33)</f>
        <v>0.8031581392</v>
      </c>
      <c r="C48" s="7">
        <f t="shared" si="4"/>
        <v>0.9496009122</v>
      </c>
      <c r="D48" s="7">
        <f t="shared" si="4"/>
        <v>0.9693357993</v>
      </c>
      <c r="E48" s="7">
        <f t="shared" si="4"/>
        <v>0.9052796071</v>
      </c>
      <c r="F48" s="7">
        <f t="shared" si="4"/>
        <v>0.9700841448</v>
      </c>
      <c r="G48" s="7">
        <f t="shared" si="4"/>
        <v>0.7608528232</v>
      </c>
      <c r="H48" s="7">
        <f t="shared" si="4"/>
        <v>0.1198516494</v>
      </c>
      <c r="I48" s="7">
        <f t="shared" si="4"/>
        <v>-0.009081694709</v>
      </c>
      <c r="J48" s="7">
        <f t="shared" si="4"/>
        <v>-0.02031240224</v>
      </c>
      <c r="K48" s="7">
        <f t="shared" si="4"/>
        <v>-0.0226964242</v>
      </c>
      <c r="L48" s="7">
        <f t="shared" si="4"/>
        <v>-0.01870673793</v>
      </c>
      <c r="M48" s="7">
        <f t="shared" si="4"/>
        <v>-0.01624921252</v>
      </c>
      <c r="P48" s="8">
        <v>0.005574435302117389</v>
      </c>
      <c r="Q48">
        <v>1.0654154394136586</v>
      </c>
      <c r="R48">
        <v>0.9713450692969838</v>
      </c>
      <c r="S48">
        <v>0.9693357992556568</v>
      </c>
      <c r="T48">
        <v>1.002032102655433</v>
      </c>
      <c r="U48">
        <v>0.0549007725399171</v>
      </c>
    </row>
    <row r="49">
      <c r="A49" s="5" t="s">
        <v>54</v>
      </c>
      <c r="B49" s="7">
        <f t="shared" ref="B49:M49" si="5">average(B46:B48)</f>
        <v>0.8795486407</v>
      </c>
      <c r="C49" s="7">
        <f t="shared" si="5"/>
        <v>0.9745952109</v>
      </c>
      <c r="D49" s="7">
        <f t="shared" si="5"/>
        <v>1.002032103</v>
      </c>
      <c r="E49" s="7">
        <f t="shared" si="5"/>
        <v>0.9491833166</v>
      </c>
      <c r="F49" s="7">
        <f t="shared" si="5"/>
        <v>0.9918473954</v>
      </c>
      <c r="G49" s="7">
        <f t="shared" si="5"/>
        <v>0.8371502304</v>
      </c>
      <c r="H49" s="7">
        <f t="shared" si="5"/>
        <v>0.1405137325</v>
      </c>
      <c r="I49" s="7">
        <f t="shared" si="5"/>
        <v>-0.008203256977</v>
      </c>
      <c r="J49" s="7">
        <f t="shared" si="5"/>
        <v>-0.01825474616</v>
      </c>
      <c r="K49" s="7">
        <f t="shared" si="5"/>
        <v>-0.01999658812</v>
      </c>
      <c r="L49" s="7">
        <f t="shared" si="5"/>
        <v>-0.01764070212</v>
      </c>
      <c r="M49" s="7">
        <f t="shared" si="5"/>
        <v>-0.01546716486</v>
      </c>
      <c r="P49" s="8">
        <v>0.013007015704940575</v>
      </c>
      <c r="Q49">
        <v>1.0246679316888045</v>
      </c>
      <c r="R49">
        <v>0.9176024109833687</v>
      </c>
      <c r="S49">
        <v>0.9052796070990066</v>
      </c>
      <c r="T49">
        <v>0.9491833165903932</v>
      </c>
      <c r="U49">
        <v>0.06566131441960012</v>
      </c>
    </row>
    <row r="50">
      <c r="A50" s="5" t="s">
        <v>55</v>
      </c>
      <c r="B50" s="7">
        <f t="shared" ref="B50:M50" si="6">stdev(B46:B48)</f>
        <v>0.06929383645</v>
      </c>
      <c r="C50" s="7">
        <f t="shared" si="6"/>
        <v>0.08596256138</v>
      </c>
      <c r="D50" s="7">
        <f t="shared" si="6"/>
        <v>0.05490077254</v>
      </c>
      <c r="E50" s="7">
        <f t="shared" si="6"/>
        <v>0.06566131442</v>
      </c>
      <c r="F50" s="7">
        <f t="shared" si="6"/>
        <v>0.01893315953</v>
      </c>
      <c r="G50" s="7">
        <f t="shared" si="6"/>
        <v>0.07341691493</v>
      </c>
      <c r="H50" s="7">
        <f t="shared" si="6"/>
        <v>0.03810227356</v>
      </c>
      <c r="I50" s="7">
        <f t="shared" si="6"/>
        <v>0.0007631763175</v>
      </c>
      <c r="J50" s="7">
        <f t="shared" si="6"/>
        <v>0.002412775569</v>
      </c>
      <c r="K50" s="7">
        <f t="shared" si="6"/>
        <v>0.002344893202</v>
      </c>
      <c r="L50" s="7">
        <f t="shared" si="6"/>
        <v>0.001287985038</v>
      </c>
      <c r="M50" s="7">
        <f t="shared" si="6"/>
        <v>0.001067773617</v>
      </c>
      <c r="P50" s="8">
        <v>0.03034970331152801</v>
      </c>
      <c r="Q50">
        <v>1.0009303479501332</v>
      </c>
      <c r="R50">
        <v>1.0045276933573157</v>
      </c>
      <c r="S50">
        <v>0.9700841448034898</v>
      </c>
      <c r="T50">
        <v>0.991847395370313</v>
      </c>
      <c r="U50">
        <v>0.018933159533484893</v>
      </c>
    </row>
    <row r="51">
      <c r="P51" s="8">
        <v>0.07081597439356536</v>
      </c>
      <c r="Q51">
        <v>0.8432977990353047</v>
      </c>
      <c r="R51">
        <v>0.9073000689068137</v>
      </c>
      <c r="S51">
        <v>0.7608528231526894</v>
      </c>
      <c r="T51">
        <v>0.837150230364936</v>
      </c>
      <c r="U51">
        <v>0.07341691492878119</v>
      </c>
    </row>
    <row r="52">
      <c r="P52" s="8">
        <v>0.16523727358498583</v>
      </c>
      <c r="Q52">
        <v>0.11720563038150389</v>
      </c>
      <c r="R52">
        <v>0.18448391784327758</v>
      </c>
      <c r="S52">
        <v>0.11985164942416553</v>
      </c>
      <c r="T52">
        <v>0.140513732549649</v>
      </c>
      <c r="U52">
        <v>0.03810227355763112</v>
      </c>
    </row>
    <row r="53">
      <c r="P53" s="8">
        <v>0.3855536383649669</v>
      </c>
      <c r="Q53">
        <v>-0.007703223190756132</v>
      </c>
      <c r="R53">
        <v>-0.007824853030610176</v>
      </c>
      <c r="S53">
        <v>-0.009081694709101966</v>
      </c>
      <c r="T53">
        <v>-0.008203256976822759</v>
      </c>
      <c r="U53">
        <v>7.631763175076969E-4</v>
      </c>
    </row>
    <row r="54">
      <c r="P54" s="8">
        <v>0.8996251561849229</v>
      </c>
      <c r="Q54">
        <v>-0.015599257575441597</v>
      </c>
      <c r="R54">
        <v>-0.018852578674063106</v>
      </c>
      <c r="S54">
        <v>-0.020312402243957372</v>
      </c>
      <c r="T54">
        <v>-0.018254746164487357</v>
      </c>
      <c r="U54">
        <v>0.002412775569488157</v>
      </c>
    </row>
    <row r="55">
      <c r="P55" s="8">
        <v>2.0991253644314867</v>
      </c>
      <c r="Q55">
        <v>-0.018468658908346498</v>
      </c>
      <c r="R55">
        <v>-0.018824681248748358</v>
      </c>
      <c r="S55">
        <v>-0.022696424200618587</v>
      </c>
      <c r="T55">
        <v>-0.019996588119237813</v>
      </c>
      <c r="U55">
        <v>0.002344893201504157</v>
      </c>
    </row>
    <row r="56">
      <c r="P56" s="8">
        <v>4.897959183673469</v>
      </c>
      <c r="Q56">
        <v>-0.016209585560325944</v>
      </c>
      <c r="R56">
        <v>-0.01800578287917287</v>
      </c>
      <c r="S56">
        <v>-0.01870673793043021</v>
      </c>
      <c r="T56">
        <v>-0.017640702123309676</v>
      </c>
      <c r="U56">
        <v>0.001287985038191659</v>
      </c>
    </row>
    <row r="57">
      <c r="P57" s="8">
        <v>11.428571428571427</v>
      </c>
      <c r="Q57">
        <v>-0.014250646275498012</v>
      </c>
      <c r="R57">
        <v>-0.015901635783025222</v>
      </c>
      <c r="S57">
        <v>-0.016249212521452002</v>
      </c>
      <c r="T57">
        <v>-0.015467164859991745</v>
      </c>
      <c r="U57">
        <v>0.0010677736169656129</v>
      </c>
    </row>
    <row r="60">
      <c r="P60" t="s">
        <v>50</v>
      </c>
      <c r="T60" t="s">
        <v>54</v>
      </c>
      <c r="U60" t="s">
        <v>55</v>
      </c>
    </row>
    <row r="61">
      <c r="P61">
        <v>0.0010238758718174798</v>
      </c>
      <c r="T61">
        <v>0.8795486406756629</v>
      </c>
      <c r="U61">
        <v>0.06929383644912755</v>
      </c>
    </row>
    <row r="62">
      <c r="P62">
        <v>0.0023890437009074527</v>
      </c>
      <c r="T62">
        <v>0.9745952109464082</v>
      </c>
      <c r="U62">
        <v>0.08596256138021471</v>
      </c>
    </row>
    <row r="63">
      <c r="P63">
        <v>0.005574435302117389</v>
      </c>
      <c r="T63">
        <v>1.002032102655433</v>
      </c>
      <c r="U63">
        <v>0.0549007725399171</v>
      </c>
    </row>
    <row r="64">
      <c r="P64">
        <v>0.013007015704940575</v>
      </c>
      <c r="T64">
        <v>0.9491833165903932</v>
      </c>
      <c r="U64">
        <v>0.06566131441960012</v>
      </c>
    </row>
    <row r="65">
      <c r="P65">
        <v>0.03034970331152801</v>
      </c>
      <c r="T65">
        <v>0.991847395370313</v>
      </c>
      <c r="U65">
        <v>0.018933159533484893</v>
      </c>
    </row>
    <row r="66">
      <c r="P66">
        <v>0.07081597439356536</v>
      </c>
      <c r="T66">
        <v>0.837150230364936</v>
      </c>
      <c r="U66">
        <v>0.07341691492878119</v>
      </c>
    </row>
    <row r="67">
      <c r="P67">
        <v>0.16523727358498583</v>
      </c>
      <c r="T67">
        <v>0.140513732549649</v>
      </c>
      <c r="U67">
        <v>0.03810227355763112</v>
      </c>
    </row>
    <row r="68">
      <c r="P68">
        <v>0.3855536383649669</v>
      </c>
      <c r="T68">
        <v>-0.008203256976822759</v>
      </c>
      <c r="U68">
        <v>7.631763175076969E-4</v>
      </c>
    </row>
    <row r="69">
      <c r="P69">
        <v>0.8996251561849229</v>
      </c>
      <c r="T69">
        <v>-0.018254746164487357</v>
      </c>
      <c r="U69">
        <v>0.002412775569488157</v>
      </c>
    </row>
    <row r="70">
      <c r="P70">
        <v>2.0991253644314867</v>
      </c>
      <c r="T70">
        <v>-0.019996588119237813</v>
      </c>
      <c r="U70">
        <v>0.002344893201504157</v>
      </c>
    </row>
    <row r="71">
      <c r="P71">
        <v>4.897959183673469</v>
      </c>
      <c r="T71">
        <v>-0.017640702123309676</v>
      </c>
      <c r="U71">
        <v>0.001287985038191659</v>
      </c>
    </row>
    <row r="72">
      <c r="P72">
        <v>11.428571428571427</v>
      </c>
      <c r="T72">
        <v>-0.015467164859991745</v>
      </c>
      <c r="U72">
        <v>0.0010677736169656129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