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1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</text>
    </comment>
    <comment authorId="0" ref="E3">
      <text>
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</text>
    </comment>
  </commentList>
</comments>
</file>

<file path=xl/sharedStrings.xml><?xml version="1.0" encoding="utf-8"?>
<sst xmlns="http://schemas.openxmlformats.org/spreadsheetml/2006/main" count="68" uniqueCount="56">
  <si>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</si>
  <si>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</si>
  <si>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</si>
  <si>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</si>
  <si>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</si>
  <si>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</si>
  <si>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</si>
  <si>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</si>
  <si>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10:11:58 AM</t>
  </si>
  <si>
    <t>System</t>
  </si>
  <si>
    <t>BLOOMLAB-PC</t>
  </si>
  <si>
    <t>User</t>
  </si>
  <si>
    <t>BloomLab-PC\Bloom Lab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</si>
  <si>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</si>
  <si>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</si>
  <si>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</si>
  <si>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</si>
  <si>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</si>
  <si>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</si>
  <si>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</si>
  <si>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</si>
  <si>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</si>
  <si>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</si>
  <si>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</si>
  <si>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</si>
  <si>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</si>
  <si>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</si>
  <si>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</si>
  <si>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</si>
  <si>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</si>
  <si>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</si>
  <si>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</si>
  <si>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</si>
  <si>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</si>
  <si>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</si>
  <si>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</si>
  <si>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</si>
  <si>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</si>
  <si>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</si>
  <si>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4/21/2017 10:12:53 AM</t>
  </si>
  <si>
    <t>Temperature: 25 °C</t>
  </si>
  <si>
    <t>&lt;&gt;</t>
  </si>
  <si>
    <t>B</t>
  </si>
  <si>
    <t>C</t>
  </si>
  <si>
    <t>D</t>
  </si>
  <si>
    <t>E</t>
  </si>
  <si>
    <t>F</t>
  </si>
  <si>
    <t>G</t>
  </si>
  <si>
    <t>End Time:</t>
  </si>
  <si>
    <t>4/21/2017 10:13:39 AM</t>
  </si>
  <si>
    <t>[mAb] ug/ml</t>
  </si>
  <si>
    <t>rep1 % infectivity</t>
  </si>
  <si>
    <t>rep2 % infectivity</t>
  </si>
  <si>
    <t>rep3 % infectivity</t>
  </si>
  <si>
    <t>avg % infectivity</t>
  </si>
  <si>
    <t>stdev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</si>
</sst>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4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  <xf borderId="0" fillId="0" fontId="0" numFmtId="0" xfId="0" applyFont="1"/>
    <xf borderId="0" fillId="2" fontId="1" numFmtId="0" xfId="0" applyBorder="1" applyFill="1" applyFont="1"/>
    <xf borderId="0" fillId="0" fontId="2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C, D, E, F and 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Sheet2!$A$33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Sheet2!$B$33:$M$33</c:f>
            </c:numRef>
          </c:val>
          <c:smooth val="0"/>
        </c:ser>
        <c:ser>
          <c:idx val="1"/>
          <c:order val="1"/>
          <c:tx>
            <c:strRef>
              <c:f>Sheet2!$A$34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Sheet2!$B$34:$M$34</c:f>
            </c:numRef>
          </c:val>
          <c:smooth val="0"/>
        </c:ser>
        <c:ser>
          <c:idx val="2"/>
          <c:order val="2"/>
          <c:tx>
            <c:strRef>
              <c:f>Sheet2!$A$35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Sheet2!$B$35:$M$35</c:f>
            </c:numRef>
          </c:val>
          <c:smooth val="0"/>
        </c:ser>
        <c:ser>
          <c:idx val="3"/>
          <c:order val="3"/>
          <c:tx>
            <c:strRef>
              <c:f>Sheet2!$A$36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Sheet2!$B$36:$M$36</c:f>
            </c:numRef>
          </c:val>
          <c:smooth val="0"/>
        </c:ser>
        <c:ser>
          <c:idx val="4"/>
          <c:order val="4"/>
          <c:tx>
            <c:strRef>
              <c:f>Sheet2!$A$37</c:f>
            </c:strRef>
          </c:tx>
          <c:spPr>
            <a:ln cmpd="sng" w="2540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Sheet2!$B$37:$M$37</c:f>
            </c:numRef>
          </c:val>
          <c:smooth val="0"/>
        </c:ser>
        <c:ser>
          <c:idx val="5"/>
          <c:order val="5"/>
          <c:tx>
            <c:strRef>
              <c:f>Sheet2!$A$38</c:f>
            </c:strRef>
          </c:tx>
          <c:spPr>
            <a:ln cmpd="sng" w="25400">
              <a:solidFill>
                <a:srgbClr val="0099C6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Sheet2!$B$38:$M$38</c:f>
            </c:numRef>
          </c:val>
          <c:smooth val="0"/>
        </c:ser>
        <c:axId val="1744395871"/>
        <c:axId val="1448771740"/>
      </c:lineChart>
      <c:catAx>
        <c:axId val="1744395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&lt;&gt;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448771740"/>
      </c:catAx>
      <c:valAx>
        <c:axId val="14487717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44395871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13</xdr:col>
      <xdr:colOff>428625</xdr:colOff>
      <xdr:row>17</xdr:row>
      <xdr:rowOff>161925</xdr:rowOff>
    </xdr:from>
    <xdr:to>
      <xdr:col>23</xdr:col>
      <xdr:colOff>333375</xdr:colOff>
      <xdr:row>36</xdr:row>
      <xdr:rowOff>76200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</row>
    <row r="3">
      <c r="A3" s="1" t="s">
        <v>4</v>
      </c>
      <c r="E3" s="1" t="s">
        <v>5</v>
      </c>
    </row>
    <row r="5">
      <c r="A5" s="1" t="s">
        <v>6</v>
      </c>
      <c r="B5" s="2">
        <v>42846.0</v>
      </c>
    </row>
    <row r="6">
      <c r="A6" s="1" t="s">
        <v>7</v>
      </c>
      <c r="B6" s="3" t="s">
        <v>8</v>
      </c>
    </row>
    <row r="9">
      <c r="A9" s="1" t="s">
        <v>9</v>
      </c>
      <c r="E9" s="1" t="s">
        <v>10</v>
      </c>
    </row>
    <row r="10">
      <c r="A10" s="1" t="s">
        <v>11</v>
      </c>
      <c r="E10" s="1" t="s">
        <v>12</v>
      </c>
    </row>
    <row r="11">
      <c r="A11" s="1" t="s">
        <v>13</v>
      </c>
      <c r="E11" s="1" t="s">
        <v>14</v>
      </c>
    </row>
    <row r="12">
      <c r="A12" s="1" t="s">
        <v>15</v>
      </c>
    </row>
    <row r="15">
      <c r="A15" s="1" t="s">
        <v>16</v>
      </c>
    </row>
    <row r="16">
      <c r="A16" s="1" t="s">
        <v>17</v>
      </c>
      <c r="E16" s="1" t="s">
        <v>18</v>
      </c>
    </row>
    <row r="17">
      <c r="A17" s="1" t="s">
        <v>19</v>
      </c>
    </row>
    <row r="18">
      <c r="A18" s="1" t="s">
        <v>20</v>
      </c>
      <c r="E18" s="1">
        <v>485.0</v>
      </c>
      <c r="F18" s="1" t="s">
        <v>21</v>
      </c>
    </row>
    <row r="19">
      <c r="A19" s="1" t="s">
        <v>22</v>
      </c>
      <c r="E19" s="1">
        <v>515.0</v>
      </c>
      <c r="F19" s="1" t="s">
        <v>21</v>
      </c>
    </row>
    <row r="20">
      <c r="A20" s="1" t="s">
        <v>23</v>
      </c>
      <c r="E20" s="1">
        <v>12.0</v>
      </c>
      <c r="F20" s="1" t="s">
        <v>21</v>
      </c>
    </row>
    <row r="21">
      <c r="A21" s="1" t="s">
        <v>24</v>
      </c>
      <c r="E21" s="1">
        <v>12.0</v>
      </c>
      <c r="F21" s="1" t="s">
        <v>21</v>
      </c>
    </row>
    <row r="22">
      <c r="A22" s="1" t="s">
        <v>25</v>
      </c>
      <c r="E22" s="1">
        <v>90.0</v>
      </c>
      <c r="F22" s="1" t="s">
        <v>26</v>
      </c>
    </row>
    <row r="23">
      <c r="A23" s="1" t="s">
        <v>27</v>
      </c>
      <c r="E23" s="1">
        <v>25.0</v>
      </c>
      <c r="F23" s="1" t="s">
        <v>28</v>
      </c>
    </row>
    <row r="24">
      <c r="A24" s="1" t="s">
        <v>29</v>
      </c>
      <c r="E24" s="1">
        <v>400.0</v>
      </c>
      <c r="F24" s="1" t="s">
        <v>30</v>
      </c>
    </row>
    <row r="25">
      <c r="A25" s="1" t="s">
        <v>31</v>
      </c>
      <c r="E25" s="1">
        <v>20.0</v>
      </c>
      <c r="F25" s="1" t="s">
        <v>32</v>
      </c>
    </row>
    <row r="26">
      <c r="A26" s="1" t="s">
        <v>33</v>
      </c>
      <c r="E26" s="1">
        <v>0.0</v>
      </c>
      <c r="F26" s="1" t="s">
        <v>32</v>
      </c>
    </row>
    <row r="27">
      <c r="A27" s="1" t="s">
        <v>34</v>
      </c>
      <c r="E27" s="1">
        <v>0.0</v>
      </c>
      <c r="F27" s="1" t="s">
        <v>35</v>
      </c>
    </row>
    <row r="28">
      <c r="A28" s="1" t="s">
        <v>36</v>
      </c>
      <c r="E28" s="1" t="s">
        <v>37</v>
      </c>
    </row>
    <row r="29">
      <c r="A29" s="1" t="s">
        <v>38</v>
      </c>
      <c r="B29" s="3" t="s">
        <v>39</v>
      </c>
    </row>
    <row r="31">
      <c r="B31" s="1" t="s">
        <v>40</v>
      </c>
    </row>
    <row r="32">
      <c r="A32" s="4" t="s">
        <v>41</v>
      </c>
      <c r="B32" s="4">
        <v>1.0</v>
      </c>
      <c r="C32" s="4">
        <v>2.0</v>
      </c>
      <c r="D32" s="4">
        <v>3.0</v>
      </c>
      <c r="E32" s="4">
        <v>4.0</v>
      </c>
      <c r="F32" s="4">
        <v>5.0</v>
      </c>
      <c r="G32" s="4">
        <v>6.0</v>
      </c>
      <c r="H32" s="4">
        <v>7.0</v>
      </c>
      <c r="I32" s="4">
        <v>8.0</v>
      </c>
      <c r="J32" s="4">
        <v>9.0</v>
      </c>
      <c r="K32" s="4">
        <v>10.0</v>
      </c>
      <c r="L32" s="4">
        <v>11.0</v>
      </c>
      <c r="M32" s="4">
        <v>12.0</v>
      </c>
    </row>
    <row r="33">
      <c r="A33" s="4" t="s">
        <v>42</v>
      </c>
      <c r="B33" s="1">
        <v>4562.0</v>
      </c>
      <c r="C33" s="1">
        <v>4512.0</v>
      </c>
      <c r="D33" s="1">
        <v>4531.0</v>
      </c>
      <c r="E33" s="1">
        <v>4602.0</v>
      </c>
      <c r="F33" s="1">
        <v>4570.0</v>
      </c>
      <c r="G33" s="1">
        <v>4642.0</v>
      </c>
      <c r="H33" s="1">
        <v>4620.0</v>
      </c>
      <c r="I33" s="1">
        <v>4502.0</v>
      </c>
      <c r="J33" s="1">
        <v>4657.0</v>
      </c>
      <c r="K33" s="1">
        <v>4472.0</v>
      </c>
      <c r="L33" s="1">
        <v>4541.0</v>
      </c>
      <c r="M33" s="1">
        <v>4661.0</v>
      </c>
    </row>
    <row r="34">
      <c r="A34" s="4" t="s">
        <v>43</v>
      </c>
      <c r="B34" s="1">
        <v>21205.0</v>
      </c>
      <c r="C34" s="1">
        <v>30198.0</v>
      </c>
      <c r="D34" s="1">
        <v>31214.0</v>
      </c>
      <c r="E34" s="1">
        <v>33028.0</v>
      </c>
      <c r="F34" s="1">
        <v>29366.0</v>
      </c>
      <c r="G34" s="1">
        <v>33411.0</v>
      </c>
      <c r="H34" s="1">
        <v>34234.0</v>
      </c>
      <c r="I34" s="1">
        <v>33242.0</v>
      </c>
      <c r="J34" s="1">
        <v>31778.0</v>
      </c>
      <c r="K34" s="1">
        <v>33050.0</v>
      </c>
      <c r="L34" s="1">
        <v>29014.0</v>
      </c>
      <c r="M34" s="1">
        <v>26985.0</v>
      </c>
    </row>
    <row r="35">
      <c r="A35" s="4" t="s">
        <v>44</v>
      </c>
      <c r="B35" s="1">
        <v>21666.0</v>
      </c>
      <c r="C35" s="1">
        <v>31721.0</v>
      </c>
      <c r="D35" s="1">
        <v>26845.0</v>
      </c>
      <c r="E35" s="1">
        <v>29802.0</v>
      </c>
      <c r="F35" s="1">
        <v>31543.0</v>
      </c>
      <c r="G35" s="1">
        <v>32532.0</v>
      </c>
      <c r="H35" s="1">
        <v>32083.0</v>
      </c>
      <c r="I35" s="1">
        <v>32535.0</v>
      </c>
      <c r="J35" s="1">
        <v>32369.0</v>
      </c>
      <c r="K35" s="1">
        <v>30586.0</v>
      </c>
      <c r="L35" s="1">
        <v>25811.0</v>
      </c>
      <c r="M35" s="1">
        <v>19224.0</v>
      </c>
    </row>
    <row r="36">
      <c r="A36" s="4" t="s">
        <v>45</v>
      </c>
      <c r="B36" s="1">
        <v>19446.0</v>
      </c>
      <c r="C36" s="1">
        <v>26760.0</v>
      </c>
      <c r="D36" s="1">
        <v>26281.0</v>
      </c>
      <c r="E36" s="1">
        <v>26677.0</v>
      </c>
      <c r="F36" s="1">
        <v>32177.0</v>
      </c>
      <c r="G36" s="1">
        <v>31858.0</v>
      </c>
      <c r="H36" s="1">
        <v>32034.0</v>
      </c>
      <c r="I36" s="1">
        <v>33532.0</v>
      </c>
      <c r="J36" s="1">
        <v>31052.0</v>
      </c>
      <c r="K36" s="1">
        <v>31892.0</v>
      </c>
      <c r="L36" s="1">
        <v>27311.0</v>
      </c>
      <c r="M36" s="1">
        <v>18911.0</v>
      </c>
    </row>
    <row r="37">
      <c r="A37" s="4" t="s">
        <v>46</v>
      </c>
      <c r="B37" s="1">
        <v>18421.0</v>
      </c>
      <c r="C37" s="1">
        <v>28441.0</v>
      </c>
      <c r="D37" s="1">
        <v>28683.0</v>
      </c>
      <c r="E37" s="1">
        <v>28701.0</v>
      </c>
      <c r="F37" s="1">
        <v>30967.0</v>
      </c>
      <c r="G37" s="1">
        <v>31432.0</v>
      </c>
      <c r="H37" s="1">
        <v>33217.0</v>
      </c>
      <c r="I37" s="1">
        <v>32568.0</v>
      </c>
      <c r="J37" s="1">
        <v>30367.0</v>
      </c>
      <c r="K37" s="1">
        <v>29486.0</v>
      </c>
      <c r="L37" s="1">
        <v>27736.0</v>
      </c>
      <c r="M37" s="1">
        <v>20576.0</v>
      </c>
    </row>
    <row r="38">
      <c r="A38" s="4" t="s">
        <v>47</v>
      </c>
      <c r="B38" s="1">
        <v>19731.0</v>
      </c>
      <c r="C38" s="1">
        <v>28199.0</v>
      </c>
      <c r="D38" s="1">
        <v>29386.0</v>
      </c>
      <c r="E38" s="1">
        <v>27117.0</v>
      </c>
      <c r="F38" s="1">
        <v>27076.0</v>
      </c>
      <c r="G38" s="1">
        <v>29630.0</v>
      </c>
      <c r="H38" s="1">
        <v>29853.0</v>
      </c>
      <c r="I38" s="1">
        <v>30638.0</v>
      </c>
      <c r="J38" s="1">
        <v>28799.0</v>
      </c>
      <c r="K38" s="1">
        <v>28083.0</v>
      </c>
      <c r="L38" s="1">
        <v>26887.0</v>
      </c>
      <c r="M38" s="1">
        <v>24935.0</v>
      </c>
    </row>
    <row r="42">
      <c r="A42" s="1" t="s">
        <v>48</v>
      </c>
      <c r="B42" s="3" t="s">
        <v>49</v>
      </c>
    </row>
    <row r="45">
      <c r="A45" s="5" t="s">
        <v>50</v>
      </c>
      <c r="B45" s="6">
        <f t="shared" ref="B45:L45" si="1">C45*60/(60+80)</f>
        <v>0.001023875872</v>
      </c>
      <c r="C45" s="6">
        <f t="shared" si="1"/>
        <v>0.002389043701</v>
      </c>
      <c r="D45" s="6">
        <f t="shared" si="1"/>
        <v>0.005574435302</v>
      </c>
      <c r="E45" s="6">
        <f t="shared" si="1"/>
        <v>0.0130070157</v>
      </c>
      <c r="F45" s="6">
        <f t="shared" si="1"/>
        <v>0.03034970331</v>
      </c>
      <c r="G45" s="6">
        <f t="shared" si="1"/>
        <v>0.07081597439</v>
      </c>
      <c r="H45" s="6">
        <f t="shared" si="1"/>
        <v>0.1652372736</v>
      </c>
      <c r="I45" s="6">
        <f t="shared" si="1"/>
        <v>0.3855536384</v>
      </c>
      <c r="J45" s="6">
        <f t="shared" si="1"/>
        <v>0.8996251562</v>
      </c>
      <c r="K45" s="6">
        <f t="shared" si="1"/>
        <v>2.099125364</v>
      </c>
      <c r="L45" s="6">
        <f t="shared" si="1"/>
        <v>4.897959184</v>
      </c>
      <c r="M45" s="6">
        <v>11.428571428571427</v>
      </c>
      <c r="P45" t="str">
        <f t="array" ref="P45:U57">TRANSPOSE(A45:M50)</f>
        <v>[mAb] ug/ml</v>
      </c>
      <c r="Q45" t="s">
        <v>51</v>
      </c>
      <c r="R45" t="s">
        <v>52</v>
      </c>
      <c r="S45" t="s">
        <v>53</v>
      </c>
      <c r="T45" t="s">
        <v>54</v>
      </c>
      <c r="U45" t="s">
        <v>55</v>
      </c>
    </row>
    <row r="46">
      <c r="A46" s="5" t="s">
        <v>51</v>
      </c>
      <c r="B46" s="7">
        <f t="shared" ref="B46:M46" si="2">(B35-B$33)/(average(B$34,B$38)-B$33)</f>
        <v>1.07531749</v>
      </c>
      <c r="C46" s="7">
        <f t="shared" si="2"/>
        <v>1.102181354</v>
      </c>
      <c r="D46" s="7">
        <f t="shared" si="2"/>
        <v>0.8659241725</v>
      </c>
      <c r="E46" s="7">
        <f t="shared" si="2"/>
        <v>0.9893798708</v>
      </c>
      <c r="F46" s="7">
        <f t="shared" si="2"/>
        <v>1.140459177</v>
      </c>
      <c r="G46" s="7">
        <f t="shared" si="2"/>
        <v>1.037632308</v>
      </c>
      <c r="H46" s="7">
        <f t="shared" si="2"/>
        <v>1.00144037</v>
      </c>
      <c r="I46" s="7">
        <f t="shared" si="2"/>
        <v>1.021685254</v>
      </c>
      <c r="J46" s="7">
        <f t="shared" si="2"/>
        <v>1.081169655</v>
      </c>
      <c r="K46" s="7">
        <f t="shared" si="2"/>
        <v>1.000747284</v>
      </c>
      <c r="L46" s="7">
        <f t="shared" si="2"/>
        <v>0.9086054807</v>
      </c>
      <c r="M46" s="7">
        <f t="shared" si="2"/>
        <v>0.6837410207</v>
      </c>
      <c r="P46" s="8">
        <v>0.0010238758718174798</v>
      </c>
      <c r="Q46">
        <v>1.0753174902552496</v>
      </c>
      <c r="R46">
        <v>0.9357475166603797</v>
      </c>
      <c r="S46">
        <v>0.871306425248334</v>
      </c>
      <c r="T46">
        <v>0.9607904773879877</v>
      </c>
      <c r="U46">
        <v>0.10428562256043433</v>
      </c>
    </row>
    <row r="47">
      <c r="A47" s="5" t="s">
        <v>52</v>
      </c>
      <c r="B47" s="7">
        <f t="shared" ref="B47:M47" si="3">(B36-B$33)/(average(B$34,B$38)-B$33)</f>
        <v>0.9357475167</v>
      </c>
      <c r="C47" s="7">
        <f t="shared" si="3"/>
        <v>0.9012213153</v>
      </c>
      <c r="D47" s="7">
        <f t="shared" si="3"/>
        <v>0.8440374093</v>
      </c>
      <c r="E47" s="7">
        <f t="shared" si="3"/>
        <v>0.8666889146</v>
      </c>
      <c r="F47" s="7">
        <f t="shared" si="3"/>
        <v>1.167265655</v>
      </c>
      <c r="G47" s="7">
        <f t="shared" si="3"/>
        <v>1.012556504</v>
      </c>
      <c r="H47" s="7">
        <f t="shared" si="3"/>
        <v>0.9996535818</v>
      </c>
      <c r="I47" s="7">
        <f t="shared" si="3"/>
        <v>1.058021722</v>
      </c>
      <c r="J47" s="7">
        <f t="shared" si="3"/>
        <v>1.029787566</v>
      </c>
      <c r="K47" s="7">
        <f t="shared" si="3"/>
        <v>1.050796145</v>
      </c>
      <c r="L47" s="7">
        <f t="shared" si="3"/>
        <v>0.9726820308</v>
      </c>
      <c r="M47" s="7">
        <f t="shared" si="3"/>
        <v>0.6690454951</v>
      </c>
      <c r="P47" s="8">
        <v>0.0023890437009074527</v>
      </c>
      <c r="Q47">
        <v>1.1021813541814351</v>
      </c>
      <c r="R47">
        <v>0.901221315293784</v>
      </c>
      <c r="S47">
        <v>0.9693152127681122</v>
      </c>
      <c r="T47">
        <v>0.990905960747777</v>
      </c>
      <c r="U47">
        <v>0.1022049637061362</v>
      </c>
    </row>
    <row r="48">
      <c r="A48" s="5" t="s">
        <v>53</v>
      </c>
      <c r="B48" s="7">
        <f t="shared" ref="B48:M48" si="4">(B37-B$33)/(average(B$34,B$38)-B$33)</f>
        <v>0.8713064252</v>
      </c>
      <c r="C48" s="7">
        <f t="shared" si="4"/>
        <v>0.9693152128</v>
      </c>
      <c r="D48" s="7">
        <f t="shared" si="4"/>
        <v>0.9372501843</v>
      </c>
      <c r="E48" s="7">
        <f t="shared" si="4"/>
        <v>0.9461533931</v>
      </c>
      <c r="F48" s="7">
        <f t="shared" si="4"/>
        <v>1.116105027</v>
      </c>
      <c r="G48" s="7">
        <f t="shared" si="4"/>
        <v>0.9967074055</v>
      </c>
      <c r="H48" s="7">
        <f t="shared" si="4"/>
        <v>1.042791766</v>
      </c>
      <c r="I48" s="7">
        <f t="shared" si="4"/>
        <v>1.022887966</v>
      </c>
      <c r="J48" s="7">
        <f t="shared" si="4"/>
        <v>1.003062638</v>
      </c>
      <c r="K48" s="7">
        <f t="shared" si="4"/>
        <v>0.9585928069</v>
      </c>
      <c r="L48" s="7">
        <f t="shared" si="4"/>
        <v>0.9908370533</v>
      </c>
      <c r="M48" s="7">
        <f t="shared" si="4"/>
        <v>0.7472181793</v>
      </c>
      <c r="P48" s="8">
        <v>0.005574435302117389</v>
      </c>
      <c r="Q48">
        <v>0.8659241724552758</v>
      </c>
      <c r="R48">
        <v>0.8440374092902324</v>
      </c>
      <c r="S48">
        <v>0.937250184330009</v>
      </c>
      <c r="T48">
        <v>0.8824039220251724</v>
      </c>
      <c r="U48">
        <v>0.04874260935843381</v>
      </c>
    </row>
    <row r="49">
      <c r="A49" s="5" t="s">
        <v>54</v>
      </c>
      <c r="B49" s="7">
        <f t="shared" ref="B49:M49" si="5">average(B46:B48)</f>
        <v>0.9607904774</v>
      </c>
      <c r="C49" s="7">
        <f t="shared" si="5"/>
        <v>0.9909059607</v>
      </c>
      <c r="D49" s="7">
        <f t="shared" si="5"/>
        <v>0.882403922</v>
      </c>
      <c r="E49" s="7">
        <f t="shared" si="5"/>
        <v>0.9340740595</v>
      </c>
      <c r="F49" s="7">
        <f t="shared" si="5"/>
        <v>1.14127662</v>
      </c>
      <c r="G49" s="7">
        <f t="shared" si="5"/>
        <v>1.015632073</v>
      </c>
      <c r="H49" s="7">
        <f t="shared" si="5"/>
        <v>1.014628573</v>
      </c>
      <c r="I49" s="7">
        <f t="shared" si="5"/>
        <v>1.034198314</v>
      </c>
      <c r="J49" s="7">
        <f t="shared" si="5"/>
        <v>1.038006619</v>
      </c>
      <c r="K49" s="7">
        <f t="shared" si="5"/>
        <v>1.003378745</v>
      </c>
      <c r="L49" s="7">
        <f t="shared" si="5"/>
        <v>0.9573748549</v>
      </c>
      <c r="M49" s="7">
        <f t="shared" si="5"/>
        <v>0.700001565</v>
      </c>
      <c r="P49" s="8">
        <v>0.013007015704940575</v>
      </c>
      <c r="Q49">
        <v>0.9893798708309613</v>
      </c>
      <c r="R49">
        <v>0.866688914626725</v>
      </c>
      <c r="S49">
        <v>0.9461533931410848</v>
      </c>
      <c r="T49">
        <v>0.9340740595329238</v>
      </c>
      <c r="U49">
        <v>0.06223102448851697</v>
      </c>
    </row>
    <row r="50">
      <c r="A50" s="5" t="s">
        <v>55</v>
      </c>
      <c r="B50" s="7">
        <f t="shared" ref="B50:M50" si="6">stdev(B46:B48)</f>
        <v>0.1042856226</v>
      </c>
      <c r="C50" s="7">
        <f t="shared" si="6"/>
        <v>0.1022049637</v>
      </c>
      <c r="D50" s="7">
        <f t="shared" si="6"/>
        <v>0.04874260936</v>
      </c>
      <c r="E50" s="7">
        <f t="shared" si="6"/>
        <v>0.06223102449</v>
      </c>
      <c r="F50" s="7">
        <f t="shared" si="6"/>
        <v>0.02559010765</v>
      </c>
      <c r="G50" s="7">
        <f t="shared" si="6"/>
        <v>0.0206350735</v>
      </c>
      <c r="H50" s="7">
        <f t="shared" si="6"/>
        <v>0.02440639771</v>
      </c>
      <c r="I50" s="7">
        <f t="shared" si="6"/>
        <v>0.02064043853</v>
      </c>
      <c r="J50" s="7">
        <f t="shared" si="6"/>
        <v>0.03969686569</v>
      </c>
      <c r="K50" s="7">
        <f t="shared" si="6"/>
        <v>0.04615796053</v>
      </c>
      <c r="L50" s="7">
        <f t="shared" si="6"/>
        <v>0.04320000127</v>
      </c>
      <c r="M50" s="7">
        <f t="shared" si="6"/>
        <v>0.04154571113</v>
      </c>
      <c r="P50" s="8">
        <v>0.03034970331152801</v>
      </c>
      <c r="Q50">
        <v>1.1404591772018096</v>
      </c>
      <c r="R50">
        <v>1.1672656547291869</v>
      </c>
      <c r="S50">
        <v>1.1161050272715742</v>
      </c>
      <c r="T50">
        <v>1.1412766197341904</v>
      </c>
      <c r="U50">
        <v>0.025590107652850233</v>
      </c>
    </row>
    <row r="51">
      <c r="P51" s="8">
        <v>0.07081597439356536</v>
      </c>
      <c r="Q51">
        <v>1.0376323083505403</v>
      </c>
      <c r="R51">
        <v>1.0125565042692115</v>
      </c>
      <c r="S51">
        <v>0.9967074055471845</v>
      </c>
      <c r="T51">
        <v>1.015632072722312</v>
      </c>
      <c r="U51">
        <v>0.020635073499949298</v>
      </c>
    </row>
    <row r="52">
      <c r="P52" s="8">
        <v>0.16523727358498583</v>
      </c>
      <c r="Q52">
        <v>1.0014403704851678</v>
      </c>
      <c r="R52">
        <v>0.9996535817820482</v>
      </c>
      <c r="S52">
        <v>1.0427917661859354</v>
      </c>
      <c r="T52">
        <v>1.0146285728177171</v>
      </c>
      <c r="U52">
        <v>0.024406397706116675</v>
      </c>
    </row>
    <row r="53">
      <c r="P53" s="8">
        <v>0.3855536383649669</v>
      </c>
      <c r="Q53">
        <v>1.0216852540272614</v>
      </c>
      <c r="R53">
        <v>1.0580217216998324</v>
      </c>
      <c r="S53">
        <v>1.02288796559516</v>
      </c>
      <c r="T53">
        <v>1.0341983137740847</v>
      </c>
      <c r="U53">
        <v>0.020640438529167165</v>
      </c>
    </row>
    <row r="54">
      <c r="P54" s="8">
        <v>0.8996251561849229</v>
      </c>
      <c r="Q54">
        <v>1.0811696545266567</v>
      </c>
      <c r="R54">
        <v>1.029787566080799</v>
      </c>
      <c r="S54">
        <v>1.0030626377699314</v>
      </c>
      <c r="T54">
        <v>1.038006619459129</v>
      </c>
      <c r="U54">
        <v>0.039696865688435994</v>
      </c>
    </row>
    <row r="55">
      <c r="P55" s="8">
        <v>2.0991253644314867</v>
      </c>
      <c r="Q55">
        <v>1.0007472839104026</v>
      </c>
      <c r="R55">
        <v>1.0507961447814673</v>
      </c>
      <c r="S55">
        <v>0.9585928069133343</v>
      </c>
      <c r="T55">
        <v>1.0033787452017349</v>
      </c>
      <c r="U55">
        <v>0.0461579605258087</v>
      </c>
    </row>
    <row r="56">
      <c r="P56" s="8">
        <v>4.897959183673469</v>
      </c>
      <c r="Q56">
        <v>0.9086054806809202</v>
      </c>
      <c r="R56">
        <v>0.9726820307994618</v>
      </c>
      <c r="S56">
        <v>0.9908370533330485</v>
      </c>
      <c r="T56">
        <v>0.9573748549378102</v>
      </c>
      <c r="U56">
        <v>0.04320000127147235</v>
      </c>
    </row>
    <row r="57">
      <c r="P57" s="8">
        <v>11.428571428571427</v>
      </c>
      <c r="Q57">
        <v>0.6837410207051974</v>
      </c>
      <c r="R57">
        <v>0.6690454950936664</v>
      </c>
      <c r="S57">
        <v>0.7472181792572421</v>
      </c>
      <c r="T57">
        <v>0.7000015650187019</v>
      </c>
      <c r="U57">
        <v>0.04154571113079095</v>
      </c>
    </row>
    <row r="60">
      <c r="P60" t="s">
        <v>50</v>
      </c>
      <c r="T60" t="s">
        <v>54</v>
      </c>
      <c r="U60" t="s">
        <v>55</v>
      </c>
    </row>
    <row r="61">
      <c r="P61">
        <v>0.0010238758718174798</v>
      </c>
      <c r="T61">
        <v>0.9607904773879877</v>
      </c>
      <c r="U61">
        <v>0.10428562256043433</v>
      </c>
    </row>
    <row r="62">
      <c r="P62">
        <v>0.0023890437009074527</v>
      </c>
      <c r="T62">
        <v>0.990905960747777</v>
      </c>
      <c r="U62">
        <v>0.1022049637061362</v>
      </c>
    </row>
    <row r="63">
      <c r="P63">
        <v>0.005574435302117389</v>
      </c>
      <c r="T63">
        <v>0.8824039220251724</v>
      </c>
      <c r="U63">
        <v>0.04874260935843381</v>
      </c>
    </row>
    <row r="64">
      <c r="P64">
        <v>0.013007015704940575</v>
      </c>
      <c r="T64">
        <v>0.9340740595329238</v>
      </c>
      <c r="U64">
        <v>0.06223102448851697</v>
      </c>
    </row>
    <row r="65">
      <c r="P65">
        <v>0.03034970331152801</v>
      </c>
      <c r="T65">
        <v>1.1412766197341904</v>
      </c>
      <c r="U65">
        <v>0.025590107652850233</v>
      </c>
    </row>
    <row r="66">
      <c r="P66">
        <v>0.07081597439356536</v>
      </c>
      <c r="T66">
        <v>1.015632072722312</v>
      </c>
      <c r="U66">
        <v>0.020635073499949298</v>
      </c>
    </row>
    <row r="67">
      <c r="P67">
        <v>0.16523727358498583</v>
      </c>
      <c r="T67">
        <v>1.0146285728177171</v>
      </c>
      <c r="U67">
        <v>0.024406397706116675</v>
      </c>
    </row>
    <row r="68">
      <c r="P68">
        <v>0.3855536383649669</v>
      </c>
      <c r="T68">
        <v>1.0341983137740847</v>
      </c>
      <c r="U68">
        <v>0.020640438529167165</v>
      </c>
    </row>
    <row r="69">
      <c r="P69">
        <v>0.8996251561849229</v>
      </c>
      <c r="T69">
        <v>1.038006619459129</v>
      </c>
      <c r="U69">
        <v>0.039696865688435994</v>
      </c>
    </row>
    <row r="70">
      <c r="P70">
        <v>2.0991253644314867</v>
      </c>
      <c r="T70">
        <v>1.0033787452017349</v>
      </c>
      <c r="U70">
        <v>0.0461579605258087</v>
      </c>
    </row>
    <row r="71">
      <c r="P71">
        <v>4.897959183673469</v>
      </c>
      <c r="T71">
        <v>0.9573748549378102</v>
      </c>
      <c r="U71">
        <v>0.04320000127147235</v>
      </c>
    </row>
    <row r="72">
      <c r="P72">
        <v>11.428571428571427</v>
      </c>
      <c r="T72">
        <v>0.7000015650187019</v>
      </c>
      <c r="U72">
        <v>0.04154571113079095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