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Sheet1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</text>
    </comment>
    <comment authorId="0" ref="E3">
      <text>
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</text>
    </comment>
  </commentList>
</comments>
</file>

<file path=xl/sharedStrings.xml><?xml version="1.0" encoding="utf-8"?>
<sst xmlns="http://schemas.openxmlformats.org/spreadsheetml/2006/main" count="68" uniqueCount="56">
  <si>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</si>
  <si>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</si>
  <si>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</si>
  <si>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</si>
  <si>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</si>
  <si>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</si>
  <si>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</si>
  <si>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</si>
  <si>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9:59:16 AM</t>
  </si>
  <si>
    <t>System</t>
  </si>
  <si>
    <t>BLOOMLAB-PC</t>
  </si>
  <si>
    <t>User</t>
  </si>
  <si>
    <t>BloomLab-PC\Bloom Lab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</si>
  <si>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</si>
  <si>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</si>
  <si>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</si>
  <si>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</si>
  <si>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</si>
  <si>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</si>
  <si>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</si>
  <si>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</si>
  <si>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</si>
  <si>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</si>
  <si>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</si>
  <si>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</si>
  <si>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</si>
  <si>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</si>
  <si>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</si>
  <si>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</si>
  <si>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</si>
  <si>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</si>
  <si>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</si>
  <si>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</si>
  <si>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</si>
  <si>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</si>
  <si>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</si>
  <si>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</si>
  <si>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</si>
  <si>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</si>
  <si>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4/18/2017 10:00:14 AM</t>
  </si>
  <si>
    <t>Temperature: 22.5 °C</t>
  </si>
  <si>
    <t>&lt;&gt;</t>
  </si>
  <si>
    <t>B</t>
  </si>
  <si>
    <t>C</t>
  </si>
  <si>
    <t>D</t>
  </si>
  <si>
    <t>E</t>
  </si>
  <si>
    <t>F</t>
  </si>
  <si>
    <t>G</t>
  </si>
  <si>
    <t>End Time:</t>
  </si>
  <si>
    <t>4/18/2017 10:01:00 AM</t>
  </si>
  <si>
    <t>[mAb] ug/ml</t>
  </si>
  <si>
    <t>rep1 % infectivity</t>
  </si>
  <si>
    <t>rep2 % infectivity</t>
  </si>
  <si>
    <t>rep3 % infectivity</t>
  </si>
  <si>
    <t>avg % infectivity</t>
  </si>
  <si>
    <t>stdev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</si>
</sst>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4">
    <font>
      <sz val="11.0"/>
      <color rgb="FF000000"/>
      <name val="Calibri"/>
    </font>
    <font>
      <sz val="11.0"/>
      <color rgb="FFFFFFFF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  <xf borderId="0" fillId="0" fontId="0" numFmtId="0" xfId="0" applyFont="1"/>
    <xf borderId="0" fillId="2" fontId="1" numFmtId="0" xfId="0" applyBorder="1" applyFill="1" applyFont="1"/>
    <xf borderId="0" fillId="0" fontId="2" numFmtId="0" xfId="0" applyAlignment="1" applyFont="1">
      <alignment/>
    </xf>
    <xf borderId="0" fillId="0" fontId="2" numFmtId="164" xfId="0" applyAlignment="1" applyFont="1" applyNumberFormat="1">
      <alignment horizontal="right"/>
    </xf>
    <xf borderId="0" fillId="0" fontId="2" numFmtId="0" xfId="0" applyAlignment="1" applyFont="1">
      <alignment horizontal="right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B, D, E, F and G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Sheet2!$A$33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Sheet2!$B$33:$M$33</c:f>
            </c:numRef>
          </c:val>
          <c:smooth val="0"/>
        </c:ser>
        <c:ser>
          <c:idx val="1"/>
          <c:order val="1"/>
          <c:tx>
            <c:strRef>
              <c:f>Sheet2!$A$34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Sheet2!$B$34:$M$34</c:f>
            </c:numRef>
          </c:val>
          <c:smooth val="0"/>
        </c:ser>
        <c:ser>
          <c:idx val="2"/>
          <c:order val="2"/>
          <c:tx>
            <c:strRef>
              <c:f>Sheet2!$A$35</c:f>
            </c:strRef>
          </c:tx>
          <c:spPr>
            <a:ln cmpd="sng" w="25400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Sheet2!$B$35:$M$35</c:f>
            </c:numRef>
          </c:val>
          <c:smooth val="0"/>
        </c:ser>
        <c:ser>
          <c:idx val="3"/>
          <c:order val="3"/>
          <c:tx>
            <c:strRef>
              <c:f>Sheet2!$A$36</c:f>
            </c:strRef>
          </c:tx>
          <c:spPr>
            <a:ln cmpd="sng" w="25400">
              <a:solidFill>
                <a:srgbClr val="109618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Sheet2!$B$36:$M$36</c:f>
            </c:numRef>
          </c:val>
          <c:smooth val="0"/>
        </c:ser>
        <c:ser>
          <c:idx val="4"/>
          <c:order val="4"/>
          <c:tx>
            <c:strRef>
              <c:f>Sheet2!$A$37</c:f>
            </c:strRef>
          </c:tx>
          <c:spPr>
            <a:ln cmpd="sng" w="25400">
              <a:solidFill>
                <a:srgbClr val="990099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Sheet2!$B$37:$M$37</c:f>
            </c:numRef>
          </c:val>
          <c:smooth val="0"/>
        </c:ser>
        <c:ser>
          <c:idx val="5"/>
          <c:order val="5"/>
          <c:tx>
            <c:strRef>
              <c:f>Sheet2!$A$38</c:f>
            </c:strRef>
          </c:tx>
          <c:spPr>
            <a:ln cmpd="sng" w="25400">
              <a:solidFill>
                <a:srgbClr val="0099C6"/>
              </a:solidFill>
            </a:ln>
          </c:spPr>
          <c:marker>
            <c:symbol val="none"/>
          </c:marker>
          <c:cat>
            <c:strRef>
              <c:f>Sheet2!$B$32:$M$32</c:f>
            </c:strRef>
          </c:cat>
          <c:val>
            <c:numRef>
              <c:f>Sheet2!$B$38:$M$38</c:f>
            </c:numRef>
          </c:val>
          <c:smooth val="0"/>
        </c:ser>
        <c:axId val="1620721536"/>
        <c:axId val="1079970199"/>
      </c:lineChart>
      <c:catAx>
        <c:axId val="162072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&lt;&gt;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079970199"/>
      </c:catAx>
      <c:valAx>
        <c:axId val="10799701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620721536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15</xdr:col>
      <xdr:colOff>142875</xdr:colOff>
      <xdr:row>14</xdr:row>
      <xdr:rowOff>133350</xdr:rowOff>
    </xdr:from>
    <xdr:to>
      <xdr:col>25</xdr:col>
      <xdr:colOff>47625</xdr:colOff>
      <xdr:row>33</xdr:row>
      <xdr:rowOff>47625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</row>
    <row r="3">
      <c r="A3" s="1" t="s">
        <v>4</v>
      </c>
      <c r="E3" s="1" t="s">
        <v>5</v>
      </c>
    </row>
    <row r="5">
      <c r="A5" s="1" t="s">
        <v>6</v>
      </c>
      <c r="B5" s="2">
        <v>42843.0</v>
      </c>
    </row>
    <row r="6">
      <c r="A6" s="1" t="s">
        <v>7</v>
      </c>
      <c r="B6" s="3" t="s">
        <v>8</v>
      </c>
    </row>
    <row r="9">
      <c r="A9" s="1" t="s">
        <v>9</v>
      </c>
      <c r="E9" s="1" t="s">
        <v>10</v>
      </c>
    </row>
    <row r="10">
      <c r="A10" s="1" t="s">
        <v>11</v>
      </c>
      <c r="E10" s="1" t="s">
        <v>12</v>
      </c>
    </row>
    <row r="11">
      <c r="A11" s="1" t="s">
        <v>13</v>
      </c>
      <c r="E11" s="1" t="s">
        <v>14</v>
      </c>
    </row>
    <row r="12">
      <c r="A12" s="1" t="s">
        <v>15</v>
      </c>
    </row>
    <row r="15">
      <c r="A15" s="1" t="s">
        <v>16</v>
      </c>
    </row>
    <row r="16">
      <c r="A16" s="1" t="s">
        <v>17</v>
      </c>
      <c r="E16" s="1" t="s">
        <v>18</v>
      </c>
    </row>
    <row r="17">
      <c r="A17" s="1" t="s">
        <v>19</v>
      </c>
    </row>
    <row r="18">
      <c r="A18" s="1" t="s">
        <v>20</v>
      </c>
      <c r="E18" s="1">
        <v>485.0</v>
      </c>
      <c r="F18" s="1" t="s">
        <v>21</v>
      </c>
    </row>
    <row r="19">
      <c r="A19" s="1" t="s">
        <v>22</v>
      </c>
      <c r="E19" s="1">
        <v>515.0</v>
      </c>
      <c r="F19" s="1" t="s">
        <v>21</v>
      </c>
    </row>
    <row r="20">
      <c r="A20" s="1" t="s">
        <v>23</v>
      </c>
      <c r="E20" s="1">
        <v>12.0</v>
      </c>
      <c r="F20" s="1" t="s">
        <v>21</v>
      </c>
    </row>
    <row r="21">
      <c r="A21" s="1" t="s">
        <v>24</v>
      </c>
      <c r="E21" s="1">
        <v>12.0</v>
      </c>
      <c r="F21" s="1" t="s">
        <v>21</v>
      </c>
    </row>
    <row r="22">
      <c r="A22" s="1" t="s">
        <v>25</v>
      </c>
      <c r="E22" s="1">
        <v>99.0</v>
      </c>
      <c r="F22" s="1" t="s">
        <v>26</v>
      </c>
    </row>
    <row r="23">
      <c r="A23" s="1" t="s">
        <v>27</v>
      </c>
      <c r="E23" s="1">
        <v>25.0</v>
      </c>
      <c r="F23" s="1" t="s">
        <v>28</v>
      </c>
    </row>
    <row r="24">
      <c r="A24" s="1" t="s">
        <v>29</v>
      </c>
      <c r="E24" s="1">
        <v>400.0</v>
      </c>
      <c r="F24" s="1" t="s">
        <v>30</v>
      </c>
    </row>
    <row r="25">
      <c r="A25" s="1" t="s">
        <v>31</v>
      </c>
      <c r="E25" s="1">
        <v>20.0</v>
      </c>
      <c r="F25" s="1" t="s">
        <v>32</v>
      </c>
    </row>
    <row r="26">
      <c r="A26" s="1" t="s">
        <v>33</v>
      </c>
      <c r="E26" s="1">
        <v>0.0</v>
      </c>
      <c r="F26" s="1" t="s">
        <v>32</v>
      </c>
    </row>
    <row r="27">
      <c r="A27" s="1" t="s">
        <v>34</v>
      </c>
      <c r="E27" s="1">
        <v>0.0</v>
      </c>
      <c r="F27" s="1" t="s">
        <v>35</v>
      </c>
    </row>
    <row r="28">
      <c r="A28" s="1" t="s">
        <v>36</v>
      </c>
      <c r="E28" s="1" t="s">
        <v>37</v>
      </c>
    </row>
    <row r="29">
      <c r="A29" s="1" t="s">
        <v>38</v>
      </c>
      <c r="B29" s="3" t="s">
        <v>39</v>
      </c>
    </row>
    <row r="31">
      <c r="B31" s="1" t="s">
        <v>40</v>
      </c>
    </row>
    <row r="32">
      <c r="A32" s="4" t="s">
        <v>41</v>
      </c>
      <c r="B32" s="4">
        <v>1.0</v>
      </c>
      <c r="C32" s="4">
        <v>2.0</v>
      </c>
      <c r="D32" s="4">
        <v>3.0</v>
      </c>
      <c r="E32" s="4">
        <v>4.0</v>
      </c>
      <c r="F32" s="4">
        <v>5.0</v>
      </c>
      <c r="G32" s="4">
        <v>6.0</v>
      </c>
      <c r="H32" s="4">
        <v>7.0</v>
      </c>
      <c r="I32" s="4">
        <v>8.0</v>
      </c>
      <c r="J32" s="4">
        <v>9.0</v>
      </c>
      <c r="K32" s="4">
        <v>10.0</v>
      </c>
      <c r="L32" s="4">
        <v>11.0</v>
      </c>
      <c r="M32" s="4">
        <v>12.0</v>
      </c>
    </row>
    <row r="33">
      <c r="A33" s="4" t="s">
        <v>42</v>
      </c>
      <c r="B33" s="1">
        <v>8987.0</v>
      </c>
      <c r="C33" s="1">
        <v>8911.0</v>
      </c>
      <c r="D33" s="1">
        <v>9142.0</v>
      </c>
      <c r="E33" s="1">
        <v>9242.0</v>
      </c>
      <c r="F33" s="1">
        <v>9247.0</v>
      </c>
      <c r="G33" s="1">
        <v>9175.0</v>
      </c>
      <c r="H33" s="1">
        <v>9276.0</v>
      </c>
      <c r="I33" s="1">
        <v>9297.0</v>
      </c>
      <c r="J33" s="1">
        <v>9231.0</v>
      </c>
      <c r="K33" s="1">
        <v>9200.0</v>
      </c>
      <c r="L33" s="1">
        <v>9101.0</v>
      </c>
      <c r="M33" s="1">
        <v>9092.0</v>
      </c>
    </row>
    <row r="34">
      <c r="A34" s="4" t="s">
        <v>43</v>
      </c>
      <c r="B34" s="1">
        <v>26746.0</v>
      </c>
      <c r="C34" s="1">
        <v>28946.0</v>
      </c>
      <c r="D34" s="1">
        <v>31009.0</v>
      </c>
      <c r="E34" s="1">
        <v>33525.0</v>
      </c>
      <c r="F34" s="1">
        <v>30153.0</v>
      </c>
      <c r="G34" s="1">
        <v>32311.0</v>
      </c>
      <c r="H34" s="1">
        <v>31480.0</v>
      </c>
      <c r="I34" s="1">
        <v>33827.0</v>
      </c>
      <c r="J34" s="1">
        <v>32672.0</v>
      </c>
      <c r="K34" s="1">
        <v>32590.0</v>
      </c>
      <c r="L34" s="1">
        <v>30384.0</v>
      </c>
      <c r="M34" s="1">
        <v>32774.0</v>
      </c>
    </row>
    <row r="35">
      <c r="A35" s="4" t="s">
        <v>44</v>
      </c>
      <c r="B35" s="1">
        <v>26776.0</v>
      </c>
      <c r="C35" s="1">
        <v>27341.0</v>
      </c>
      <c r="D35" s="1">
        <v>29416.0</v>
      </c>
      <c r="E35" s="1">
        <v>31143.0</v>
      </c>
      <c r="F35" s="1">
        <v>29233.0</v>
      </c>
      <c r="G35" s="1">
        <v>22524.0</v>
      </c>
      <c r="H35" s="1">
        <v>12712.0</v>
      </c>
      <c r="I35" s="1">
        <v>9632.0</v>
      </c>
      <c r="J35" s="1">
        <v>8673.0</v>
      </c>
      <c r="K35" s="1">
        <v>8494.0</v>
      </c>
      <c r="L35" s="1">
        <v>8361.0</v>
      </c>
      <c r="M35" s="1">
        <v>8429.0</v>
      </c>
    </row>
    <row r="36">
      <c r="A36" s="4" t="s">
        <v>45</v>
      </c>
      <c r="B36" s="1">
        <v>24970.0</v>
      </c>
      <c r="C36" s="1">
        <v>26396.0</v>
      </c>
      <c r="D36" s="1">
        <v>28373.0</v>
      </c>
      <c r="E36" s="1">
        <v>30480.0</v>
      </c>
      <c r="F36" s="1">
        <v>28030.0</v>
      </c>
      <c r="G36" s="1">
        <v>25175.0</v>
      </c>
      <c r="H36" s="1">
        <v>13023.0</v>
      </c>
      <c r="I36" s="1">
        <v>9734.0</v>
      </c>
      <c r="J36" s="1">
        <v>8653.0</v>
      </c>
      <c r="K36" s="1">
        <v>8498.0</v>
      </c>
      <c r="L36" s="1">
        <v>8379.0</v>
      </c>
      <c r="M36" s="1">
        <v>8325.0</v>
      </c>
    </row>
    <row r="37">
      <c r="A37" s="4" t="s">
        <v>46</v>
      </c>
      <c r="B37" s="1">
        <v>26032.0</v>
      </c>
      <c r="C37" s="1">
        <v>28827.0</v>
      </c>
      <c r="D37" s="1">
        <v>27703.0</v>
      </c>
      <c r="E37" s="1">
        <v>27572.0</v>
      </c>
      <c r="F37" s="1">
        <v>27749.0</v>
      </c>
      <c r="G37" s="1">
        <v>21838.0</v>
      </c>
      <c r="H37" s="1">
        <v>12686.0</v>
      </c>
      <c r="I37" s="1">
        <v>9583.0</v>
      </c>
      <c r="J37" s="1">
        <v>8500.0</v>
      </c>
      <c r="K37" s="1">
        <v>8260.0</v>
      </c>
      <c r="L37" s="1">
        <v>8315.0</v>
      </c>
      <c r="M37" s="1">
        <v>8285.0</v>
      </c>
    </row>
    <row r="38">
      <c r="A38" s="4" t="s">
        <v>47</v>
      </c>
      <c r="B38" s="1">
        <v>26324.0</v>
      </c>
      <c r="C38" s="1">
        <v>28005.0</v>
      </c>
      <c r="D38" s="1">
        <v>28115.0</v>
      </c>
      <c r="E38" s="1">
        <v>30293.0</v>
      </c>
      <c r="F38" s="1">
        <v>30122.0</v>
      </c>
      <c r="G38" s="1">
        <v>31573.0</v>
      </c>
      <c r="H38" s="1">
        <v>27627.0</v>
      </c>
      <c r="I38" s="1">
        <v>32177.0</v>
      </c>
      <c r="J38" s="1">
        <v>29751.0</v>
      </c>
      <c r="K38" s="1">
        <v>29189.0</v>
      </c>
      <c r="L38" s="1">
        <v>28178.0</v>
      </c>
      <c r="M38" s="1">
        <v>31500.0</v>
      </c>
    </row>
    <row r="42">
      <c r="A42" s="1" t="s">
        <v>48</v>
      </c>
      <c r="B42" s="3" t="s">
        <v>49</v>
      </c>
    </row>
    <row r="45">
      <c r="A45" s="5" t="s">
        <v>50</v>
      </c>
      <c r="B45" s="6">
        <f t="shared" ref="B45:L45" si="1">C45*60/(60+80)</f>
        <v>0.0002048058906</v>
      </c>
      <c r="C45" s="6">
        <f t="shared" si="1"/>
        <v>0.0004778804115</v>
      </c>
      <c r="D45" s="6">
        <f t="shared" si="1"/>
        <v>0.001115054293</v>
      </c>
      <c r="E45" s="6">
        <f t="shared" si="1"/>
        <v>0.002601793351</v>
      </c>
      <c r="F45" s="6">
        <f t="shared" si="1"/>
        <v>0.006070851153</v>
      </c>
      <c r="G45" s="6">
        <f t="shared" si="1"/>
        <v>0.01416531936</v>
      </c>
      <c r="H45" s="6">
        <f t="shared" si="1"/>
        <v>0.03305241184</v>
      </c>
      <c r="I45" s="6">
        <f t="shared" si="1"/>
        <v>0.07712229428</v>
      </c>
      <c r="J45" s="6">
        <f t="shared" si="1"/>
        <v>0.17995202</v>
      </c>
      <c r="K45" s="6">
        <f t="shared" si="1"/>
        <v>0.4198880466</v>
      </c>
      <c r="L45" s="6">
        <f t="shared" si="1"/>
        <v>0.9797387755</v>
      </c>
      <c r="M45" s="6">
        <v>2.2860571428571435</v>
      </c>
      <c r="P45" t="str">
        <f t="array" ref="P45:U57">TRANSPOSE(A45:M50)</f>
        <v>[mAb] ug/ml</v>
      </c>
      <c r="Q45" t="s">
        <v>51</v>
      </c>
      <c r="R45" t="s">
        <v>52</v>
      </c>
      <c r="S45" t="s">
        <v>53</v>
      </c>
      <c r="T45" t="s">
        <v>54</v>
      </c>
      <c r="U45" t="s">
        <v>55</v>
      </c>
    </row>
    <row r="46">
      <c r="A46" s="5" t="s">
        <v>51</v>
      </c>
      <c r="B46" s="7">
        <f t="shared" ref="B46:M46" si="2">(B35-B$33)/(average(B$34,B$38)-B$33)</f>
        <v>1.013733759</v>
      </c>
      <c r="C46" s="7">
        <f t="shared" si="2"/>
        <v>0.9420123182</v>
      </c>
      <c r="D46" s="7">
        <f t="shared" si="2"/>
        <v>0.9928501469</v>
      </c>
      <c r="E46" s="7">
        <f t="shared" si="2"/>
        <v>0.9662063793</v>
      </c>
      <c r="F46" s="7">
        <f t="shared" si="2"/>
        <v>0.9567028075</v>
      </c>
      <c r="G46" s="7">
        <f t="shared" si="2"/>
        <v>0.5863310932</v>
      </c>
      <c r="H46" s="7">
        <f t="shared" si="2"/>
        <v>0.1694488966</v>
      </c>
      <c r="I46" s="7">
        <f t="shared" si="2"/>
        <v>0.01413203965</v>
      </c>
      <c r="J46" s="7">
        <f t="shared" si="2"/>
        <v>-0.02538613771</v>
      </c>
      <c r="K46" s="7">
        <f t="shared" si="2"/>
        <v>-0.03255031236</v>
      </c>
      <c r="L46" s="7">
        <f t="shared" si="2"/>
        <v>-0.03666997027</v>
      </c>
      <c r="M46" s="7">
        <f t="shared" si="2"/>
        <v>-0.02876979822</v>
      </c>
      <c r="P46" s="8">
        <v>2.0480589063965048E-4</v>
      </c>
      <c r="Q46">
        <v>1.0137337588329154</v>
      </c>
      <c r="R46">
        <v>0.9108160474128105</v>
      </c>
      <c r="S46">
        <v>0.9713357647595168</v>
      </c>
      <c r="T46">
        <v>0.9652951903350809</v>
      </c>
      <c r="U46">
        <v>0.05172407790885073</v>
      </c>
    </row>
    <row r="47">
      <c r="A47" s="5" t="s">
        <v>52</v>
      </c>
      <c r="B47" s="7">
        <f t="shared" ref="B47:M47" si="3">(B36-B$33)/(average(B$34,B$38)-B$33)</f>
        <v>0.9108160474</v>
      </c>
      <c r="C47" s="7">
        <f t="shared" si="3"/>
        <v>0.8937105472</v>
      </c>
      <c r="D47" s="7">
        <f t="shared" si="3"/>
        <v>0.9417727718</v>
      </c>
      <c r="E47" s="7">
        <f t="shared" si="3"/>
        <v>0.9369568095</v>
      </c>
      <c r="F47" s="7">
        <f t="shared" si="3"/>
        <v>0.8991168234</v>
      </c>
      <c r="G47" s="7">
        <f t="shared" si="3"/>
        <v>0.7027715553</v>
      </c>
      <c r="H47" s="7">
        <f t="shared" si="3"/>
        <v>0.184786093</v>
      </c>
      <c r="I47" s="7">
        <f t="shared" si="3"/>
        <v>0.01843492934</v>
      </c>
      <c r="J47" s="7">
        <f t="shared" si="3"/>
        <v>-0.02629603512</v>
      </c>
      <c r="K47" s="7">
        <f t="shared" si="3"/>
        <v>-0.03236589133</v>
      </c>
      <c r="L47" s="7">
        <f t="shared" si="3"/>
        <v>-0.03577799802</v>
      </c>
      <c r="M47" s="7">
        <f t="shared" si="3"/>
        <v>-0.03328270775</v>
      </c>
      <c r="P47" s="8">
        <v>4.778804114925178E-4</v>
      </c>
      <c r="Q47">
        <v>0.9420123182294462</v>
      </c>
      <c r="R47">
        <v>0.8937105471645072</v>
      </c>
      <c r="S47">
        <v>1.0179662143167472</v>
      </c>
      <c r="T47">
        <v>0.9512296932369001</v>
      </c>
      <c r="U47">
        <v>0.06263854808648657</v>
      </c>
    </row>
    <row r="48">
      <c r="A48" s="5" t="s">
        <v>53</v>
      </c>
      <c r="B48" s="7">
        <f t="shared" ref="B48:M48" si="4">(B37-B$33)/(average(B$34,B$38)-B$33)</f>
        <v>0.9713357648</v>
      </c>
      <c r="C48" s="7">
        <f t="shared" si="4"/>
        <v>1.017966214</v>
      </c>
      <c r="D48" s="7">
        <f t="shared" si="4"/>
        <v>0.9089618022</v>
      </c>
      <c r="E48" s="7">
        <f t="shared" si="4"/>
        <v>0.8086645785</v>
      </c>
      <c r="F48" s="7">
        <f t="shared" si="4"/>
        <v>0.8856657332</v>
      </c>
      <c r="G48" s="7">
        <f t="shared" si="4"/>
        <v>0.5561997628</v>
      </c>
      <c r="H48" s="7">
        <f t="shared" si="4"/>
        <v>0.1681666872</v>
      </c>
      <c r="I48" s="7">
        <f t="shared" si="4"/>
        <v>0.0120649652</v>
      </c>
      <c r="J48" s="7">
        <f t="shared" si="4"/>
        <v>-0.0332567503</v>
      </c>
      <c r="K48" s="7">
        <f t="shared" si="4"/>
        <v>-0.04333894281</v>
      </c>
      <c r="L48" s="7">
        <f t="shared" si="4"/>
        <v>-0.03894945491</v>
      </c>
      <c r="M48" s="7">
        <f t="shared" si="4"/>
        <v>-0.03501844218</v>
      </c>
      <c r="P48" s="8">
        <v>0.0011150542934825415</v>
      </c>
      <c r="Q48">
        <v>0.9928501469147895</v>
      </c>
      <c r="R48">
        <v>0.9417727717923604</v>
      </c>
      <c r="S48">
        <v>0.9089618021547502</v>
      </c>
      <c r="T48">
        <v>0.9478615736206334</v>
      </c>
      <c r="U48">
        <v>0.042274327048727696</v>
      </c>
    </row>
    <row r="49">
      <c r="A49" s="5" t="s">
        <v>54</v>
      </c>
      <c r="B49" s="7">
        <f t="shared" ref="B49:M49" si="5">average(B46:B48)</f>
        <v>0.9652951903</v>
      </c>
      <c r="C49" s="7">
        <f t="shared" si="5"/>
        <v>0.9512296932</v>
      </c>
      <c r="D49" s="7">
        <f t="shared" si="5"/>
        <v>0.9478615736</v>
      </c>
      <c r="E49" s="7">
        <f t="shared" si="5"/>
        <v>0.9039425891</v>
      </c>
      <c r="F49" s="7">
        <f t="shared" si="5"/>
        <v>0.9138284547</v>
      </c>
      <c r="G49" s="7">
        <f t="shared" si="5"/>
        <v>0.6151008038</v>
      </c>
      <c r="H49" s="7">
        <f t="shared" si="5"/>
        <v>0.1741338922</v>
      </c>
      <c r="I49" s="7">
        <f t="shared" si="5"/>
        <v>0.0148773114</v>
      </c>
      <c r="J49" s="7">
        <f t="shared" si="5"/>
        <v>-0.02831297438</v>
      </c>
      <c r="K49" s="7">
        <f t="shared" si="5"/>
        <v>-0.03608504883</v>
      </c>
      <c r="L49" s="7">
        <f t="shared" si="5"/>
        <v>-0.0371324744</v>
      </c>
      <c r="M49" s="7">
        <f t="shared" si="5"/>
        <v>-0.03235698271</v>
      </c>
      <c r="P49" s="8">
        <v>0.0026017933514592634</v>
      </c>
      <c r="Q49">
        <v>0.9662063793179512</v>
      </c>
      <c r="R49">
        <v>0.9369568094586844</v>
      </c>
      <c r="S49">
        <v>0.8086645784620814</v>
      </c>
      <c r="T49">
        <v>0.9039425890795724</v>
      </c>
      <c r="U49">
        <v>0.08379921726757399</v>
      </c>
    </row>
    <row r="50">
      <c r="A50" s="5" t="s">
        <v>55</v>
      </c>
      <c r="B50" s="7">
        <f t="shared" ref="B50:M50" si="6">stdev(B46:B48)</f>
        <v>0.05172407791</v>
      </c>
      <c r="C50" s="7">
        <f t="shared" si="6"/>
        <v>0.06263854809</v>
      </c>
      <c r="D50" s="7">
        <f t="shared" si="6"/>
        <v>0.04227432705</v>
      </c>
      <c r="E50" s="7">
        <f t="shared" si="6"/>
        <v>0.08379921727</v>
      </c>
      <c r="F50" s="7">
        <f t="shared" si="6"/>
        <v>0.03773447431</v>
      </c>
      <c r="G50" s="7">
        <f t="shared" si="6"/>
        <v>0.0774053924</v>
      </c>
      <c r="H50" s="7">
        <f t="shared" si="6"/>
        <v>0.009247326655</v>
      </c>
      <c r="I50" s="7">
        <f t="shared" si="6"/>
        <v>0.003249720491</v>
      </c>
      <c r="J50" s="7">
        <f t="shared" si="6"/>
        <v>0.004305539293</v>
      </c>
      <c r="K50" s="7">
        <f t="shared" si="6"/>
        <v>0.006282733172</v>
      </c>
      <c r="L50" s="7">
        <f t="shared" si="6"/>
        <v>0.001635532712</v>
      </c>
      <c r="M50" s="7">
        <f t="shared" si="6"/>
        <v>0.003225540722</v>
      </c>
      <c r="P50" s="8">
        <v>0.006070851153404948</v>
      </c>
      <c r="Q50">
        <v>0.9567028074962304</v>
      </c>
      <c r="R50">
        <v>0.8991168234364902</v>
      </c>
      <c r="S50">
        <v>0.8856657332280223</v>
      </c>
      <c r="T50">
        <v>0.9138284547202477</v>
      </c>
      <c r="U50">
        <v>0.03773447430955742</v>
      </c>
    </row>
    <row r="51">
      <c r="P51" s="8">
        <v>0.01416531935794488</v>
      </c>
      <c r="Q51">
        <v>0.5863310932490008</v>
      </c>
      <c r="R51">
        <v>0.7027715553212984</v>
      </c>
      <c r="S51">
        <v>0.5561997628146</v>
      </c>
      <c r="T51">
        <v>0.6151008037949665</v>
      </c>
      <c r="U51">
        <v>0.07740539240473268</v>
      </c>
    </row>
    <row r="52">
      <c r="P52" s="8">
        <v>0.03305241183520472</v>
      </c>
      <c r="Q52">
        <v>0.16944889656022685</v>
      </c>
      <c r="R52">
        <v>0.18478609296017753</v>
      </c>
      <c r="S52">
        <v>0.16816668721489336</v>
      </c>
      <c r="T52">
        <v>0.17413389224509923</v>
      </c>
      <c r="U52">
        <v>0.009247326654609476</v>
      </c>
    </row>
    <row r="53">
      <c r="P53" s="8">
        <v>0.07712229428214436</v>
      </c>
      <c r="Q53">
        <v>0.014132039654081418</v>
      </c>
      <c r="R53">
        <v>0.01843492933980173</v>
      </c>
      <c r="S53">
        <v>0.012064965197215777</v>
      </c>
      <c r="T53">
        <v>0.014877311397032975</v>
      </c>
      <c r="U53">
        <v>0.003249720491456033</v>
      </c>
    </row>
    <row r="54">
      <c r="P54" s="8">
        <v>0.17995201999167018</v>
      </c>
      <c r="Q54">
        <v>-0.02538613771297286</v>
      </c>
      <c r="R54">
        <v>-0.02629603512203999</v>
      </c>
      <c r="S54">
        <v>-0.033256750301403515</v>
      </c>
      <c r="T54">
        <v>-0.028312974378805453</v>
      </c>
      <c r="U54">
        <v>0.004305539292980846</v>
      </c>
    </row>
    <row r="55">
      <c r="P55" s="8">
        <v>0.4198880466472304</v>
      </c>
      <c r="Q55">
        <v>-0.032550312363125014</v>
      </c>
      <c r="R55">
        <v>-0.03236589132990617</v>
      </c>
      <c r="S55">
        <v>-0.043338942806427076</v>
      </c>
      <c r="T55">
        <v>-0.03608504883315276</v>
      </c>
      <c r="U55">
        <v>0.006282733172036077</v>
      </c>
    </row>
    <row r="56">
      <c r="P56" s="8">
        <v>0.9797387755102043</v>
      </c>
      <c r="Q56">
        <v>-0.036669970267591674</v>
      </c>
      <c r="R56">
        <v>-0.035777998017839444</v>
      </c>
      <c r="S56">
        <v>-0.03894945490584737</v>
      </c>
      <c r="T56">
        <v>-0.03713247439709283</v>
      </c>
      <c r="U56">
        <v>0.0016355327115277903</v>
      </c>
    </row>
    <row r="57">
      <c r="P57" s="8">
        <v>2.2860571428571435</v>
      </c>
      <c r="Q57">
        <v>-0.028769798220872205</v>
      </c>
      <c r="R57">
        <v>-0.03328270774571491</v>
      </c>
      <c r="S57">
        <v>-0.035018442178346716</v>
      </c>
      <c r="T57">
        <v>-0.032356982714977944</v>
      </c>
      <c r="U57">
        <v>0.003225540722300743</v>
      </c>
    </row>
    <row r="60">
      <c r="P60" t="s">
        <v>50</v>
      </c>
      <c r="T60" t="s">
        <v>54</v>
      </c>
      <c r="U60" t="s">
        <v>55</v>
      </c>
    </row>
    <row r="61">
      <c r="P61">
        <v>2.0480589063965048E-4</v>
      </c>
      <c r="T61">
        <v>0.9652951903350809</v>
      </c>
      <c r="U61">
        <v>0.05172407790885073</v>
      </c>
    </row>
    <row r="62">
      <c r="P62">
        <v>4.778804114925178E-4</v>
      </c>
      <c r="T62">
        <v>0.9512296932369001</v>
      </c>
      <c r="U62">
        <v>0.06263854808648657</v>
      </c>
    </row>
    <row r="63">
      <c r="P63">
        <v>0.0011150542934825415</v>
      </c>
      <c r="T63">
        <v>0.9478615736206334</v>
      </c>
      <c r="U63">
        <v>0.042274327048727696</v>
      </c>
    </row>
    <row r="64">
      <c r="P64">
        <v>0.0026017933514592634</v>
      </c>
      <c r="T64">
        <v>0.9039425890795724</v>
      </c>
      <c r="U64">
        <v>0.08379921726757399</v>
      </c>
    </row>
    <row r="65">
      <c r="P65">
        <v>0.006070851153404948</v>
      </c>
      <c r="T65">
        <v>0.9138284547202477</v>
      </c>
      <c r="U65">
        <v>0.03773447430955742</v>
      </c>
    </row>
    <row r="66">
      <c r="P66">
        <v>0.01416531935794488</v>
      </c>
      <c r="T66">
        <v>0.6151008037949665</v>
      </c>
      <c r="U66">
        <v>0.07740539240473268</v>
      </c>
    </row>
    <row r="67">
      <c r="P67">
        <v>0.03305241183520472</v>
      </c>
      <c r="T67">
        <v>0.17413389224509923</v>
      </c>
      <c r="U67">
        <v>0.009247326654609476</v>
      </c>
    </row>
    <row r="68">
      <c r="P68">
        <v>0.07712229428214436</v>
      </c>
      <c r="T68">
        <v>0.014877311397032975</v>
      </c>
      <c r="U68">
        <v>0.003249720491456033</v>
      </c>
    </row>
    <row r="69">
      <c r="P69">
        <v>0.17995201999167018</v>
      </c>
      <c r="T69">
        <v>-0.028312974378805453</v>
      </c>
      <c r="U69">
        <v>0.004305539292980846</v>
      </c>
    </row>
    <row r="70">
      <c r="P70">
        <v>0.4198880466472304</v>
      </c>
      <c r="T70">
        <v>-0.03608504883315276</v>
      </c>
      <c r="U70">
        <v>0.006282733172036077</v>
      </c>
    </row>
    <row r="71">
      <c r="P71">
        <v>0.9797387755102043</v>
      </c>
      <c r="T71">
        <v>-0.03713247439709283</v>
      </c>
      <c r="U71">
        <v>0.0016355327115277903</v>
      </c>
    </row>
    <row r="72">
      <c r="P72">
        <v>2.2860571428571435</v>
      </c>
      <c r="T72">
        <v>-0.032356982714977944</v>
      </c>
      <c r="U72">
        <v>0.003225540722300743</v>
      </c>
    </row>
  </sheetData>
  <conditionalFormatting sqref="B33:M38">
    <cfRule type="colorScale" priority="1">
      <colorScale>
        <cfvo type="min"/>
        <cfvo type="max"/>
        <color rgb="FFFCFCFF"/>
        <color rgb="FF63BE7B"/>
      </colorScale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