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2" sheetId="1" r:id="rId3"/>
    <sheet state="visible" name="Sheet1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</text>
    </comment>
    <comment authorId="0" ref="E3">
      <text>
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</text>
    </comment>
  </commentList>
</comments>
</file>

<file path=xl/sharedStrings.xml><?xml version="1.0" encoding="utf-8"?>
<sst xmlns="http://schemas.openxmlformats.org/spreadsheetml/2006/main" count="68" uniqueCount="56">
  <si>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</si>
  <si>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</si>
  <si>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</si>
  <si>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</si>
  <si>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</si>
  <si>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</si>
  <si>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</si>
  <si>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</si>
  <si>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9:58:09 AM</t>
  </si>
  <si>
    <t>System</t>
  </si>
  <si>
    <t>BLOOMLAB-PC</t>
  </si>
  <si>
    <t>User</t>
  </si>
  <si>
    <t>BloomLab-PC\Bloom Lab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</si>
  <si>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</si>
  <si>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</si>
  <si>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</si>
  <si>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</si>
  <si>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</si>
  <si>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</si>
  <si>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</si>
  <si>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</si>
  <si>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</si>
  <si>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</si>
  <si>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</si>
  <si>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</si>
  <si>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</si>
  <si>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</si>
  <si>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</si>
  <si>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</si>
  <si>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</si>
  <si>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</si>
  <si>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</si>
  <si>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</si>
  <si>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</si>
  <si>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</si>
  <si>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</si>
  <si>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</si>
  <si>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</si>
  <si>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</si>
  <si>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4/21/2017 9:59:07 AM</t>
  </si>
  <si>
    <t>Temperature: 24.6 °C</t>
  </si>
  <si>
    <t>&lt;&gt;</t>
  </si>
  <si>
    <t>B</t>
  </si>
  <si>
    <t>C</t>
  </si>
  <si>
    <t>D</t>
  </si>
  <si>
    <t>E</t>
  </si>
  <si>
    <t>F</t>
  </si>
  <si>
    <t>G</t>
  </si>
  <si>
    <t>End Time:</t>
  </si>
  <si>
    <t>4/21/2017 9:59:53 AM</t>
  </si>
  <si>
    <t>[mAb] ug/ml</t>
  </si>
  <si>
    <t>rep1 % infectivity</t>
  </si>
  <si>
    <t>rep2 % infectivity</t>
  </si>
  <si>
    <t>rep3 % infectivity</t>
  </si>
  <si>
    <t>avg % infectivity</t>
  </si>
  <si>
    <t>stdev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</si>
</sst>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"/>
  </numFmts>
  <fonts count="4">
    <font>
      <sz val="11.0"/>
      <color rgb="FF000000"/>
      <name val="Calibri"/>
    </font>
    <font>
      <sz val="11.0"/>
      <color rgb="FFFFFFFF"/>
      <name val="Calibri"/>
    </font>
    <font>
      <sz val="11.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0" numFmtId="0" xfId="0" applyFont="1"/>
    <xf borderId="0" fillId="0" fontId="0" numFmtId="14" xfId="0" applyFont="1" applyNumberFormat="1"/>
    <xf borderId="0" fillId="0" fontId="0" numFmtId="0" xfId="0" applyFont="1"/>
    <xf borderId="0" fillId="2" fontId="1" numFmtId="0" xfId="0" applyBorder="1" applyFill="1" applyFont="1"/>
    <xf borderId="0" fillId="0" fontId="2" numFmtId="0" xfId="0" applyAlignment="1" applyFont="1">
      <alignment/>
    </xf>
    <xf borderId="0" fillId="0" fontId="2" numFmtId="164" xfId="0" applyAlignment="1" applyFont="1" applyNumberFormat="1">
      <alignment horizontal="right"/>
    </xf>
    <xf borderId="0" fillId="0" fontId="2" numFmtId="0" xfId="0" applyAlignment="1" applyFont="1">
      <alignment horizontal="right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sz="1600"/>
            </a:pPr>
            <a:r>
              <a:t>B, D, E, F and G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Sheet2!$A$33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Sheet2!$B$32:$M$32</c:f>
            </c:strRef>
          </c:cat>
          <c:val>
            <c:numRef>
              <c:f>Sheet2!$B$33:$M$33</c:f>
            </c:numRef>
          </c:val>
          <c:smooth val="0"/>
        </c:ser>
        <c:ser>
          <c:idx val="1"/>
          <c:order val="1"/>
          <c:tx>
            <c:strRef>
              <c:f>Sheet2!$A$34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Sheet2!$B$32:$M$32</c:f>
            </c:strRef>
          </c:cat>
          <c:val>
            <c:numRef>
              <c:f>Sheet2!$B$34:$M$34</c:f>
            </c:numRef>
          </c:val>
          <c:smooth val="0"/>
        </c:ser>
        <c:ser>
          <c:idx val="2"/>
          <c:order val="2"/>
          <c:tx>
            <c:strRef>
              <c:f>Sheet2!$A$35</c:f>
            </c:strRef>
          </c:tx>
          <c:spPr>
            <a:ln cmpd="sng" w="2540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Sheet2!$B$32:$M$32</c:f>
            </c:strRef>
          </c:cat>
          <c:val>
            <c:numRef>
              <c:f>Sheet2!$B$35:$M$35</c:f>
            </c:numRef>
          </c:val>
          <c:smooth val="0"/>
        </c:ser>
        <c:ser>
          <c:idx val="3"/>
          <c:order val="3"/>
          <c:tx>
            <c:strRef>
              <c:f>Sheet2!$A$36</c:f>
            </c:strRef>
          </c:tx>
          <c:spPr>
            <a:ln cmpd="sng" w="25400">
              <a:solidFill>
                <a:srgbClr val="109618"/>
              </a:solidFill>
            </a:ln>
          </c:spPr>
          <c:marker>
            <c:symbol val="none"/>
          </c:marker>
          <c:cat>
            <c:strRef>
              <c:f>Sheet2!$B$32:$M$32</c:f>
            </c:strRef>
          </c:cat>
          <c:val>
            <c:numRef>
              <c:f>Sheet2!$B$36:$M$36</c:f>
            </c:numRef>
          </c:val>
          <c:smooth val="0"/>
        </c:ser>
        <c:ser>
          <c:idx val="4"/>
          <c:order val="4"/>
          <c:tx>
            <c:strRef>
              <c:f>Sheet2!$A$37</c:f>
            </c:strRef>
          </c:tx>
          <c:spPr>
            <a:ln cmpd="sng" w="25400">
              <a:solidFill>
                <a:srgbClr val="990099"/>
              </a:solidFill>
            </a:ln>
          </c:spPr>
          <c:marker>
            <c:symbol val="none"/>
          </c:marker>
          <c:cat>
            <c:strRef>
              <c:f>Sheet2!$B$32:$M$32</c:f>
            </c:strRef>
          </c:cat>
          <c:val>
            <c:numRef>
              <c:f>Sheet2!$B$37:$M$37</c:f>
            </c:numRef>
          </c:val>
          <c:smooth val="0"/>
        </c:ser>
        <c:ser>
          <c:idx val="5"/>
          <c:order val="5"/>
          <c:tx>
            <c:strRef>
              <c:f>Sheet2!$A$38</c:f>
            </c:strRef>
          </c:tx>
          <c:spPr>
            <a:ln cmpd="sng" w="25400">
              <a:solidFill>
                <a:srgbClr val="0099C6"/>
              </a:solidFill>
            </a:ln>
          </c:spPr>
          <c:marker>
            <c:symbol val="none"/>
          </c:marker>
          <c:cat>
            <c:strRef>
              <c:f>Sheet2!$B$32:$M$32</c:f>
            </c:strRef>
          </c:cat>
          <c:val>
            <c:numRef>
              <c:f>Sheet2!$B$38:$M$38</c:f>
            </c:numRef>
          </c:val>
          <c:smooth val="0"/>
        </c:ser>
        <c:axId val="1260575341"/>
        <c:axId val="180822399"/>
      </c:lineChart>
      <c:catAx>
        <c:axId val="12605753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&lt;&gt;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80822399"/>
      </c:catAx>
      <c:valAx>
        <c:axId val="1808223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260575341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14</xdr:col>
      <xdr:colOff>57150</xdr:colOff>
      <xdr:row>16</xdr:row>
      <xdr:rowOff>28575</xdr:rowOff>
    </xdr:from>
    <xdr:to>
      <xdr:col>23</xdr:col>
      <xdr:colOff>542925</xdr:colOff>
      <xdr:row>34</xdr:row>
      <xdr:rowOff>133350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>
      <c r="A1" s="1" t="s">
        <v>0</v>
      </c>
      <c r="E1" s="1" t="s">
        <v>1</v>
      </c>
    </row>
    <row r="2">
      <c r="A2" s="1" t="s">
        <v>2</v>
      </c>
      <c r="E2" s="1" t="s">
        <v>3</v>
      </c>
    </row>
    <row r="3">
      <c r="A3" s="1" t="s">
        <v>4</v>
      </c>
      <c r="E3" s="1" t="s">
        <v>5</v>
      </c>
    </row>
    <row r="5">
      <c r="A5" s="1" t="s">
        <v>6</v>
      </c>
      <c r="B5" s="2">
        <v>42846.0</v>
      </c>
    </row>
    <row r="6">
      <c r="A6" s="1" t="s">
        <v>7</v>
      </c>
      <c r="B6" s="3" t="s">
        <v>8</v>
      </c>
    </row>
    <row r="9">
      <c r="A9" s="1" t="s">
        <v>9</v>
      </c>
      <c r="E9" s="1" t="s">
        <v>10</v>
      </c>
    </row>
    <row r="10">
      <c r="A10" s="1" t="s">
        <v>11</v>
      </c>
      <c r="E10" s="1" t="s">
        <v>12</v>
      </c>
    </row>
    <row r="11">
      <c r="A11" s="1" t="s">
        <v>13</v>
      </c>
      <c r="E11" s="1" t="s">
        <v>14</v>
      </c>
    </row>
    <row r="12">
      <c r="A12" s="1" t="s">
        <v>15</v>
      </c>
    </row>
    <row r="15">
      <c r="A15" s="1" t="s">
        <v>16</v>
      </c>
    </row>
    <row r="16">
      <c r="A16" s="1" t="s">
        <v>17</v>
      </c>
      <c r="E16" s="1" t="s">
        <v>18</v>
      </c>
    </row>
    <row r="17">
      <c r="A17" s="1" t="s">
        <v>19</v>
      </c>
    </row>
    <row r="18">
      <c r="A18" s="1" t="s">
        <v>20</v>
      </c>
      <c r="E18" s="1">
        <v>485.0</v>
      </c>
      <c r="F18" s="1" t="s">
        <v>21</v>
      </c>
    </row>
    <row r="19">
      <c r="A19" s="1" t="s">
        <v>22</v>
      </c>
      <c r="E19" s="1">
        <v>515.0</v>
      </c>
      <c r="F19" s="1" t="s">
        <v>21</v>
      </c>
    </row>
    <row r="20">
      <c r="A20" s="1" t="s">
        <v>23</v>
      </c>
      <c r="E20" s="1">
        <v>12.0</v>
      </c>
      <c r="F20" s="1" t="s">
        <v>21</v>
      </c>
    </row>
    <row r="21">
      <c r="A21" s="1" t="s">
        <v>24</v>
      </c>
      <c r="E21" s="1">
        <v>12.0</v>
      </c>
      <c r="F21" s="1" t="s">
        <v>21</v>
      </c>
    </row>
    <row r="22">
      <c r="A22" s="1" t="s">
        <v>25</v>
      </c>
      <c r="E22" s="1">
        <v>91.0</v>
      </c>
      <c r="F22" s="1" t="s">
        <v>26</v>
      </c>
    </row>
    <row r="23">
      <c r="A23" s="1" t="s">
        <v>27</v>
      </c>
      <c r="E23" s="1">
        <v>25.0</v>
      </c>
      <c r="F23" s="1" t="s">
        <v>28</v>
      </c>
    </row>
    <row r="24">
      <c r="A24" s="1" t="s">
        <v>29</v>
      </c>
      <c r="E24" s="1">
        <v>400.0</v>
      </c>
      <c r="F24" s="1" t="s">
        <v>30</v>
      </c>
    </row>
    <row r="25">
      <c r="A25" s="1" t="s">
        <v>31</v>
      </c>
      <c r="E25" s="1">
        <v>20.0</v>
      </c>
      <c r="F25" s="1" t="s">
        <v>32</v>
      </c>
    </row>
    <row r="26">
      <c r="A26" s="1" t="s">
        <v>33</v>
      </c>
      <c r="E26" s="1">
        <v>0.0</v>
      </c>
      <c r="F26" s="1" t="s">
        <v>32</v>
      </c>
    </row>
    <row r="27">
      <c r="A27" s="1" t="s">
        <v>34</v>
      </c>
      <c r="E27" s="1">
        <v>0.0</v>
      </c>
      <c r="F27" s="1" t="s">
        <v>35</v>
      </c>
    </row>
    <row r="28">
      <c r="A28" s="1" t="s">
        <v>36</v>
      </c>
      <c r="E28" s="1" t="s">
        <v>37</v>
      </c>
    </row>
    <row r="29">
      <c r="A29" s="1" t="s">
        <v>38</v>
      </c>
      <c r="B29" s="3" t="s">
        <v>39</v>
      </c>
    </row>
    <row r="31">
      <c r="B31" s="1" t="s">
        <v>40</v>
      </c>
    </row>
    <row r="32">
      <c r="A32" s="4" t="s">
        <v>41</v>
      </c>
      <c r="B32" s="4">
        <v>1.0</v>
      </c>
      <c r="C32" s="4">
        <v>2.0</v>
      </c>
      <c r="D32" s="4">
        <v>3.0</v>
      </c>
      <c r="E32" s="4">
        <v>4.0</v>
      </c>
      <c r="F32" s="4">
        <v>5.0</v>
      </c>
      <c r="G32" s="4">
        <v>6.0</v>
      </c>
      <c r="H32" s="4">
        <v>7.0</v>
      </c>
      <c r="I32" s="4">
        <v>8.0</v>
      </c>
      <c r="J32" s="4">
        <v>9.0</v>
      </c>
      <c r="K32" s="4">
        <v>10.0</v>
      </c>
      <c r="L32" s="4">
        <v>11.0</v>
      </c>
      <c r="M32" s="4">
        <v>12.0</v>
      </c>
    </row>
    <row r="33">
      <c r="A33" s="4" t="s">
        <v>42</v>
      </c>
      <c r="B33" s="1">
        <v>4850.0</v>
      </c>
      <c r="C33" s="1">
        <v>4823.0</v>
      </c>
      <c r="D33" s="1">
        <v>4846.0</v>
      </c>
      <c r="E33" s="1">
        <v>4919.0</v>
      </c>
      <c r="F33" s="1">
        <v>4930.0</v>
      </c>
      <c r="G33" s="1">
        <v>4969.0</v>
      </c>
      <c r="H33" s="1">
        <v>4952.0</v>
      </c>
      <c r="I33" s="1">
        <v>4849.0</v>
      </c>
      <c r="J33" s="1">
        <v>5032.0</v>
      </c>
      <c r="K33" s="1">
        <v>4907.0</v>
      </c>
      <c r="L33" s="1">
        <v>4874.0</v>
      </c>
      <c r="M33" s="1">
        <v>4933.0</v>
      </c>
    </row>
    <row r="34">
      <c r="A34" s="4" t="s">
        <v>43</v>
      </c>
      <c r="B34" s="1">
        <v>24394.0</v>
      </c>
      <c r="C34" s="1">
        <v>30112.0</v>
      </c>
      <c r="D34" s="1">
        <v>28854.0</v>
      </c>
      <c r="E34" s="1">
        <v>28432.0</v>
      </c>
      <c r="F34" s="1">
        <v>33872.0</v>
      </c>
      <c r="G34" s="1">
        <v>32084.0</v>
      </c>
      <c r="H34" s="1">
        <v>31240.0</v>
      </c>
      <c r="I34" s="1">
        <v>32928.0</v>
      </c>
      <c r="J34" s="1">
        <v>31349.0</v>
      </c>
      <c r="K34" s="1">
        <v>27719.0</v>
      </c>
      <c r="L34" s="1">
        <v>27454.0</v>
      </c>
      <c r="M34" s="1">
        <v>27734.0</v>
      </c>
    </row>
    <row r="35">
      <c r="A35" s="4" t="s">
        <v>44</v>
      </c>
      <c r="B35" s="1">
        <v>24996.0</v>
      </c>
      <c r="C35" s="1">
        <v>28568.0</v>
      </c>
      <c r="D35" s="1">
        <v>29845.0</v>
      </c>
      <c r="E35" s="1">
        <v>26692.0</v>
      </c>
      <c r="F35" s="1">
        <v>30318.0</v>
      </c>
      <c r="G35" s="1">
        <v>27982.0</v>
      </c>
      <c r="H35" s="1">
        <v>9344.0</v>
      </c>
      <c r="I35" s="1">
        <v>4818.0</v>
      </c>
      <c r="J35" s="1">
        <v>4528.0</v>
      </c>
      <c r="K35" s="1">
        <v>4508.0</v>
      </c>
      <c r="L35" s="1">
        <v>4461.0</v>
      </c>
      <c r="M35" s="1">
        <v>4473.0</v>
      </c>
    </row>
    <row r="36">
      <c r="A36" s="4" t="s">
        <v>45</v>
      </c>
      <c r="B36" s="1">
        <v>24568.0</v>
      </c>
      <c r="C36" s="1">
        <v>28747.0</v>
      </c>
      <c r="D36" s="1">
        <v>28530.0</v>
      </c>
      <c r="E36" s="1">
        <v>27643.0</v>
      </c>
      <c r="F36" s="1">
        <v>31085.0</v>
      </c>
      <c r="G36" s="1">
        <v>25863.0</v>
      </c>
      <c r="H36" s="1">
        <v>9199.0</v>
      </c>
      <c r="I36" s="1">
        <v>4849.0</v>
      </c>
      <c r="J36" s="1">
        <v>4479.0</v>
      </c>
      <c r="K36" s="1">
        <v>4425.0</v>
      </c>
      <c r="L36" s="1">
        <v>4455.0</v>
      </c>
      <c r="M36" s="1">
        <v>4423.0</v>
      </c>
    </row>
    <row r="37">
      <c r="A37" s="4" t="s">
        <v>46</v>
      </c>
      <c r="B37" s="1">
        <v>23011.0</v>
      </c>
      <c r="C37" s="1">
        <v>29271.0</v>
      </c>
      <c r="D37" s="1">
        <v>28589.0</v>
      </c>
      <c r="E37" s="1">
        <v>27333.0</v>
      </c>
      <c r="F37" s="1">
        <v>29820.0</v>
      </c>
      <c r="G37" s="1">
        <v>24090.0</v>
      </c>
      <c r="H37" s="1">
        <v>7471.0</v>
      </c>
      <c r="I37" s="1">
        <v>4620.0</v>
      </c>
      <c r="J37" s="1">
        <v>4405.0</v>
      </c>
      <c r="K37" s="1">
        <v>4370.0</v>
      </c>
      <c r="L37" s="1">
        <v>4400.0</v>
      </c>
      <c r="M37" s="1">
        <v>4400.0</v>
      </c>
    </row>
    <row r="38">
      <c r="A38" s="4" t="s">
        <v>47</v>
      </c>
      <c r="B38" s="1">
        <v>18877.0</v>
      </c>
      <c r="C38" s="1">
        <v>26124.0</v>
      </c>
      <c r="D38" s="1">
        <v>26824.0</v>
      </c>
      <c r="E38" s="1">
        <v>22862.0</v>
      </c>
      <c r="F38" s="1">
        <v>28428.0</v>
      </c>
      <c r="G38" s="1">
        <v>27951.0</v>
      </c>
      <c r="H38" s="1">
        <v>26504.0</v>
      </c>
      <c r="I38" s="1">
        <v>29392.0</v>
      </c>
      <c r="J38" s="1">
        <v>28703.0</v>
      </c>
      <c r="K38" s="1">
        <v>25741.0</v>
      </c>
      <c r="L38" s="1">
        <v>27831.0</v>
      </c>
      <c r="M38" s="1">
        <v>26599.0</v>
      </c>
    </row>
    <row r="42">
      <c r="A42" s="1" t="s">
        <v>48</v>
      </c>
      <c r="B42" s="3" t="s">
        <v>49</v>
      </c>
    </row>
    <row r="45">
      <c r="A45" s="5" t="s">
        <v>50</v>
      </c>
      <c r="B45" s="6">
        <f t="shared" ref="B45:L45" si="1">C45*60/(60+80)</f>
        <v>0.001023875872</v>
      </c>
      <c r="C45" s="6">
        <f t="shared" si="1"/>
        <v>0.002389043701</v>
      </c>
      <c r="D45" s="6">
        <f t="shared" si="1"/>
        <v>0.005574435302</v>
      </c>
      <c r="E45" s="6">
        <f t="shared" si="1"/>
        <v>0.0130070157</v>
      </c>
      <c r="F45" s="6">
        <f t="shared" si="1"/>
        <v>0.03034970331</v>
      </c>
      <c r="G45" s="6">
        <f t="shared" si="1"/>
        <v>0.07081597439</v>
      </c>
      <c r="H45" s="6">
        <f t="shared" si="1"/>
        <v>0.1652372736</v>
      </c>
      <c r="I45" s="6">
        <f t="shared" si="1"/>
        <v>0.3855536384</v>
      </c>
      <c r="J45" s="6">
        <f t="shared" si="1"/>
        <v>0.8996251562</v>
      </c>
      <c r="K45" s="6">
        <f t="shared" si="1"/>
        <v>2.099125364</v>
      </c>
      <c r="L45" s="6">
        <f t="shared" si="1"/>
        <v>4.897959184</v>
      </c>
      <c r="M45" s="6">
        <v>11.428571428571427</v>
      </c>
      <c r="P45" t="str">
        <f t="array" ref="P45:U57">TRANSPOSE(A45:M50)</f>
        <v>[mAb] ug/ml</v>
      </c>
      <c r="Q45" t="s">
        <v>51</v>
      </c>
      <c r="R45" t="s">
        <v>52</v>
      </c>
      <c r="S45" t="s">
        <v>53</v>
      </c>
      <c r="T45" t="s">
        <v>54</v>
      </c>
      <c r="U45" t="s">
        <v>55</v>
      </c>
    </row>
    <row r="46">
      <c r="A46" s="5" t="s">
        <v>51</v>
      </c>
      <c r="B46" s="7">
        <f t="shared" ref="B46:M46" si="2">(B35-B$33)/(average(B$34,B$38)-B$33)</f>
        <v>1.200202556</v>
      </c>
      <c r="C46" s="7">
        <f t="shared" si="2"/>
        <v>1.01931745</v>
      </c>
      <c r="D46" s="7">
        <f t="shared" si="2"/>
        <v>1.087243944</v>
      </c>
      <c r="E46" s="7">
        <f t="shared" si="2"/>
        <v>1.050414898</v>
      </c>
      <c r="F46" s="7">
        <f t="shared" si="2"/>
        <v>0.9682684973</v>
      </c>
      <c r="G46" s="7">
        <f t="shared" si="2"/>
        <v>0.918737649</v>
      </c>
      <c r="H46" s="7">
        <f t="shared" si="2"/>
        <v>0.1836120401</v>
      </c>
      <c r="I46" s="7">
        <f t="shared" si="2"/>
        <v>-0.001178214435</v>
      </c>
      <c r="J46" s="7">
        <f t="shared" si="2"/>
        <v>-0.02016483956</v>
      </c>
      <c r="K46" s="7">
        <f t="shared" si="2"/>
        <v>-0.0182834624</v>
      </c>
      <c r="L46" s="7">
        <f t="shared" si="2"/>
        <v>-0.01813909568</v>
      </c>
      <c r="M46" s="7">
        <f t="shared" si="2"/>
        <v>-0.02068950008</v>
      </c>
      <c r="P46" s="8">
        <v>0.0010238758718174798</v>
      </c>
      <c r="Q46">
        <v>1.2002025557773077</v>
      </c>
      <c r="R46">
        <v>1.1747043579279735</v>
      </c>
      <c r="S46">
        <v>1.0819457269667272</v>
      </c>
      <c r="T46">
        <v>1.1522842135573361</v>
      </c>
      <c r="U46">
        <v>0.062234769584886454</v>
      </c>
    </row>
    <row r="47">
      <c r="A47" s="5" t="s">
        <v>52</v>
      </c>
      <c r="B47" s="7">
        <f t="shared" ref="B47:M47" si="3">(B36-B$33)/(average(B$34,B$38)-B$33)</f>
        <v>1.174704358</v>
      </c>
      <c r="C47" s="7">
        <f t="shared" si="3"/>
        <v>1.027001502</v>
      </c>
      <c r="D47" s="7">
        <f t="shared" si="3"/>
        <v>1.030052625</v>
      </c>
      <c r="E47" s="7">
        <f t="shared" si="3"/>
        <v>1.096294867</v>
      </c>
      <c r="F47" s="7">
        <f t="shared" si="3"/>
        <v>0.9975209764</v>
      </c>
      <c r="G47" s="7">
        <f t="shared" si="3"/>
        <v>0.834141765</v>
      </c>
      <c r="H47" s="7">
        <f t="shared" si="3"/>
        <v>0.1775501672</v>
      </c>
      <c r="I47" s="7">
        <f t="shared" si="3"/>
        <v>0</v>
      </c>
      <c r="J47" s="7">
        <f t="shared" si="3"/>
        <v>-0.02212531007</v>
      </c>
      <c r="K47" s="7">
        <f t="shared" si="3"/>
        <v>-0.02208678917</v>
      </c>
      <c r="L47" s="7">
        <f t="shared" si="3"/>
        <v>-0.01840261765</v>
      </c>
      <c r="M47" s="7">
        <f t="shared" si="3"/>
        <v>-0.02293835878</v>
      </c>
      <c r="P47" s="8">
        <v>0.0023890437009074527</v>
      </c>
      <c r="Q47">
        <v>1.0193174500965871</v>
      </c>
      <c r="R47">
        <v>1.0270015024683408</v>
      </c>
      <c r="S47">
        <v>1.0494955999141447</v>
      </c>
      <c r="T47">
        <v>1.0319381841596906</v>
      </c>
      <c r="U47">
        <v>0.015683057775638696</v>
      </c>
    </row>
    <row r="48">
      <c r="A48" s="5" t="s">
        <v>53</v>
      </c>
      <c r="B48" s="7">
        <f t="shared" ref="B48:M48" si="4">(B37-B$33)/(average(B$34,B$38)-B$33)</f>
        <v>1.081945727</v>
      </c>
      <c r="C48" s="7">
        <f t="shared" si="4"/>
        <v>1.0494956</v>
      </c>
      <c r="D48" s="7">
        <f t="shared" si="4"/>
        <v>1.032618623</v>
      </c>
      <c r="E48" s="7">
        <f t="shared" si="4"/>
        <v>1.081339251</v>
      </c>
      <c r="F48" s="7">
        <f t="shared" si="4"/>
        <v>0.9492753623</v>
      </c>
      <c r="G48" s="7">
        <f t="shared" si="4"/>
        <v>0.7633590834</v>
      </c>
      <c r="H48" s="7">
        <f t="shared" si="4"/>
        <v>0.1053093645</v>
      </c>
      <c r="I48" s="7">
        <f t="shared" si="4"/>
        <v>-0.008703584052</v>
      </c>
      <c r="J48" s="7">
        <f t="shared" si="4"/>
        <v>-0.02508602064</v>
      </c>
      <c r="K48" s="7">
        <f t="shared" si="4"/>
        <v>-0.02460706594</v>
      </c>
      <c r="L48" s="7">
        <f t="shared" si="4"/>
        <v>-0.02081823572</v>
      </c>
      <c r="M48" s="7">
        <f t="shared" si="4"/>
        <v>-0.02397283379</v>
      </c>
      <c r="P48" s="8">
        <v>0.005574435302117389</v>
      </c>
      <c r="Q48">
        <v>1.0872439438089854</v>
      </c>
      <c r="R48">
        <v>1.0300526247118689</v>
      </c>
      <c r="S48">
        <v>1.0326186230591918</v>
      </c>
      <c r="T48">
        <v>1.049971730526682</v>
      </c>
      <c r="U48">
        <v>0.032304171543327716</v>
      </c>
    </row>
    <row r="49">
      <c r="A49" s="5" t="s">
        <v>54</v>
      </c>
      <c r="B49" s="7">
        <f t="shared" ref="B49:M49" si="5">average(B46:B48)</f>
        <v>1.152284214</v>
      </c>
      <c r="C49" s="7">
        <f t="shared" si="5"/>
        <v>1.031938184</v>
      </c>
      <c r="D49" s="7">
        <f t="shared" si="5"/>
        <v>1.049971731</v>
      </c>
      <c r="E49" s="7">
        <f t="shared" si="5"/>
        <v>1.076016339</v>
      </c>
      <c r="F49" s="7">
        <f t="shared" si="5"/>
        <v>0.9716882787</v>
      </c>
      <c r="G49" s="7">
        <f t="shared" si="5"/>
        <v>0.8387461658</v>
      </c>
      <c r="H49" s="7">
        <f t="shared" si="5"/>
        <v>0.155490524</v>
      </c>
      <c r="I49" s="7">
        <f t="shared" si="5"/>
        <v>-0.003293932829</v>
      </c>
      <c r="J49" s="7">
        <f t="shared" si="5"/>
        <v>-0.02245872343</v>
      </c>
      <c r="K49" s="7">
        <f t="shared" si="5"/>
        <v>-0.02165910584</v>
      </c>
      <c r="L49" s="7">
        <f t="shared" si="5"/>
        <v>-0.01911998302</v>
      </c>
      <c r="M49" s="7">
        <f t="shared" si="5"/>
        <v>-0.02253356422</v>
      </c>
      <c r="P49" s="8">
        <v>0.013007015704940575</v>
      </c>
      <c r="Q49">
        <v>1.0504148977228869</v>
      </c>
      <c r="R49">
        <v>1.0962948668467773</v>
      </c>
      <c r="S49">
        <v>1.081339251254342</v>
      </c>
      <c r="T49">
        <v>1.076016338608002</v>
      </c>
      <c r="U49">
        <v>0.023398567071141636</v>
      </c>
    </row>
    <row r="50">
      <c r="A50" s="5" t="s">
        <v>55</v>
      </c>
      <c r="B50" s="7">
        <f t="shared" ref="B50:M50" si="6">stdev(B46:B48)</f>
        <v>0.06223476958</v>
      </c>
      <c r="C50" s="7">
        <f t="shared" si="6"/>
        <v>0.01568305778</v>
      </c>
      <c r="D50" s="7">
        <f t="shared" si="6"/>
        <v>0.03230417154</v>
      </c>
      <c r="E50" s="7">
        <f t="shared" si="6"/>
        <v>0.02339856707</v>
      </c>
      <c r="F50" s="7">
        <f t="shared" si="6"/>
        <v>0.02430392966</v>
      </c>
      <c r="G50" s="7">
        <f t="shared" si="6"/>
        <v>0.07779154865</v>
      </c>
      <c r="H50" s="7">
        <f t="shared" si="6"/>
        <v>0.04356372512</v>
      </c>
      <c r="I50" s="7">
        <f t="shared" si="6"/>
        <v>0.004721789076</v>
      </c>
      <c r="J50" s="7">
        <f t="shared" si="6"/>
        <v>0.002477474351</v>
      </c>
      <c r="K50" s="7">
        <f t="shared" si="6"/>
        <v>0.003183421932</v>
      </c>
      <c r="L50" s="7">
        <f t="shared" si="6"/>
        <v>0.001476620344</v>
      </c>
      <c r="M50" s="7">
        <f t="shared" si="6"/>
        <v>0.001678679255</v>
      </c>
      <c r="P50" s="8">
        <v>0.03034970331152801</v>
      </c>
      <c r="Q50">
        <v>0.9682684973302822</v>
      </c>
      <c r="R50">
        <v>0.9975209763539283</v>
      </c>
      <c r="S50">
        <v>0.9492753623188406</v>
      </c>
      <c r="T50">
        <v>0.9716882786676836</v>
      </c>
      <c r="U50">
        <v>0.024303929655559692</v>
      </c>
    </row>
    <row r="51">
      <c r="P51" s="8">
        <v>0.07081597439356536</v>
      </c>
      <c r="Q51">
        <v>0.9187376489610156</v>
      </c>
      <c r="R51">
        <v>0.8341417649759466</v>
      </c>
      <c r="S51">
        <v>0.7633590833782462</v>
      </c>
      <c r="T51">
        <v>0.838746165771736</v>
      </c>
      <c r="U51">
        <v>0.07779154864544052</v>
      </c>
    </row>
    <row r="52">
      <c r="P52" s="8">
        <v>0.16523727358498583</v>
      </c>
      <c r="Q52">
        <v>0.18361204013377927</v>
      </c>
      <c r="R52">
        <v>0.17755016722408026</v>
      </c>
      <c r="S52">
        <v>0.10530936454849499</v>
      </c>
      <c r="T52">
        <v>0.15549052396878485</v>
      </c>
      <c r="U52">
        <v>0.04356372512041119</v>
      </c>
    </row>
    <row r="53">
      <c r="P53" s="8">
        <v>0.3855536383649669</v>
      </c>
      <c r="Q53">
        <v>-0.001178214435027175</v>
      </c>
      <c r="R53">
        <v>0.0</v>
      </c>
      <c r="S53">
        <v>-0.008703584052297517</v>
      </c>
      <c r="T53">
        <v>-0.0032939328291082307</v>
      </c>
      <c r="U53">
        <v>0.004721789076308006</v>
      </c>
    </row>
    <row r="54">
      <c r="P54" s="8">
        <v>0.8996251561849229</v>
      </c>
      <c r="Q54">
        <v>-0.020164839561494757</v>
      </c>
      <c r="R54">
        <v>-0.02212531007441786</v>
      </c>
      <c r="S54">
        <v>-0.025086020644954788</v>
      </c>
      <c r="T54">
        <v>-0.0224587234269558</v>
      </c>
      <c r="U54">
        <v>0.0024774743513887604</v>
      </c>
    </row>
    <row r="55">
      <c r="P55" s="8">
        <v>2.0991253644314867</v>
      </c>
      <c r="Q55">
        <v>-0.01828346240205288</v>
      </c>
      <c r="R55">
        <v>-0.0220867891673922</v>
      </c>
      <c r="S55">
        <v>-0.024607065939605002</v>
      </c>
      <c r="T55">
        <v>-0.02165910583635003</v>
      </c>
      <c r="U55">
        <v>0.0031834219322568465</v>
      </c>
    </row>
    <row r="56">
      <c r="P56" s="8">
        <v>4.897959183673469</v>
      </c>
      <c r="Q56">
        <v>-0.01813909568043569</v>
      </c>
      <c r="R56">
        <v>-0.018402617651580033</v>
      </c>
      <c r="S56">
        <v>-0.02081823572040319</v>
      </c>
      <c r="T56">
        <v>-0.01911998301747297</v>
      </c>
      <c r="U56">
        <v>0.0014766203437499748</v>
      </c>
    </row>
    <row r="57">
      <c r="P57" s="8">
        <v>11.428571428571427</v>
      </c>
      <c r="Q57">
        <v>-0.020689500078710055</v>
      </c>
      <c r="R57">
        <v>-0.02293835878291767</v>
      </c>
      <c r="S57">
        <v>-0.023972833786853172</v>
      </c>
      <c r="T57">
        <v>-0.0225335642161603</v>
      </c>
      <c r="U57">
        <v>0.0016786792548650923</v>
      </c>
    </row>
    <row r="60">
      <c r="P60" t="s">
        <v>50</v>
      </c>
      <c r="T60" t="s">
        <v>54</v>
      </c>
      <c r="U60" t="s">
        <v>55</v>
      </c>
    </row>
    <row r="61">
      <c r="P61">
        <v>0.0010238758718174798</v>
      </c>
      <c r="T61">
        <v>1.1522842135573361</v>
      </c>
      <c r="U61">
        <v>0.062234769584886454</v>
      </c>
    </row>
    <row r="62">
      <c r="P62">
        <v>0.0023890437009074527</v>
      </c>
      <c r="T62">
        <v>1.0319381841596906</v>
      </c>
      <c r="U62">
        <v>0.015683057775638696</v>
      </c>
    </row>
    <row r="63">
      <c r="P63">
        <v>0.005574435302117389</v>
      </c>
      <c r="T63">
        <v>1.049971730526682</v>
      </c>
      <c r="U63">
        <v>0.032304171543327716</v>
      </c>
    </row>
    <row r="64">
      <c r="P64">
        <v>0.013007015704940575</v>
      </c>
      <c r="T64">
        <v>1.076016338608002</v>
      </c>
      <c r="U64">
        <v>0.023398567071141636</v>
      </c>
    </row>
    <row r="65">
      <c r="P65">
        <v>0.03034970331152801</v>
      </c>
      <c r="T65">
        <v>0.9716882786676836</v>
      </c>
      <c r="U65">
        <v>0.024303929655559692</v>
      </c>
    </row>
    <row r="66">
      <c r="P66">
        <v>0.07081597439356536</v>
      </c>
      <c r="T66">
        <v>0.838746165771736</v>
      </c>
      <c r="U66">
        <v>0.07779154864544052</v>
      </c>
    </row>
    <row r="67">
      <c r="P67">
        <v>0.16523727358498583</v>
      </c>
      <c r="T67">
        <v>0.15549052396878485</v>
      </c>
      <c r="U67">
        <v>0.04356372512041119</v>
      </c>
    </row>
    <row r="68">
      <c r="P68">
        <v>0.3855536383649669</v>
      </c>
      <c r="T68">
        <v>-0.0032939328291082307</v>
      </c>
      <c r="U68">
        <v>0.004721789076308006</v>
      </c>
    </row>
    <row r="69">
      <c r="P69">
        <v>0.8996251561849229</v>
      </c>
      <c r="T69">
        <v>-0.0224587234269558</v>
      </c>
      <c r="U69">
        <v>0.0024774743513887604</v>
      </c>
    </row>
    <row r="70">
      <c r="P70">
        <v>2.0991253644314867</v>
      </c>
      <c r="T70">
        <v>-0.02165910583635003</v>
      </c>
      <c r="U70">
        <v>0.0031834219322568465</v>
      </c>
    </row>
    <row r="71">
      <c r="P71">
        <v>4.897959183673469</v>
      </c>
      <c r="T71">
        <v>-0.01911998301747297</v>
      </c>
      <c r="U71">
        <v>0.0014766203437499748</v>
      </c>
    </row>
    <row r="72">
      <c r="P72">
        <v>11.428571428571427</v>
      </c>
      <c r="T72">
        <v>-0.0225335642161603</v>
      </c>
      <c r="U72">
        <v>0.0016786792548650923</v>
      </c>
    </row>
  </sheetData>
  <conditionalFormatting sqref="B33:M38">
    <cfRule type="colorScale" priority="1">
      <colorScale>
        <cfvo type="min"/>
        <cfvo type="max"/>
        <color rgb="FFFFFFFF"/>
        <color rgb="FF57BB8A"/>
      </colorScale>
    </cfRule>
  </conditionalFormatting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