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9" i="1" l="1"/>
  <c r="M10" i="1"/>
  <c r="M11" i="1"/>
  <c r="M12" i="1"/>
  <c r="M14" i="1"/>
  <c r="M15" i="1"/>
  <c r="M16" i="1"/>
  <c r="M17" i="1"/>
  <c r="M19" i="1"/>
  <c r="M20" i="1"/>
  <c r="M21" i="1"/>
  <c r="M22" i="1"/>
  <c r="M24" i="1"/>
  <c r="M25" i="1"/>
  <c r="M26" i="1"/>
  <c r="M27" i="1"/>
  <c r="M29" i="1"/>
  <c r="M30" i="1"/>
  <c r="M31" i="1"/>
  <c r="M32" i="1"/>
  <c r="M34" i="1"/>
  <c r="M35" i="1"/>
  <c r="M36" i="1"/>
  <c r="M37" i="1"/>
  <c r="O9" i="1"/>
  <c r="O10" i="1"/>
  <c r="O11" i="1"/>
  <c r="O12" i="1"/>
  <c r="O14" i="1"/>
  <c r="O15" i="1"/>
  <c r="O16" i="1"/>
  <c r="O17" i="1"/>
  <c r="O19" i="1"/>
  <c r="O20" i="1"/>
  <c r="O21" i="1"/>
  <c r="O22" i="1"/>
  <c r="O24" i="1"/>
  <c r="O25" i="1"/>
  <c r="O26" i="1"/>
  <c r="O27" i="1"/>
  <c r="O29" i="1"/>
  <c r="O30" i="1"/>
  <c r="O31" i="1"/>
  <c r="O32" i="1"/>
  <c r="O34" i="1"/>
  <c r="O35" i="1"/>
  <c r="O36" i="1"/>
  <c r="O37" i="1"/>
  <c r="T24" i="1"/>
  <c r="T25" i="1"/>
  <c r="T26" i="1"/>
  <c r="T27" i="1"/>
  <c r="T29" i="1"/>
  <c r="T30" i="1"/>
  <c r="T31" i="1"/>
  <c r="T32" i="1"/>
  <c r="T34" i="1"/>
  <c r="T35" i="1"/>
  <c r="T36" i="1"/>
  <c r="T37" i="1"/>
  <c r="T9" i="1"/>
  <c r="T10" i="1"/>
  <c r="T11" i="1"/>
  <c r="T12" i="1"/>
  <c r="T14" i="1"/>
  <c r="T15" i="1"/>
  <c r="T16" i="1"/>
  <c r="T17" i="1"/>
  <c r="T19" i="1"/>
  <c r="T20" i="1"/>
  <c r="T21" i="1"/>
  <c r="T22" i="1"/>
  <c r="T5" i="1"/>
  <c r="T6" i="1"/>
  <c r="T7" i="1"/>
  <c r="T4" i="1"/>
  <c r="M5" i="1"/>
  <c r="M6" i="1"/>
  <c r="M7" i="1"/>
  <c r="O5" i="1"/>
  <c r="O6" i="1"/>
  <c r="O7" i="1"/>
  <c r="O4" i="1"/>
  <c r="M4" i="1"/>
  <c r="I7" i="1" l="1"/>
  <c r="H7" i="1"/>
  <c r="I37" i="1"/>
  <c r="H37" i="1"/>
  <c r="I32" i="1"/>
  <c r="H32" i="1"/>
  <c r="I27" i="1"/>
  <c r="H27" i="1"/>
  <c r="H22" i="1"/>
  <c r="I22" i="1"/>
  <c r="I17" i="1"/>
  <c r="H17" i="1"/>
  <c r="I12" i="1"/>
  <c r="H12" i="1"/>
  <c r="I36" i="1"/>
  <c r="H36" i="1"/>
  <c r="H35" i="1"/>
  <c r="I31" i="1"/>
  <c r="H31" i="1"/>
  <c r="H30" i="1"/>
  <c r="I26" i="1"/>
  <c r="H26" i="1"/>
  <c r="H25" i="1"/>
  <c r="I21" i="1"/>
  <c r="H21" i="1"/>
  <c r="H20" i="1"/>
  <c r="I16" i="1"/>
  <c r="H16" i="1"/>
  <c r="H15" i="1"/>
  <c r="I11" i="1"/>
  <c r="H11" i="1"/>
  <c r="H10" i="1"/>
  <c r="I6" i="1"/>
  <c r="H6" i="1"/>
  <c r="H5" i="1"/>
</calcChain>
</file>

<file path=xl/sharedStrings.xml><?xml version="1.0" encoding="utf-8"?>
<sst xmlns="http://schemas.openxmlformats.org/spreadsheetml/2006/main" count="110" uniqueCount="41">
  <si>
    <t>Cycle Name</t>
  </si>
  <si>
    <t>Model Name</t>
  </si>
  <si>
    <t>Initial SOC (%)</t>
  </si>
  <si>
    <t>Final SOC (%)</t>
  </si>
  <si>
    <t>Fuel Consumption (lit per 100 km)</t>
  </si>
  <si>
    <t>MSE error</t>
  </si>
  <si>
    <t>Mass (kg)</t>
  </si>
  <si>
    <t>hyd_hyb_2_fuz</t>
  </si>
  <si>
    <t>cyc_nuremburg_5</t>
  </si>
  <si>
    <t>hyd_hyb_2_int_cont_1 (intelligent control)</t>
  </si>
  <si>
    <t>cyc_teh_5</t>
  </si>
  <si>
    <t>cyc_japan_midtown_5</t>
  </si>
  <si>
    <t>cyc_FTP_5</t>
  </si>
  <si>
    <t>cyc_Ukbus_5</t>
  </si>
  <si>
    <t>M1_hydr</t>
  </si>
  <si>
    <t>hyd_hyb_2_sec_con</t>
  </si>
  <si>
    <t>cyc_Artemis_5</t>
  </si>
  <si>
    <t xml:space="preserve">cyc_NewYorkBus_5 </t>
  </si>
  <si>
    <t>conv_457</t>
  </si>
  <si>
    <t>cyc_NewYorkBus_5  (mph)</t>
  </si>
  <si>
    <t>cyc_Ukbus_5 (mph)</t>
  </si>
  <si>
    <t>wheel energy (kJ)</t>
  </si>
  <si>
    <t>Aux. Energy (kJ)</t>
  </si>
  <si>
    <t>ICE Energ (kJ)</t>
  </si>
  <si>
    <t>PM energ (kJ)</t>
  </si>
  <si>
    <t>regen Energ (kJ)</t>
  </si>
  <si>
    <t>Brak Energ (kJ)</t>
  </si>
  <si>
    <t>M1_457</t>
  </si>
  <si>
    <t>ICE Energ (%)</t>
  </si>
  <si>
    <t>PM Energ (%)</t>
  </si>
  <si>
    <t>regen Energ (%)</t>
  </si>
  <si>
    <t>Nuremburg</t>
  </si>
  <si>
    <t>Tehran</t>
  </si>
  <si>
    <t>Ukbus</t>
  </si>
  <si>
    <t>NewYorkBus</t>
  </si>
  <si>
    <t>Artemis</t>
  </si>
  <si>
    <t>FTP</t>
  </si>
  <si>
    <t>Japan</t>
  </si>
  <si>
    <t>Conventional</t>
  </si>
  <si>
    <t>Hybrid-Intelligent</t>
  </si>
  <si>
    <t>Hybrid-Rule-based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</si>
</sst>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0" borderId="0" xfId="0" applyFont="1" applyFill="1"/>
    <xf numFmtId="11" fontId="0" fillId="0" borderId="0" xfId="0" applyNumberFormat="1" applyFill="1"/>
    <xf numFmtId="11" fontId="0" fillId="0" borderId="0" xfId="0" applyNumberFormat="1"/>
    <xf numFmtId="11" fontId="3" fillId="0" borderId="0" xfId="0" applyNumberFormat="1" applyFont="1" applyFill="1"/>
    <xf numFmtId="11" fontId="3" fillId="0" borderId="0" xfId="0" applyNumberFormat="1" applyFont="1"/>
    <xf numFmtId="0" fontId="3" fillId="0" borderId="0" xfId="0" applyFont="1"/>
    <xf numFmtId="0" fontId="3" fillId="3" borderId="0" xfId="0" applyFont="1" applyFill="1"/>
    <xf numFmtId="0" fontId="0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3" fillId="4" borderId="0" xfId="0" applyFont="1" applyFill="1"/>
    <xf numFmtId="11" fontId="0" fillId="0" borderId="0" xfId="0" applyNumberFormat="1" applyFont="1" applyFill="1"/>
    <xf numFmtId="11" fontId="0" fillId="0" borderId="0" xfId="0" applyNumberFormat="1" applyFont="1"/>
    <xf numFmtId="11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Sheet1!$T$43</c:f>
              <c:strCache>
                <c:ptCount val="1"/>
                <c:pt idx="0">
                  <c:v>Hybrid-Rule-based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strRef>
              <c:f>Sheet1!$S$44:$S$50</c:f>
              <c:strCache>
                <c:ptCount val="7"/>
                <c:pt idx="0">
                  <c:v>Nuremburg</c:v>
                </c:pt>
                <c:pt idx="1">
                  <c:v>Tehran</c:v>
                </c:pt>
                <c:pt idx="2">
                  <c:v>NewYorkBus</c:v>
                </c:pt>
                <c:pt idx="3">
                  <c:v>Ukbus</c:v>
                </c:pt>
                <c:pt idx="4">
                  <c:v>Artemis</c:v>
                </c:pt>
                <c:pt idx="5">
                  <c:v>FTP</c:v>
                </c:pt>
                <c:pt idx="6">
                  <c:v>Japan</c:v>
                </c:pt>
              </c:strCache>
            </c:strRef>
          </c:cat>
          <c:val>
            <c:numRef>
              <c:f>Sheet1!$T$44:$T$50</c:f>
              <c:numCache>
                <c:formatCode>General</c:formatCode>
                <c:ptCount val="7"/>
                <c:pt idx="0">
                  <c:v>82.4</c:v>
                </c:pt>
                <c:pt idx="1">
                  <c:v>82.9</c:v>
                </c:pt>
                <c:pt idx="2">
                  <c:v>90.5</c:v>
                </c:pt>
                <c:pt idx="3">
                  <c:v>86.2</c:v>
                </c:pt>
                <c:pt idx="4">
                  <c:v>84.5</c:v>
                </c:pt>
                <c:pt idx="5">
                  <c:v>87.3</c:v>
                </c:pt>
                <c:pt idx="6">
                  <c:v>80.7</c:v>
                </c:pt>
              </c:numCache>
            </c:numRef>
          </c:val>
        </c:ser>
        <c:ser>
          <c:idx val="1"/>
          <c:order val="1"/>
          <c:tx>
            <c:strRef>
              <c:f>Sheet1!$U$43</c:f>
              <c:strCache>
                <c:ptCount val="1"/>
                <c:pt idx="0">
                  <c:v>Hybrid-Intelligent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Sheet1!$S$44:$S$50</c:f>
              <c:strCache>
                <c:ptCount val="7"/>
                <c:pt idx="0">
                  <c:v>Nuremburg</c:v>
                </c:pt>
                <c:pt idx="1">
                  <c:v>Tehran</c:v>
                </c:pt>
                <c:pt idx="2">
                  <c:v>NewYorkBus</c:v>
                </c:pt>
                <c:pt idx="3">
                  <c:v>Ukbus</c:v>
                </c:pt>
                <c:pt idx="4">
                  <c:v>Artemis</c:v>
                </c:pt>
                <c:pt idx="5">
                  <c:v>FTP</c:v>
                </c:pt>
                <c:pt idx="6">
                  <c:v>Japan</c:v>
                </c:pt>
              </c:strCache>
            </c:strRef>
          </c:cat>
          <c:val>
            <c:numRef>
              <c:f>Sheet1!$U$44:$U$50</c:f>
              <c:numCache>
                <c:formatCode>General</c:formatCode>
                <c:ptCount val="7"/>
                <c:pt idx="0">
                  <c:v>76.5</c:v>
                </c:pt>
                <c:pt idx="1">
                  <c:v>80.7</c:v>
                </c:pt>
                <c:pt idx="2">
                  <c:v>84.7</c:v>
                </c:pt>
                <c:pt idx="3">
                  <c:v>80.099999999999994</c:v>
                </c:pt>
                <c:pt idx="4">
                  <c:v>80.8</c:v>
                </c:pt>
                <c:pt idx="5">
                  <c:v>83.8</c:v>
                </c:pt>
                <c:pt idx="6">
                  <c:v>76.3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45472"/>
        <c:axId val="83139904"/>
      </c:barChart>
      <c:catAx>
        <c:axId val="51945472"/>
        <c:scaling>
          <c:orientation val="minMax"/>
        </c:scaling>
        <c:delete val="0"/>
        <c:axPos val="b"/>
        <c:majorTickMark val="out"/>
        <c:minorTickMark val="none"/>
        <c:tickLblPos val="nextTo"/>
        <c:crossAx val="83139904"/>
        <c:crosses val="autoZero"/>
        <c:auto val="1"/>
        <c:lblAlgn val="ctr"/>
        <c:lblOffset val="100"/>
        <c:noMultiLvlLbl val="0"/>
      </c:catAx>
      <c:valAx>
        <c:axId val="8313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945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900546</xdr:colOff>
      <xdr:row>39</xdr:row>
      <xdr:rowOff>5195</xdr:rowOff>
    </xdr:from>
    <xdr:to>
      <xdr:col>6</xdr:col>
      <xdr:colOff>519546</xdr:colOff>
      <xdr:row>53</xdr:row>
      <xdr:rowOff>81395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55" zoomScaleNormal="55" workbookViewId="0">
      <selection activeCell="I46" sqref="I46"/>
    </sheetView>
  </sheetViews>
  <sheetFormatPr defaultRowHeight="15" x14ac:dyDescent="0.25"/>
  <cols>
    <col min="1" max="1" width="30.5703125" bestFit="1" customWidth="1"/>
    <col min="2" max="2" width="39.7109375" bestFit="1" customWidth="1"/>
    <col min="3" max="3" width="14.85546875" bestFit="1" customWidth="1"/>
    <col min="4" max="4" width="13.85546875" bestFit="1" customWidth="1"/>
    <col min="5" max="5" width="34.85546875" style="11" bestFit="1" customWidth="1"/>
    <col min="6" max="6" width="10.85546875" bestFit="1" customWidth="1"/>
    <col min="7" max="7" width="10.140625" bestFit="1" customWidth="1"/>
    <col min="10" max="10" width="9.140625" style="5"/>
    <col min="11" max="11" width="16.85546875" bestFit="1" customWidth="1"/>
    <col min="12" max="12" width="15.140625" bestFit="1" customWidth="1"/>
    <col min="13" max="13" width="15.140625" style="11" customWidth="1"/>
    <col min="14" max="14" width="12.7109375" bestFit="1" customWidth="1"/>
    <col min="15" max="15" width="12.7109375" customWidth="1"/>
    <col min="16" max="16" width="13.140625" bestFit="1" customWidth="1"/>
    <col min="17" max="17" width="15.28515625" style="5" bestFit="1" customWidth="1"/>
    <col min="18" max="18" width="15.28515625" bestFit="1" customWidth="1"/>
    <col min="19" max="19" width="20.85546875" bestFit="1" customWidth="1"/>
    <col min="20" max="20" width="20.85546875" style="11" bestFit="1" customWidth="1"/>
    <col min="21" max="21" width="18.85546875" bestFit="1" customWidth="1"/>
    <col min="22" max="22" width="18" bestFit="1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K1" s="6" t="s">
        <v>21</v>
      </c>
      <c r="L1" s="6" t="s">
        <v>22</v>
      </c>
      <c r="M1" s="6" t="s">
        <v>28</v>
      </c>
      <c r="N1" s="6" t="s">
        <v>23</v>
      </c>
      <c r="O1" s="6" t="s">
        <v>29</v>
      </c>
      <c r="P1" s="6" t="s">
        <v>24</v>
      </c>
      <c r="R1" s="6" t="s">
        <v>25</v>
      </c>
      <c r="S1" s="6" t="s">
        <v>26</v>
      </c>
      <c r="T1" s="6" t="s">
        <v>30</v>
      </c>
    </row>
    <row r="2" spans="1:20" s="2" customFormat="1" x14ac:dyDescent="0.25">
      <c r="E2" s="14"/>
      <c r="J2" s="5"/>
      <c r="M2" s="14"/>
      <c r="Q2" s="5"/>
      <c r="T2" s="14"/>
    </row>
    <row r="3" spans="1:20" s="2" customFormat="1" x14ac:dyDescent="0.25">
      <c r="E3" s="14"/>
      <c r="J3" s="5"/>
      <c r="M3" s="14"/>
      <c r="Q3" s="5"/>
      <c r="T3" s="14"/>
    </row>
    <row r="4" spans="1:20" s="4" customFormat="1" x14ac:dyDescent="0.25">
      <c r="A4" t="s">
        <v>8</v>
      </c>
      <c r="B4" s="4" t="s">
        <v>18</v>
      </c>
      <c r="C4" s="4">
        <v>0</v>
      </c>
      <c r="D4" s="4">
        <v>0</v>
      </c>
      <c r="E4" s="6">
        <v>73.010000000000005</v>
      </c>
      <c r="F4" s="4">
        <v>1.8E-3</v>
      </c>
      <c r="G4" s="4" t="s">
        <v>27</v>
      </c>
      <c r="J4" s="5"/>
      <c r="K4" s="7">
        <v>118600</v>
      </c>
      <c r="L4" s="7">
        <v>40330</v>
      </c>
      <c r="M4" s="9">
        <f>100*N4/(N4+P4)</f>
        <v>100</v>
      </c>
      <c r="N4" s="9">
        <v>179200</v>
      </c>
      <c r="O4" s="9">
        <f>100*P4/(P4+N4)</f>
        <v>0</v>
      </c>
      <c r="P4" s="9">
        <v>0</v>
      </c>
      <c r="Q4" s="5"/>
      <c r="R4" s="9">
        <v>0</v>
      </c>
      <c r="S4" s="7">
        <v>85872</v>
      </c>
      <c r="T4" s="9">
        <f>100*R4/S4</f>
        <v>0</v>
      </c>
    </row>
    <row r="5" spans="1:20" x14ac:dyDescent="0.25">
      <c r="A5" t="s">
        <v>8</v>
      </c>
      <c r="B5" t="s">
        <v>15</v>
      </c>
      <c r="C5">
        <v>70</v>
      </c>
      <c r="D5">
        <v>73.72</v>
      </c>
      <c r="E5" s="11">
        <v>51.31</v>
      </c>
      <c r="F5">
        <v>1.6999999999999999E-3</v>
      </c>
      <c r="G5" t="s">
        <v>14</v>
      </c>
      <c r="H5">
        <f>-100*(E4-E5)/E4</f>
        <v>-29.721955896452545</v>
      </c>
      <c r="K5" s="8">
        <v>117600</v>
      </c>
      <c r="L5" s="8">
        <v>40470</v>
      </c>
      <c r="M5" s="9">
        <f t="shared" ref="M5:M37" si="0">100*N5/(N5+P5)</f>
        <v>82.368958475153164</v>
      </c>
      <c r="N5" s="10">
        <v>145200</v>
      </c>
      <c r="O5" s="9">
        <f t="shared" ref="O5:O37" si="1">100*P5/(P5+N5)</f>
        <v>17.631041524846836</v>
      </c>
      <c r="P5" s="10">
        <v>31080</v>
      </c>
      <c r="R5" s="10">
        <v>33790</v>
      </c>
      <c r="S5" s="8">
        <v>85043</v>
      </c>
      <c r="T5" s="9">
        <f t="shared" ref="T5:T37" si="2">100*R5/S5</f>
        <v>39.732841033359591</v>
      </c>
    </row>
    <row r="6" spans="1:20" x14ac:dyDescent="0.25">
      <c r="A6" t="s">
        <v>8</v>
      </c>
      <c r="B6" t="s">
        <v>7</v>
      </c>
      <c r="C6">
        <v>70</v>
      </c>
      <c r="D6">
        <v>77.83</v>
      </c>
      <c r="E6" s="15">
        <v>40.35</v>
      </c>
      <c r="F6" s="16">
        <v>1.8E-3</v>
      </c>
      <c r="G6" s="16" t="s">
        <v>14</v>
      </c>
      <c r="H6" s="16">
        <f>-100*(E4-E6)/E4</f>
        <v>-44.733598137241479</v>
      </c>
      <c r="I6" s="16">
        <f>-100*(E5-E6)/E5</f>
        <v>-21.360358604560513</v>
      </c>
      <c r="M6" s="9" t="e">
        <f t="shared" si="0"/>
        <v>#DIV/0!</v>
      </c>
      <c r="N6" s="11"/>
      <c r="O6" s="9" t="e">
        <f t="shared" si="1"/>
        <v>#DIV/0!</v>
      </c>
      <c r="P6" s="11"/>
      <c r="R6" s="11"/>
      <c r="T6" s="9" t="e">
        <f t="shared" si="2"/>
        <v>#DIV/0!</v>
      </c>
    </row>
    <row r="7" spans="1:20" x14ac:dyDescent="0.25">
      <c r="A7" t="s">
        <v>8</v>
      </c>
      <c r="B7" t="s">
        <v>9</v>
      </c>
      <c r="C7">
        <v>70</v>
      </c>
      <c r="D7">
        <v>76.28</v>
      </c>
      <c r="E7" s="11">
        <v>47.57</v>
      </c>
      <c r="F7">
        <v>2E-3</v>
      </c>
      <c r="G7" t="s">
        <v>14</v>
      </c>
      <c r="H7">
        <f>-100*(E4-E7)/E4</f>
        <v>-34.844541843583073</v>
      </c>
      <c r="I7">
        <f>-100*(E5-E7)/E5</f>
        <v>-7.2890274800233916</v>
      </c>
      <c r="K7" s="8">
        <v>119000</v>
      </c>
      <c r="L7" s="8">
        <v>39740</v>
      </c>
      <c r="M7" s="9">
        <f t="shared" si="0"/>
        <v>76.457488722663157</v>
      </c>
      <c r="N7" s="10">
        <v>133900</v>
      </c>
      <c r="O7" s="9">
        <f t="shared" si="1"/>
        <v>23.542511277336835</v>
      </c>
      <c r="P7" s="10">
        <v>41230</v>
      </c>
      <c r="R7" s="10">
        <v>44450</v>
      </c>
      <c r="S7" s="8">
        <v>87453</v>
      </c>
      <c r="T7" s="9">
        <f t="shared" si="2"/>
        <v>50.827301521960365</v>
      </c>
    </row>
    <row r="8" spans="1:20" s="3" customFormat="1" x14ac:dyDescent="0.25">
      <c r="E8" s="12"/>
      <c r="J8" s="5"/>
      <c r="M8" s="20"/>
      <c r="N8" s="12"/>
      <c r="O8" s="20"/>
      <c r="P8" s="12"/>
      <c r="Q8" s="5"/>
      <c r="R8" s="12"/>
      <c r="T8" s="20"/>
    </row>
    <row r="9" spans="1:20" s="4" customFormat="1" x14ac:dyDescent="0.25">
      <c r="A9" s="4" t="s">
        <v>10</v>
      </c>
      <c r="B9" s="4" t="s">
        <v>18</v>
      </c>
      <c r="C9" s="4">
        <v>0</v>
      </c>
      <c r="D9" s="4">
        <v>0</v>
      </c>
      <c r="E9" s="6">
        <v>69</v>
      </c>
      <c r="F9" s="4">
        <v>8.0000000000000004E-4</v>
      </c>
      <c r="G9" s="4" t="s">
        <v>27</v>
      </c>
      <c r="J9" s="5"/>
      <c r="K9" s="18">
        <v>91340</v>
      </c>
      <c r="L9" s="18">
        <v>66980</v>
      </c>
      <c r="M9" s="9">
        <f t="shared" si="0"/>
        <v>100</v>
      </c>
      <c r="N9" s="9">
        <v>171500</v>
      </c>
      <c r="O9" s="9">
        <f t="shared" si="1"/>
        <v>0</v>
      </c>
      <c r="P9" s="6">
        <v>0</v>
      </c>
      <c r="Q9" s="17"/>
      <c r="R9" s="6">
        <v>0</v>
      </c>
      <c r="S9" s="18">
        <v>57983</v>
      </c>
      <c r="T9" s="9">
        <f t="shared" si="2"/>
        <v>0</v>
      </c>
    </row>
    <row r="10" spans="1:20" x14ac:dyDescent="0.25">
      <c r="A10" t="s">
        <v>10</v>
      </c>
      <c r="B10" t="s">
        <v>15</v>
      </c>
      <c r="C10">
        <v>70</v>
      </c>
      <c r="D10">
        <v>68.09</v>
      </c>
      <c r="E10" s="11">
        <v>46.83</v>
      </c>
      <c r="F10">
        <v>6.9999999999999999E-4</v>
      </c>
      <c r="G10" t="s">
        <v>14</v>
      </c>
      <c r="H10">
        <f>-100*(E9-E10)/E9</f>
        <v>-32.130434782608695</v>
      </c>
      <c r="K10" s="19">
        <v>88600</v>
      </c>
      <c r="L10" s="19">
        <v>67530</v>
      </c>
      <c r="M10" s="9">
        <f t="shared" si="0"/>
        <v>82.857482750416366</v>
      </c>
      <c r="N10" s="10">
        <v>139300</v>
      </c>
      <c r="O10" s="9">
        <f t="shared" si="1"/>
        <v>17.14251724958363</v>
      </c>
      <c r="P10" s="10">
        <v>28820</v>
      </c>
      <c r="R10" s="10">
        <v>30390</v>
      </c>
      <c r="S10" s="19">
        <v>57663</v>
      </c>
      <c r="T10" s="9">
        <f t="shared" si="2"/>
        <v>52.702773008688411</v>
      </c>
    </row>
    <row r="11" spans="1:20" x14ac:dyDescent="0.25">
      <c r="A11" t="s">
        <v>10</v>
      </c>
      <c r="B11" t="s">
        <v>7</v>
      </c>
      <c r="C11">
        <v>70</v>
      </c>
      <c r="D11">
        <v>72.39</v>
      </c>
      <c r="E11" s="15">
        <v>37.19</v>
      </c>
      <c r="F11" s="16">
        <v>6.9999999999999999E-4</v>
      </c>
      <c r="G11" s="16" t="s">
        <v>14</v>
      </c>
      <c r="H11" s="16">
        <f>-100*(E9-E11)/E9</f>
        <v>-46.10144927536232</v>
      </c>
      <c r="I11" s="16">
        <f>-100*(E10-E11)/E10</f>
        <v>-20.58509502455691</v>
      </c>
      <c r="K11" s="13"/>
      <c r="L11" s="13"/>
      <c r="M11" s="9" t="e">
        <f t="shared" si="0"/>
        <v>#DIV/0!</v>
      </c>
      <c r="N11" s="11"/>
      <c r="O11" s="9" t="e">
        <f t="shared" si="1"/>
        <v>#DIV/0!</v>
      </c>
      <c r="P11" s="11"/>
      <c r="R11" s="11"/>
      <c r="S11" s="13"/>
      <c r="T11" s="9" t="e">
        <f t="shared" si="2"/>
        <v>#DIV/0!</v>
      </c>
    </row>
    <row r="12" spans="1:20" x14ac:dyDescent="0.25">
      <c r="A12" t="s">
        <v>10</v>
      </c>
      <c r="B12" t="s">
        <v>9</v>
      </c>
      <c r="C12">
        <v>70</v>
      </c>
      <c r="D12">
        <v>97.11</v>
      </c>
      <c r="E12" s="11">
        <v>45.33</v>
      </c>
      <c r="F12">
        <v>6.9999999999999999E-4</v>
      </c>
      <c r="G12" t="s">
        <v>14</v>
      </c>
      <c r="H12">
        <f>-100*(E9-E12)/E9</f>
        <v>-34.304347826086953</v>
      </c>
      <c r="I12">
        <f>-100*(E10-E12)/E10</f>
        <v>-3.2030749519538757</v>
      </c>
      <c r="K12" s="19">
        <v>88640</v>
      </c>
      <c r="L12" s="19">
        <v>65750</v>
      </c>
      <c r="M12" s="9">
        <f t="shared" si="0"/>
        <v>80.683263674359438</v>
      </c>
      <c r="N12" s="10">
        <v>133200</v>
      </c>
      <c r="O12" s="9">
        <f t="shared" si="1"/>
        <v>19.316736325640559</v>
      </c>
      <c r="P12" s="10">
        <v>31890</v>
      </c>
      <c r="R12" s="10">
        <v>33580</v>
      </c>
      <c r="S12" s="19">
        <v>57673</v>
      </c>
      <c r="T12" s="9">
        <f t="shared" si="2"/>
        <v>58.224819239505486</v>
      </c>
    </row>
    <row r="13" spans="1:20" s="3" customFormat="1" x14ac:dyDescent="0.25">
      <c r="E13" s="12"/>
      <c r="J13" s="5"/>
      <c r="M13" s="20"/>
      <c r="N13" s="12"/>
      <c r="O13" s="20"/>
      <c r="P13" s="12"/>
      <c r="Q13" s="5"/>
      <c r="R13" s="12"/>
      <c r="T13" s="20"/>
    </row>
    <row r="14" spans="1:20" s="4" customFormat="1" x14ac:dyDescent="0.25">
      <c r="A14" s="4" t="s">
        <v>19</v>
      </c>
      <c r="B14" s="4" t="s">
        <v>18</v>
      </c>
      <c r="C14" s="4">
        <v>0</v>
      </c>
      <c r="D14" s="4">
        <v>0</v>
      </c>
      <c r="E14" s="6">
        <v>122.8</v>
      </c>
      <c r="F14" s="4">
        <v>2.8999999999999998E-3</v>
      </c>
      <c r="G14" s="4" t="s">
        <v>27</v>
      </c>
      <c r="J14" s="5"/>
      <c r="K14" s="18">
        <v>38640</v>
      </c>
      <c r="L14" s="7">
        <v>22390</v>
      </c>
      <c r="M14" s="9">
        <f t="shared" si="0"/>
        <v>100</v>
      </c>
      <c r="N14" s="9">
        <v>69910</v>
      </c>
      <c r="O14" s="9">
        <f t="shared" si="1"/>
        <v>0</v>
      </c>
      <c r="P14" s="9">
        <v>0</v>
      </c>
      <c r="Q14" s="5"/>
      <c r="R14" s="6">
        <v>0</v>
      </c>
      <c r="S14" s="7">
        <v>29748</v>
      </c>
      <c r="T14" s="9">
        <f t="shared" si="2"/>
        <v>0</v>
      </c>
    </row>
    <row r="15" spans="1:20" x14ac:dyDescent="0.25">
      <c r="A15" t="s">
        <v>17</v>
      </c>
      <c r="B15" t="s">
        <v>15</v>
      </c>
      <c r="C15">
        <v>70</v>
      </c>
      <c r="D15">
        <v>100</v>
      </c>
      <c r="E15" s="11">
        <v>96.88</v>
      </c>
      <c r="F15">
        <v>3.3999999999999998E-3</v>
      </c>
      <c r="G15" t="s">
        <v>14</v>
      </c>
      <c r="H15">
        <f>-100*(E14-E15)/E14</f>
        <v>-21.107491856677523</v>
      </c>
      <c r="K15" s="19">
        <v>38680</v>
      </c>
      <c r="L15" s="19">
        <v>22460</v>
      </c>
      <c r="M15" s="9">
        <f t="shared" si="0"/>
        <v>90.526682235534736</v>
      </c>
      <c r="N15" s="10">
        <v>62410</v>
      </c>
      <c r="O15" s="9">
        <f t="shared" si="1"/>
        <v>9.4733177644652677</v>
      </c>
      <c r="P15" s="11">
        <v>6531</v>
      </c>
      <c r="R15" s="11">
        <v>7280</v>
      </c>
      <c r="S15" s="8">
        <v>29346</v>
      </c>
      <c r="T15" s="9">
        <f t="shared" si="2"/>
        <v>24.80746950180604</v>
      </c>
    </row>
    <row r="16" spans="1:20" x14ac:dyDescent="0.25">
      <c r="A16" t="s">
        <v>17</v>
      </c>
      <c r="B16" t="s">
        <v>7</v>
      </c>
      <c r="C16">
        <v>70</v>
      </c>
      <c r="D16">
        <v>63.44</v>
      </c>
      <c r="E16" s="15">
        <v>79.150000000000006</v>
      </c>
      <c r="F16" s="16">
        <v>3.3999999999999998E-3</v>
      </c>
      <c r="G16" s="16" t="s">
        <v>14</v>
      </c>
      <c r="H16" s="16">
        <f>-100*(E14-E16)/E14</f>
        <v>-35.545602605863188</v>
      </c>
      <c r="I16" s="16">
        <f>-100*(E15-E16)/E15</f>
        <v>-18.300990916597843</v>
      </c>
      <c r="K16" s="13"/>
      <c r="L16" s="13"/>
      <c r="M16" s="9" t="e">
        <f t="shared" si="0"/>
        <v>#DIV/0!</v>
      </c>
      <c r="N16" s="11"/>
      <c r="O16" s="9" t="e">
        <f t="shared" si="1"/>
        <v>#DIV/0!</v>
      </c>
      <c r="P16" s="11"/>
      <c r="R16" s="11"/>
      <c r="T16" s="9" t="e">
        <f t="shared" si="2"/>
        <v>#DIV/0!</v>
      </c>
    </row>
    <row r="17" spans="1:20" x14ac:dyDescent="0.25">
      <c r="A17" t="s">
        <v>17</v>
      </c>
      <c r="B17" t="s">
        <v>9</v>
      </c>
      <c r="C17">
        <v>70</v>
      </c>
      <c r="D17">
        <v>70.290000000000006</v>
      </c>
      <c r="E17" s="11">
        <v>89</v>
      </c>
      <c r="F17">
        <v>4.4000000000000003E-3</v>
      </c>
      <c r="G17" t="s">
        <v>14</v>
      </c>
      <c r="H17">
        <f>-100*(E14-E17)/E14</f>
        <v>-27.524429967426705</v>
      </c>
      <c r="I17">
        <f>-100*(E15-E17)/E15</f>
        <v>-8.1337737407101525</v>
      </c>
      <c r="K17" s="19">
        <v>37160</v>
      </c>
      <c r="L17" s="19">
        <v>22380</v>
      </c>
      <c r="M17" s="9">
        <f t="shared" si="0"/>
        <v>84.740453460620529</v>
      </c>
      <c r="N17" s="10">
        <v>56810</v>
      </c>
      <c r="O17" s="9">
        <f t="shared" si="1"/>
        <v>15.259546539379475</v>
      </c>
      <c r="P17" s="10">
        <v>10230</v>
      </c>
      <c r="R17" s="10">
        <v>11150</v>
      </c>
      <c r="S17" s="8">
        <v>29271</v>
      </c>
      <c r="T17" s="9">
        <f t="shared" si="2"/>
        <v>38.092309794677327</v>
      </c>
    </row>
    <row r="18" spans="1:20" s="3" customFormat="1" x14ac:dyDescent="0.25">
      <c r="E18" s="12"/>
      <c r="J18" s="5"/>
      <c r="M18" s="20"/>
      <c r="N18" s="12"/>
      <c r="O18" s="20"/>
      <c r="P18" s="12"/>
      <c r="Q18" s="5"/>
      <c r="R18" s="12"/>
      <c r="T18" s="20"/>
    </row>
    <row r="19" spans="1:20" s="4" customFormat="1" x14ac:dyDescent="0.25">
      <c r="A19" s="4" t="s">
        <v>20</v>
      </c>
      <c r="B19" s="4" t="s">
        <v>18</v>
      </c>
      <c r="C19" s="4">
        <v>0</v>
      </c>
      <c r="D19" s="4">
        <v>0</v>
      </c>
      <c r="E19" s="6">
        <v>72.760000000000005</v>
      </c>
      <c r="F19" s="4">
        <v>1.8E-3</v>
      </c>
      <c r="G19" s="4" t="s">
        <v>27</v>
      </c>
      <c r="J19" s="5"/>
      <c r="K19" s="7">
        <v>671100</v>
      </c>
      <c r="L19" s="7">
        <v>120400</v>
      </c>
      <c r="M19" s="9">
        <f t="shared" si="0"/>
        <v>100</v>
      </c>
      <c r="N19" s="9">
        <v>852500</v>
      </c>
      <c r="O19" s="9">
        <f t="shared" si="1"/>
        <v>0</v>
      </c>
      <c r="P19" s="6">
        <v>0</v>
      </c>
      <c r="Q19" s="5"/>
      <c r="R19" s="6">
        <v>0</v>
      </c>
      <c r="S19" s="7">
        <v>500300</v>
      </c>
      <c r="T19" s="9">
        <f t="shared" si="2"/>
        <v>0</v>
      </c>
    </row>
    <row r="20" spans="1:20" x14ac:dyDescent="0.25">
      <c r="A20" t="s">
        <v>13</v>
      </c>
      <c r="B20" t="s">
        <v>15</v>
      </c>
      <c r="C20">
        <v>70</v>
      </c>
      <c r="D20">
        <v>100</v>
      </c>
      <c r="E20" s="11">
        <v>55.4</v>
      </c>
      <c r="F20">
        <v>1.5E-3</v>
      </c>
      <c r="G20" t="s">
        <v>14</v>
      </c>
      <c r="H20">
        <f>-100*(E19-E20)/E19</f>
        <v>-23.859263331500831</v>
      </c>
      <c r="K20" s="8">
        <v>676300</v>
      </c>
      <c r="L20" s="8">
        <v>121200</v>
      </c>
      <c r="M20" s="9">
        <f t="shared" si="0"/>
        <v>86.17393331778969</v>
      </c>
      <c r="N20" s="10">
        <v>739200</v>
      </c>
      <c r="O20" s="9">
        <f t="shared" si="1"/>
        <v>13.826066682210305</v>
      </c>
      <c r="P20" s="10">
        <v>118600</v>
      </c>
      <c r="R20" s="10">
        <v>132000</v>
      </c>
      <c r="S20" s="8">
        <v>500280</v>
      </c>
      <c r="T20" s="9">
        <f t="shared" si="2"/>
        <v>26.385224274406333</v>
      </c>
    </row>
    <row r="21" spans="1:20" x14ac:dyDescent="0.25">
      <c r="A21" t="s">
        <v>13</v>
      </c>
      <c r="B21" t="s">
        <v>7</v>
      </c>
      <c r="C21">
        <v>70</v>
      </c>
      <c r="D21">
        <v>75.38</v>
      </c>
      <c r="E21" s="15">
        <v>46.56</v>
      </c>
      <c r="F21" s="16">
        <v>1.5E-3</v>
      </c>
      <c r="G21" s="16" t="s">
        <v>14</v>
      </c>
      <c r="H21" s="16">
        <f>-100*(E19-E21)/E19</f>
        <v>-36.008796041781203</v>
      </c>
      <c r="I21" s="16">
        <f>-100*(E20-E21)/E20</f>
        <v>-15.956678700361005</v>
      </c>
      <c r="M21" s="9" t="e">
        <f t="shared" si="0"/>
        <v>#DIV/0!</v>
      </c>
      <c r="N21" s="11"/>
      <c r="O21" s="9" t="e">
        <f t="shared" si="1"/>
        <v>#DIV/0!</v>
      </c>
      <c r="P21" s="11"/>
      <c r="R21" s="11"/>
      <c r="T21" s="9" t="e">
        <f t="shared" si="2"/>
        <v>#DIV/0!</v>
      </c>
    </row>
    <row r="22" spans="1:20" x14ac:dyDescent="0.25">
      <c r="A22" t="s">
        <v>13</v>
      </c>
      <c r="B22" t="s">
        <v>9</v>
      </c>
      <c r="C22">
        <v>70</v>
      </c>
      <c r="D22">
        <v>100</v>
      </c>
      <c r="E22" s="11">
        <v>51.4</v>
      </c>
      <c r="F22">
        <v>1.8E-3</v>
      </c>
      <c r="G22" t="s">
        <v>14</v>
      </c>
      <c r="H22">
        <f>-100*(E19-E22)/E19</f>
        <v>-29.356789444749868</v>
      </c>
      <c r="I22">
        <f>-100*(E20-E22)/E20</f>
        <v>-7.2202166064981954</v>
      </c>
      <c r="K22" s="8">
        <v>678600</v>
      </c>
      <c r="L22" s="8">
        <v>120800</v>
      </c>
      <c r="M22" s="9">
        <f t="shared" si="0"/>
        <v>80.065283282816509</v>
      </c>
      <c r="N22" s="10">
        <v>686800</v>
      </c>
      <c r="O22" s="9">
        <f t="shared" si="1"/>
        <v>19.934716717183491</v>
      </c>
      <c r="P22" s="10">
        <v>171000</v>
      </c>
      <c r="R22" s="10">
        <v>191200</v>
      </c>
      <c r="S22" s="8">
        <v>506720</v>
      </c>
      <c r="T22" s="9">
        <f t="shared" si="2"/>
        <v>37.732870224186925</v>
      </c>
    </row>
    <row r="23" spans="1:20" s="3" customFormat="1" x14ac:dyDescent="0.25">
      <c r="E23" s="12"/>
      <c r="J23" s="5"/>
      <c r="M23" s="20"/>
      <c r="N23" s="12"/>
      <c r="O23" s="20"/>
      <c r="P23" s="12"/>
      <c r="Q23" s="5"/>
      <c r="R23" s="12"/>
      <c r="T23" s="20"/>
    </row>
    <row r="24" spans="1:20" s="4" customFormat="1" x14ac:dyDescent="0.25">
      <c r="A24" s="4" t="s">
        <v>16</v>
      </c>
      <c r="B24" s="4" t="s">
        <v>18</v>
      </c>
      <c r="C24" s="4">
        <v>0</v>
      </c>
      <c r="D24" s="4">
        <v>0</v>
      </c>
      <c r="E24" s="6">
        <v>76.98</v>
      </c>
      <c r="F24" s="4">
        <v>3.5999999999999999E-3</v>
      </c>
      <c r="G24" s="4" t="s">
        <v>27</v>
      </c>
      <c r="J24" s="5"/>
      <c r="K24" s="7">
        <v>164200</v>
      </c>
      <c r="L24" s="7">
        <v>36170</v>
      </c>
      <c r="M24" s="9">
        <f t="shared" si="0"/>
        <v>100</v>
      </c>
      <c r="N24" s="9">
        <v>222700</v>
      </c>
      <c r="O24" s="9">
        <f t="shared" si="1"/>
        <v>0</v>
      </c>
      <c r="P24" s="6">
        <v>0</v>
      </c>
      <c r="Q24" s="5"/>
      <c r="R24" s="6">
        <v>0</v>
      </c>
      <c r="S24" s="7">
        <v>123390</v>
      </c>
      <c r="T24" s="9">
        <f t="shared" si="2"/>
        <v>0</v>
      </c>
    </row>
    <row r="25" spans="1:20" x14ac:dyDescent="0.25">
      <c r="A25" t="s">
        <v>16</v>
      </c>
      <c r="B25" t="s">
        <v>15</v>
      </c>
      <c r="C25">
        <v>70</v>
      </c>
      <c r="D25">
        <v>100</v>
      </c>
      <c r="E25" s="11">
        <v>56.67</v>
      </c>
      <c r="F25">
        <v>3.2000000000000002E-3</v>
      </c>
      <c r="G25" t="s">
        <v>14</v>
      </c>
      <c r="H25">
        <f>-100*(E24-E25)/E24</f>
        <v>-26.383476227591583</v>
      </c>
      <c r="K25" s="8">
        <v>164500</v>
      </c>
      <c r="L25" s="8">
        <v>36790</v>
      </c>
      <c r="M25" s="9">
        <f t="shared" si="0"/>
        <v>84.494300705626927</v>
      </c>
      <c r="N25" s="10">
        <v>186800</v>
      </c>
      <c r="O25" s="9">
        <f t="shared" si="1"/>
        <v>15.505699294373077</v>
      </c>
      <c r="P25" s="10">
        <v>34280</v>
      </c>
      <c r="R25" s="10">
        <v>38070</v>
      </c>
      <c r="S25" s="8">
        <v>123570</v>
      </c>
      <c r="T25" s="9">
        <f t="shared" si="2"/>
        <v>30.808448652585579</v>
      </c>
    </row>
    <row r="26" spans="1:20" x14ac:dyDescent="0.25">
      <c r="A26" t="s">
        <v>16</v>
      </c>
      <c r="B26" t="s">
        <v>7</v>
      </c>
      <c r="C26">
        <v>70</v>
      </c>
      <c r="D26">
        <v>76.2</v>
      </c>
      <c r="E26" s="15">
        <v>47.93</v>
      </c>
      <c r="F26" s="16">
        <v>3.2000000000000002E-3</v>
      </c>
      <c r="G26" s="16" t="s">
        <v>14</v>
      </c>
      <c r="H26" s="16">
        <f>-100*(E24-E26)/E24</f>
        <v>-37.737074564822038</v>
      </c>
      <c r="I26" s="16">
        <f>-100*(E25-E26)/E25</f>
        <v>-15.422622198694198</v>
      </c>
      <c r="M26" s="9" t="e">
        <f t="shared" si="0"/>
        <v>#DIV/0!</v>
      </c>
      <c r="N26" s="11"/>
      <c r="O26" s="9" t="e">
        <f t="shared" si="1"/>
        <v>#DIV/0!</v>
      </c>
      <c r="P26" s="11"/>
      <c r="R26" s="11"/>
      <c r="T26" s="9" t="e">
        <f t="shared" si="2"/>
        <v>#DIV/0!</v>
      </c>
    </row>
    <row r="27" spans="1:20" x14ac:dyDescent="0.25">
      <c r="A27" t="s">
        <v>16</v>
      </c>
      <c r="B27" t="s">
        <v>9</v>
      </c>
      <c r="C27">
        <v>70</v>
      </c>
      <c r="D27">
        <v>100</v>
      </c>
      <c r="E27" s="11">
        <v>53.75</v>
      </c>
      <c r="F27">
        <v>7.7999999999999996E-3</v>
      </c>
      <c r="G27" t="s">
        <v>14</v>
      </c>
      <c r="H27">
        <f>-100*(E24-E27)/E24</f>
        <v>-30.176669264744092</v>
      </c>
      <c r="I27">
        <f>-100*(E25-E27)/E25</f>
        <v>-5.1526380801129372</v>
      </c>
      <c r="K27" s="8">
        <v>165700</v>
      </c>
      <c r="L27" s="8">
        <v>35390</v>
      </c>
      <c r="M27" s="9">
        <f t="shared" si="0"/>
        <v>80.819604800803177</v>
      </c>
      <c r="N27" s="10">
        <v>177100</v>
      </c>
      <c r="O27" s="9">
        <f t="shared" si="1"/>
        <v>19.180395199196823</v>
      </c>
      <c r="P27" s="10">
        <v>42030</v>
      </c>
      <c r="R27" s="10">
        <v>46490</v>
      </c>
      <c r="S27" s="8">
        <v>1.2536</v>
      </c>
      <c r="T27" s="9">
        <f t="shared" si="2"/>
        <v>3708519.4639438414</v>
      </c>
    </row>
    <row r="28" spans="1:20" s="3" customFormat="1" x14ac:dyDescent="0.25">
      <c r="E28" s="12"/>
      <c r="J28" s="5"/>
      <c r="M28" s="20"/>
      <c r="N28" s="12"/>
      <c r="O28" s="20"/>
      <c r="P28" s="12"/>
      <c r="Q28" s="5"/>
      <c r="R28" s="12"/>
      <c r="T28" s="20"/>
    </row>
    <row r="29" spans="1:20" s="4" customFormat="1" x14ac:dyDescent="0.25">
      <c r="A29" s="4" t="s">
        <v>12</v>
      </c>
      <c r="B29" s="4" t="s">
        <v>18</v>
      </c>
      <c r="C29" s="4">
        <v>0</v>
      </c>
      <c r="D29" s="4">
        <v>0</v>
      </c>
      <c r="E29" s="6">
        <v>53.06</v>
      </c>
      <c r="F29" s="4">
        <v>1.8E-3</v>
      </c>
      <c r="G29" s="4" t="s">
        <v>27</v>
      </c>
      <c r="J29" s="5"/>
      <c r="K29" s="7">
        <v>417300</v>
      </c>
      <c r="L29" s="7">
        <v>92340</v>
      </c>
      <c r="M29" s="9">
        <f t="shared" si="0"/>
        <v>100</v>
      </c>
      <c r="N29" s="9">
        <v>537600</v>
      </c>
      <c r="O29" s="9">
        <f t="shared" si="1"/>
        <v>0</v>
      </c>
      <c r="P29" s="6">
        <v>0</v>
      </c>
      <c r="Q29" s="5"/>
      <c r="R29" s="6">
        <v>0</v>
      </c>
      <c r="S29" s="7">
        <v>262700</v>
      </c>
      <c r="T29" s="9">
        <f t="shared" si="2"/>
        <v>0</v>
      </c>
    </row>
    <row r="30" spans="1:20" x14ac:dyDescent="0.25">
      <c r="A30" t="s">
        <v>12</v>
      </c>
      <c r="B30" t="s">
        <v>15</v>
      </c>
      <c r="C30">
        <v>70</v>
      </c>
      <c r="D30">
        <v>100</v>
      </c>
      <c r="E30" s="11">
        <v>39.17</v>
      </c>
      <c r="F30">
        <v>1.6000000000000001E-3</v>
      </c>
      <c r="G30" t="s">
        <v>14</v>
      </c>
      <c r="H30">
        <f>-100*(E29-E30)/E29</f>
        <v>-26.177911797964569</v>
      </c>
      <c r="K30" s="8">
        <v>409800</v>
      </c>
      <c r="L30" s="8">
        <v>92620</v>
      </c>
      <c r="M30" s="9">
        <f t="shared" si="0"/>
        <v>87.274103510265874</v>
      </c>
      <c r="N30" s="10">
        <v>461200</v>
      </c>
      <c r="O30" s="9">
        <f t="shared" si="1"/>
        <v>12.725896489734128</v>
      </c>
      <c r="P30" s="10">
        <v>67250</v>
      </c>
      <c r="R30" s="10">
        <v>77880</v>
      </c>
      <c r="S30" s="8">
        <v>259700</v>
      </c>
      <c r="T30" s="9">
        <f t="shared" si="2"/>
        <v>29.98844820947247</v>
      </c>
    </row>
    <row r="31" spans="1:20" x14ac:dyDescent="0.25">
      <c r="A31" t="s">
        <v>12</v>
      </c>
      <c r="B31" t="s">
        <v>7</v>
      </c>
      <c r="C31">
        <v>70</v>
      </c>
      <c r="D31">
        <v>78.599999999999994</v>
      </c>
      <c r="E31" s="15">
        <v>34.479999999999997</v>
      </c>
      <c r="F31" s="16">
        <v>1.6999999999999999E-3</v>
      </c>
      <c r="G31" s="16" t="s">
        <v>14</v>
      </c>
      <c r="H31" s="16">
        <f>-100*(E29-E31)/E29</f>
        <v>-35.016961929890698</v>
      </c>
      <c r="I31" s="16">
        <f>-100*(E30-E31)/E30</f>
        <v>-11.973449068164422</v>
      </c>
      <c r="M31" s="9" t="e">
        <f t="shared" si="0"/>
        <v>#DIV/0!</v>
      </c>
      <c r="N31" s="11"/>
      <c r="O31" s="9" t="e">
        <f t="shared" si="1"/>
        <v>#DIV/0!</v>
      </c>
      <c r="P31" s="11"/>
      <c r="R31" s="11"/>
      <c r="T31" s="9" t="e">
        <f t="shared" si="2"/>
        <v>#DIV/0!</v>
      </c>
    </row>
    <row r="32" spans="1:20" x14ac:dyDescent="0.25">
      <c r="A32" t="s">
        <v>12</v>
      </c>
      <c r="B32" t="s">
        <v>9</v>
      </c>
      <c r="C32">
        <v>70</v>
      </c>
      <c r="D32">
        <v>78.760000000000005</v>
      </c>
      <c r="E32" s="11">
        <v>38.549999999999997</v>
      </c>
      <c r="F32">
        <v>2.3E-3</v>
      </c>
      <c r="G32" t="s">
        <v>14</v>
      </c>
      <c r="H32">
        <f>-100*(E29-E32)/E29</f>
        <v>-27.346400301545426</v>
      </c>
      <c r="I32">
        <f>-100*(E30-E32)/E30</f>
        <v>-1.5828440132754775</v>
      </c>
      <c r="K32" s="8">
        <v>428900</v>
      </c>
      <c r="L32" s="8">
        <v>92190</v>
      </c>
      <c r="M32" s="9">
        <f t="shared" si="0"/>
        <v>83.805853748050282</v>
      </c>
      <c r="N32" s="10">
        <v>456700</v>
      </c>
      <c r="O32" s="9">
        <f t="shared" si="1"/>
        <v>16.194146251949721</v>
      </c>
      <c r="P32" s="10">
        <v>88250</v>
      </c>
      <c r="R32" s="10">
        <v>101200</v>
      </c>
      <c r="S32" s="8">
        <v>274030</v>
      </c>
      <c r="T32" s="9">
        <f t="shared" si="2"/>
        <v>36.930263109878481</v>
      </c>
    </row>
    <row r="33" spans="1:22" s="3" customFormat="1" x14ac:dyDescent="0.25">
      <c r="E33" s="12"/>
      <c r="J33" s="5"/>
      <c r="M33" s="20"/>
      <c r="N33" s="12"/>
      <c r="O33" s="20"/>
      <c r="P33" s="12"/>
      <c r="Q33" s="5"/>
      <c r="R33" s="12"/>
      <c r="T33" s="20"/>
    </row>
    <row r="34" spans="1:22" s="4" customFormat="1" x14ac:dyDescent="0.25">
      <c r="A34" s="4" t="s">
        <v>11</v>
      </c>
      <c r="B34" s="4" t="s">
        <v>18</v>
      </c>
      <c r="C34" s="4">
        <v>0</v>
      </c>
      <c r="D34" s="4">
        <v>0</v>
      </c>
      <c r="E34" s="6">
        <v>63.16</v>
      </c>
      <c r="F34" s="4">
        <v>1.1999999999999999E-3</v>
      </c>
      <c r="G34" s="4" t="s">
        <v>27</v>
      </c>
      <c r="J34" s="5"/>
      <c r="K34" s="7">
        <v>61570</v>
      </c>
      <c r="L34" s="7">
        <v>28570</v>
      </c>
      <c r="M34" s="9">
        <f t="shared" si="0"/>
        <v>100</v>
      </c>
      <c r="N34" s="9">
        <v>97790</v>
      </c>
      <c r="O34" s="9">
        <f t="shared" si="1"/>
        <v>0</v>
      </c>
      <c r="P34" s="6">
        <v>0</v>
      </c>
      <c r="Q34" s="5"/>
      <c r="R34" s="6">
        <v>0</v>
      </c>
      <c r="S34" s="7">
        <v>40652</v>
      </c>
      <c r="T34" s="9">
        <f t="shared" si="2"/>
        <v>0</v>
      </c>
    </row>
    <row r="35" spans="1:22" x14ac:dyDescent="0.25">
      <c r="A35" t="s">
        <v>11</v>
      </c>
      <c r="B35" t="s">
        <v>15</v>
      </c>
      <c r="C35">
        <v>70</v>
      </c>
      <c r="D35">
        <v>52.74</v>
      </c>
      <c r="E35" s="11">
        <v>42.54</v>
      </c>
      <c r="F35">
        <v>1.1999999999999999E-3</v>
      </c>
      <c r="G35" t="s">
        <v>14</v>
      </c>
      <c r="H35">
        <f>-100*(E34-E35)/E34</f>
        <v>-32.647245091830264</v>
      </c>
      <c r="K35" s="8">
        <v>60080</v>
      </c>
      <c r="L35" s="8">
        <v>28700</v>
      </c>
      <c r="M35" s="9">
        <f t="shared" si="0"/>
        <v>80.725151073140239</v>
      </c>
      <c r="N35" s="10">
        <v>77480</v>
      </c>
      <c r="O35" s="9">
        <f t="shared" si="1"/>
        <v>19.274848926859761</v>
      </c>
      <c r="P35" s="10">
        <v>18500</v>
      </c>
      <c r="R35" s="10">
        <v>20070</v>
      </c>
      <c r="S35" s="8">
        <v>40390</v>
      </c>
      <c r="T35" s="9">
        <f t="shared" si="2"/>
        <v>49.690517454815549</v>
      </c>
    </row>
    <row r="36" spans="1:22" x14ac:dyDescent="0.25">
      <c r="A36" t="s">
        <v>11</v>
      </c>
      <c r="B36" t="s">
        <v>7</v>
      </c>
      <c r="C36">
        <v>70</v>
      </c>
      <c r="D36">
        <v>72.7</v>
      </c>
      <c r="E36" s="15">
        <v>32.9</v>
      </c>
      <c r="F36" s="16">
        <v>1.2999999999999999E-3</v>
      </c>
      <c r="G36" s="16" t="s">
        <v>14</v>
      </c>
      <c r="H36" s="16">
        <f>-100*(E34-E36)/E34</f>
        <v>-47.910069664344526</v>
      </c>
      <c r="I36" s="16">
        <f>-100*(E35-E36)/E35</f>
        <v>-22.661024917724497</v>
      </c>
      <c r="M36" s="9" t="e">
        <f t="shared" si="0"/>
        <v>#DIV/0!</v>
      </c>
      <c r="N36" s="11"/>
      <c r="O36" s="9" t="e">
        <f t="shared" si="1"/>
        <v>#DIV/0!</v>
      </c>
      <c r="P36" s="11"/>
      <c r="R36" s="11"/>
      <c r="T36" s="9" t="e">
        <f t="shared" si="2"/>
        <v>#DIV/0!</v>
      </c>
    </row>
    <row r="37" spans="1:22" x14ac:dyDescent="0.25">
      <c r="A37" t="s">
        <v>11</v>
      </c>
      <c r="B37" t="s">
        <v>9</v>
      </c>
      <c r="C37">
        <v>70</v>
      </c>
      <c r="D37">
        <v>86.01</v>
      </c>
      <c r="E37" s="11">
        <v>40.21</v>
      </c>
      <c r="F37">
        <v>1.1999999999999999E-3</v>
      </c>
      <c r="G37" t="s">
        <v>14</v>
      </c>
      <c r="H37">
        <f>-100*(E34-E37)/E34</f>
        <v>-36.336288790373651</v>
      </c>
      <c r="I37">
        <f>-100*(E35-E37)/E35</f>
        <v>-5.4771979313587176</v>
      </c>
      <c r="K37" s="8">
        <v>60310</v>
      </c>
      <c r="L37" s="8">
        <v>28420</v>
      </c>
      <c r="M37" s="9">
        <f t="shared" si="0"/>
        <v>76.267256823690587</v>
      </c>
      <c r="N37" s="10">
        <v>72370</v>
      </c>
      <c r="O37" s="9">
        <f t="shared" si="1"/>
        <v>23.732743176309413</v>
      </c>
      <c r="P37" s="10">
        <v>22520</v>
      </c>
      <c r="R37" s="10">
        <v>24510</v>
      </c>
      <c r="S37" s="8">
        <v>46760</v>
      </c>
      <c r="T37" s="9">
        <f t="shared" si="2"/>
        <v>52.416595380667239</v>
      </c>
    </row>
    <row r="38" spans="1:22" s="3" customFormat="1" x14ac:dyDescent="0.25">
      <c r="E38" s="12"/>
      <c r="J38" s="5"/>
      <c r="M38" s="12"/>
      <c r="Q38" s="5"/>
      <c r="R38" s="12"/>
      <c r="T38" s="12"/>
    </row>
    <row r="43" spans="1:22" x14ac:dyDescent="0.25">
      <c r="T43" t="s">
        <v>40</v>
      </c>
      <c r="U43" t="s">
        <v>39</v>
      </c>
      <c r="V43" s="13" t="s">
        <v>38</v>
      </c>
    </row>
    <row r="44" spans="1:22" x14ac:dyDescent="0.25">
      <c r="S44" t="s">
        <v>31</v>
      </c>
      <c r="T44">
        <v>82.4</v>
      </c>
      <c r="U44">
        <v>76.5</v>
      </c>
      <c r="V44" s="13"/>
    </row>
    <row r="45" spans="1:22" x14ac:dyDescent="0.25">
      <c r="S45" t="s">
        <v>32</v>
      </c>
      <c r="T45" s="13">
        <v>82.9</v>
      </c>
      <c r="U45">
        <v>80.7</v>
      </c>
      <c r="V45" s="13"/>
    </row>
    <row r="46" spans="1:22" x14ac:dyDescent="0.25">
      <c r="S46" t="s">
        <v>34</v>
      </c>
      <c r="T46">
        <v>90.5</v>
      </c>
      <c r="U46">
        <v>84.7</v>
      </c>
      <c r="V46" s="13"/>
    </row>
    <row r="47" spans="1:22" x14ac:dyDescent="0.25">
      <c r="S47" t="s">
        <v>33</v>
      </c>
      <c r="T47">
        <v>86.2</v>
      </c>
      <c r="U47">
        <v>80.099999999999994</v>
      </c>
      <c r="V47" s="13"/>
    </row>
    <row r="48" spans="1:22" x14ac:dyDescent="0.25">
      <c r="S48" t="s">
        <v>35</v>
      </c>
      <c r="T48">
        <v>84.5</v>
      </c>
      <c r="U48">
        <v>80.8</v>
      </c>
      <c r="V48" s="13"/>
    </row>
    <row r="49" spans="19:22" x14ac:dyDescent="0.25">
      <c r="S49" t="s">
        <v>36</v>
      </c>
      <c r="T49">
        <v>87.3</v>
      </c>
      <c r="U49">
        <v>83.8</v>
      </c>
      <c r="V49" s="13"/>
    </row>
    <row r="50" spans="19:22" x14ac:dyDescent="0.25">
      <c r="S50" t="s">
        <v>37</v>
      </c>
      <c r="T50">
        <v>80.7</v>
      </c>
      <c r="U50">
        <v>76.3</v>
      </c>
      <c r="V50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2012-08-15T01:08:58Z</dcterms:modified>
</cp:coreProperties>
</file>