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C023DE5C-552F-4177-A18E-B43C7C117E04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K5" i="1" l="1"/>
  <c r="K7" i="1" s="1"/>
  <c r="O4" i="1" s="1"/>
  <c r="K14" i="1"/>
  <c r="O5" i="1" l="1"/>
  <c r="O13" i="1"/>
  <c r="O12" i="1"/>
  <c r="O10" i="1"/>
  <c r="O9" i="1"/>
  <c r="O8" i="1"/>
  <c r="O7" i="1"/>
  <c r="O6" i="1"/>
  <c r="O11" i="1"/>
  <c r="K23" i="1"/>
  <c r="K30" i="1" l="1"/>
  <c r="K49" i="1" s="1"/>
  <c r="K37" i="1" l="1"/>
  <c r="K38" i="1" s="1"/>
  <c r="O24" i="1" s="1"/>
  <c r="O25" i="1" s="1"/>
  <c r="O29" i="1" l="1"/>
  <c r="O33" i="1"/>
  <c r="K44" i="1"/>
  <c r="O26" i="1"/>
  <c r="K46" i="1"/>
  <c r="O27" i="1"/>
  <c r="K40" i="1"/>
  <c r="O28" i="1"/>
  <c r="K41" i="1"/>
  <c r="O30" i="1"/>
  <c r="K42" i="1"/>
  <c r="O31" i="1"/>
  <c r="K43" i="1"/>
  <c r="O32" i="1"/>
  <c r="K45" i="1"/>
</calcChain>
</file>

<file path=xl/sharedStrings.xml><?xml version="1.0" encoding="utf-8"?>
<sst xmlns="http://schemas.openxmlformats.org/spreadsheetml/2006/main" count="143" uniqueCount="89">
  <si>
    <t>价格</t>
    <phoneticPr fontId="1" type="noConversion"/>
  </si>
  <si>
    <t>人名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</si>
  <si>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</si>
  <si>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</si>
  <si>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</si>
  <si>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</si>
  <si>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</si>
  <si>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</si>
  <si>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</si>
  <si>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</si>
  <si>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</si>
  <si>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</si>
  <si>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</si>
  <si>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</si>
  <si>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-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</si>
  <si>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</si>
  <si>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</si>
  <si>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</si>
  <si>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</si>
  <si>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</si>
  <si>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</si>
  <si>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</si>
  <si>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</si>
  <si>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大地之怒（上次）</t>
    <phoneticPr fontId="1" type="noConversion"/>
  </si>
  <si>
    <t>新摸尸体</t>
    <phoneticPr fontId="1" type="noConversion"/>
  </si>
  <si>
    <t>传奇</t>
    <phoneticPr fontId="1" type="noConversion"/>
  </si>
  <si>
    <t>艾斯达尔项圈</t>
    <phoneticPr fontId="1" type="noConversion"/>
  </si>
  <si>
    <t>愤怒头</t>
    <phoneticPr fontId="1" type="noConversion"/>
  </si>
  <si>
    <t>怒风头</t>
    <phoneticPr fontId="1" type="noConversion"/>
  </si>
  <si>
    <t>龙头</t>
    <phoneticPr fontId="1" type="noConversion"/>
  </si>
  <si>
    <t>包包</t>
    <phoneticPr fontId="1" type="noConversion"/>
  </si>
  <si>
    <t>马果果</t>
    <phoneticPr fontId="1" type="noConversion"/>
  </si>
  <si>
    <t>老牛</t>
    <phoneticPr fontId="1" type="noConversion"/>
  </si>
  <si>
    <t>Moy</t>
    <phoneticPr fontId="1" type="noConversion"/>
  </si>
  <si>
    <t>Accelerator</t>
    <phoneticPr fontId="1" type="noConversion"/>
  </si>
  <si>
    <t>虎牙</t>
    <phoneticPr fontId="1" type="noConversion"/>
  </si>
  <si>
    <t>巨人追猎腰带</t>
    <phoneticPr fontId="1" type="noConversion"/>
  </si>
  <si>
    <t>力量手</t>
    <phoneticPr fontId="1" type="noConversion"/>
  </si>
  <si>
    <t>启示项链</t>
    <phoneticPr fontId="1" type="noConversion"/>
  </si>
  <si>
    <t>烟圈</t>
    <phoneticPr fontId="1" type="noConversion"/>
  </si>
  <si>
    <t>燃魔腰带</t>
    <phoneticPr fontId="1" type="noConversion"/>
  </si>
  <si>
    <t>巨人护腿</t>
    <phoneticPr fontId="1" type="noConversion"/>
  </si>
  <si>
    <t>奥术师护腿</t>
    <phoneticPr fontId="1" type="noConversion"/>
  </si>
  <si>
    <t>酥心果</t>
    <phoneticPr fontId="1" type="noConversion"/>
  </si>
  <si>
    <t>哥顿ADD</t>
    <phoneticPr fontId="1" type="noConversion"/>
  </si>
  <si>
    <t>哥顿</t>
    <phoneticPr fontId="1" type="noConversion"/>
  </si>
  <si>
    <t>七夜</t>
    <phoneticPr fontId="1" type="noConversion"/>
  </si>
  <si>
    <t>黑矮星</t>
    <phoneticPr fontId="1" type="noConversion"/>
  </si>
  <si>
    <t>大地手</t>
    <phoneticPr fontId="1" type="noConversion"/>
  </si>
  <si>
    <t>法术能量戒指</t>
    <phoneticPr fontId="1" type="noConversion"/>
  </si>
  <si>
    <t>夜幕头</t>
    <phoneticPr fontId="1" type="noConversion"/>
  </si>
  <si>
    <t>力量头</t>
    <phoneticPr fontId="1" type="noConversion"/>
  </si>
  <si>
    <t>光环石锤</t>
    <phoneticPr fontId="1" type="noConversion"/>
  </si>
  <si>
    <t>瞄准镜图纸</t>
    <phoneticPr fontId="1" type="noConversion"/>
  </si>
  <si>
    <t>边个</t>
    <phoneticPr fontId="1" type="noConversion"/>
  </si>
  <si>
    <t>夜幕护腕</t>
    <phoneticPr fontId="1" type="noConversion"/>
  </si>
  <si>
    <t>奥术师肩膀</t>
    <phoneticPr fontId="1" type="noConversion"/>
  </si>
  <si>
    <t>大地肩膀</t>
    <phoneticPr fontId="1" type="noConversion"/>
  </si>
  <si>
    <t>附魔治疗能力图纸</t>
    <phoneticPr fontId="1" type="noConversion"/>
  </si>
  <si>
    <t>奥术师手套</t>
    <phoneticPr fontId="1" type="noConversion"/>
  </si>
  <si>
    <t>生命赐予头盔</t>
    <phoneticPr fontId="1" type="noConversion"/>
  </si>
  <si>
    <t>分解</t>
    <phoneticPr fontId="1" type="noConversion"/>
  </si>
  <si>
    <t>黄小喵</t>
    <phoneticPr fontId="1" type="noConversion"/>
  </si>
  <si>
    <t>排骨男</t>
    <phoneticPr fontId="1" type="noConversion"/>
  </si>
  <si>
    <t>溺水的鱼</t>
    <phoneticPr fontId="1" type="noConversion"/>
  </si>
  <si>
    <t>叨逼叨</t>
    <phoneticPr fontId="1" type="noConversion"/>
  </si>
  <si>
    <t>鸽哨</t>
    <phoneticPr fontId="1" type="noConversion"/>
  </si>
  <si>
    <t>年少</t>
    <phoneticPr fontId="1" type="noConversion"/>
  </si>
  <si>
    <t>力量肩膀</t>
    <phoneticPr fontId="1" type="noConversion"/>
  </si>
  <si>
    <t>粪叉</t>
    <phoneticPr fontId="1" type="noConversion"/>
  </si>
  <si>
    <t>力量衣服</t>
    <phoneticPr fontId="1" type="noConversion"/>
  </si>
  <si>
    <t>预言衣服</t>
    <phoneticPr fontId="1" type="noConversion"/>
  </si>
  <si>
    <t>烈焰行者靴</t>
    <phoneticPr fontId="1" type="noConversion"/>
  </si>
  <si>
    <t>防火披风</t>
    <phoneticPr fontId="1" type="noConversion"/>
  </si>
  <si>
    <t>眼睛</t>
    <phoneticPr fontId="1" type="noConversion"/>
  </si>
  <si>
    <t>狂野肩铠</t>
    <phoneticPr fontId="1" type="noConversion"/>
  </si>
  <si>
    <t>岁月</t>
    <phoneticPr fontId="1" type="noConversion"/>
  </si>
  <si>
    <t>牛肉饭</t>
    <phoneticPr fontId="1" type="noConversion"/>
  </si>
  <si>
    <t>如花</t>
    <phoneticPr fontId="1" type="noConversion"/>
  </si>
  <si>
    <t>奶牛</t>
    <phoneticPr fontId="1" type="noConversion"/>
  </si>
  <si>
    <t>糯米饭</t>
    <phoneticPr fontId="1" type="noConversion"/>
  </si>
  <si>
    <t>夜幕腰带</t>
    <phoneticPr fontId="1" type="noConversion"/>
  </si>
  <si>
    <t>大地护腕</t>
    <phoneticPr fontId="1" type="noConversion"/>
  </si>
  <si>
    <t>史密斯</t>
    <phoneticPr fontId="1" type="noConversion"/>
  </si>
  <si>
    <t>灵风裤子</t>
    <phoneticPr fontId="1" type="noConversion"/>
  </si>
  <si>
    <t>萨弗拉斯指环</t>
    <phoneticPr fontId="1" type="noConversion"/>
  </si>
  <si>
    <t>玛丽斯达尔防御者</t>
    <phoneticPr fontId="1" type="noConversion"/>
  </si>
  <si>
    <t>传奇补项链</t>
    <phoneticPr fontId="1" type="noConversion"/>
  </si>
  <si>
    <t>其他补助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</si>
</sst>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P56"/>
  <sheetViews>
    <sheetView tabSelected="1" topLeftCell="A25" workbookViewId="0">
      <selection activeCell="M25" sqref="M25:P33"/>
    </sheetView>
  </sheetViews>
  <sheetFormatPr defaultRowHeight="14.25" x14ac:dyDescent="0.2"/>
  <cols>
    <col min="2" max="2" width="15.5" customWidth="1"/>
    <col min="5" max="5" width="8.125" customWidth="1"/>
    <col min="10" max="10" width="10.875" customWidth="1"/>
  </cols>
  <sheetData>
    <row r="3" spans="1:16" x14ac:dyDescent="0.2">
      <c r="B3" t="s">
        <v>11</v>
      </c>
      <c r="C3" t="s">
        <v>0</v>
      </c>
      <c r="D3" t="s">
        <v>1</v>
      </c>
      <c r="E3" t="s">
        <v>17</v>
      </c>
      <c r="G3" t="s">
        <v>2</v>
      </c>
      <c r="H3" t="s">
        <v>0</v>
      </c>
    </row>
    <row r="4" spans="1:16" x14ac:dyDescent="0.2">
      <c r="A4" s="3" t="s">
        <v>6</v>
      </c>
      <c r="B4" t="s">
        <v>26</v>
      </c>
      <c r="C4">
        <v>100</v>
      </c>
      <c r="D4" t="s">
        <v>31</v>
      </c>
      <c r="G4" s="2" t="s">
        <v>23</v>
      </c>
      <c r="H4" s="2">
        <v>300</v>
      </c>
      <c r="N4" t="s">
        <v>20</v>
      </c>
      <c r="O4">
        <f>INT(K7)</f>
        <v>35</v>
      </c>
    </row>
    <row r="5" spans="1:16" x14ac:dyDescent="0.2">
      <c r="A5" s="4"/>
      <c r="B5" t="s">
        <v>27</v>
      </c>
      <c r="C5">
        <v>350</v>
      </c>
      <c r="D5" t="s">
        <v>33</v>
      </c>
      <c r="G5" s="2" t="s">
        <v>36</v>
      </c>
      <c r="H5" s="2">
        <v>100</v>
      </c>
      <c r="J5" t="s">
        <v>3</v>
      </c>
      <c r="K5">
        <f>SUM(C4:C11)</f>
        <v>1350</v>
      </c>
      <c r="M5">
        <v>1</v>
      </c>
      <c r="N5" t="s">
        <v>18</v>
      </c>
      <c r="O5">
        <f>M5*O$4</f>
        <v>35</v>
      </c>
      <c r="P5" t="s">
        <v>22</v>
      </c>
    </row>
    <row r="6" spans="1:16" x14ac:dyDescent="0.2">
      <c r="A6" s="4"/>
      <c r="B6" t="s">
        <v>28</v>
      </c>
      <c r="C6">
        <v>200</v>
      </c>
      <c r="D6" s="1" t="s">
        <v>32</v>
      </c>
      <c r="G6" s="2" t="s">
        <v>55</v>
      </c>
      <c r="H6" s="2">
        <v>700</v>
      </c>
      <c r="J6" t="s">
        <v>5</v>
      </c>
      <c r="K6">
        <v>38</v>
      </c>
      <c r="M6">
        <v>2</v>
      </c>
      <c r="N6" t="s">
        <v>18</v>
      </c>
      <c r="O6">
        <f t="shared" ref="O6:O13" si="0">M6*O$4</f>
        <v>70</v>
      </c>
      <c r="P6" t="s">
        <v>22</v>
      </c>
    </row>
    <row r="7" spans="1:16" x14ac:dyDescent="0.2">
      <c r="A7" s="4"/>
      <c r="B7" t="s">
        <v>29</v>
      </c>
      <c r="C7">
        <v>450</v>
      </c>
      <c r="D7" t="s">
        <v>35</v>
      </c>
      <c r="G7" s="2" t="s">
        <v>81</v>
      </c>
      <c r="H7">
        <v>700</v>
      </c>
      <c r="J7" t="s">
        <v>4</v>
      </c>
      <c r="K7">
        <f>K5/K6</f>
        <v>35.526315789473685</v>
      </c>
      <c r="M7">
        <v>3</v>
      </c>
      <c r="N7" t="s">
        <v>18</v>
      </c>
      <c r="O7">
        <f t="shared" si="0"/>
        <v>105</v>
      </c>
      <c r="P7" t="s">
        <v>22</v>
      </c>
    </row>
    <row r="8" spans="1:16" x14ac:dyDescent="0.2">
      <c r="A8" s="4"/>
      <c r="B8" t="s">
        <v>30</v>
      </c>
      <c r="C8">
        <v>250</v>
      </c>
      <c r="D8" t="s">
        <v>34</v>
      </c>
      <c r="G8" s="2" t="s">
        <v>82</v>
      </c>
      <c r="H8">
        <v>100</v>
      </c>
      <c r="M8">
        <v>4</v>
      </c>
      <c r="N8" t="s">
        <v>18</v>
      </c>
      <c r="O8">
        <f t="shared" si="0"/>
        <v>140</v>
      </c>
      <c r="P8" t="s">
        <v>22</v>
      </c>
    </row>
    <row r="9" spans="1:16" x14ac:dyDescent="0.2">
      <c r="A9" s="4"/>
      <c r="M9">
        <v>5</v>
      </c>
      <c r="N9" t="s">
        <v>18</v>
      </c>
      <c r="O9">
        <f t="shared" si="0"/>
        <v>175</v>
      </c>
      <c r="P9" t="s">
        <v>22</v>
      </c>
    </row>
    <row r="10" spans="1:16" x14ac:dyDescent="0.2">
      <c r="A10" s="4"/>
      <c r="M10">
        <v>6</v>
      </c>
      <c r="N10" t="s">
        <v>18</v>
      </c>
      <c r="O10">
        <f t="shared" si="0"/>
        <v>210</v>
      </c>
      <c r="P10" t="s">
        <v>22</v>
      </c>
    </row>
    <row r="11" spans="1:16" x14ac:dyDescent="0.2">
      <c r="A11" s="5"/>
      <c r="M11">
        <v>7</v>
      </c>
      <c r="N11" t="s">
        <v>18</v>
      </c>
      <c r="O11">
        <f t="shared" si="0"/>
        <v>245</v>
      </c>
      <c r="P11" t="s">
        <v>22</v>
      </c>
    </row>
    <row r="12" spans="1:16" x14ac:dyDescent="0.2">
      <c r="M12">
        <v>8</v>
      </c>
      <c r="N12" t="s">
        <v>18</v>
      </c>
      <c r="O12">
        <f t="shared" si="0"/>
        <v>280</v>
      </c>
      <c r="P12" t="s">
        <v>22</v>
      </c>
    </row>
    <row r="13" spans="1:16" x14ac:dyDescent="0.2">
      <c r="M13">
        <v>9</v>
      </c>
      <c r="N13" t="s">
        <v>18</v>
      </c>
      <c r="O13">
        <f t="shared" si="0"/>
        <v>315</v>
      </c>
      <c r="P13" t="s">
        <v>22</v>
      </c>
    </row>
    <row r="14" spans="1:16" x14ac:dyDescent="0.2">
      <c r="A14" s="6" t="s">
        <v>7</v>
      </c>
      <c r="J14" t="s">
        <v>8</v>
      </c>
      <c r="K14">
        <f>SUM(C14:C99) + SUM(H:H)</f>
        <v>10000</v>
      </c>
    </row>
    <row r="15" spans="1:16" x14ac:dyDescent="0.2">
      <c r="A15" s="7"/>
      <c r="B15" t="s">
        <v>24</v>
      </c>
      <c r="C15">
        <v>410</v>
      </c>
      <c r="D15" t="s">
        <v>25</v>
      </c>
      <c r="J15" t="s">
        <v>9</v>
      </c>
      <c r="K15">
        <v>40</v>
      </c>
    </row>
    <row r="16" spans="1:16" x14ac:dyDescent="0.2">
      <c r="A16" s="7"/>
    </row>
    <row r="17" spans="1:16" x14ac:dyDescent="0.2">
      <c r="A17" s="7"/>
      <c r="B17" t="s">
        <v>37</v>
      </c>
      <c r="C17">
        <v>250</v>
      </c>
      <c r="D17" t="s">
        <v>39</v>
      </c>
    </row>
    <row r="18" spans="1:16" x14ac:dyDescent="0.2">
      <c r="A18" s="7"/>
      <c r="B18" t="s">
        <v>38</v>
      </c>
      <c r="C18">
        <v>400</v>
      </c>
      <c r="D18" t="s">
        <v>43</v>
      </c>
    </row>
    <row r="19" spans="1:16" x14ac:dyDescent="0.2">
      <c r="A19" s="7"/>
    </row>
    <row r="20" spans="1:16" x14ac:dyDescent="0.2">
      <c r="A20" s="7"/>
      <c r="B20" t="s">
        <v>40</v>
      </c>
      <c r="C20">
        <v>1000</v>
      </c>
      <c r="D20" s="1" t="s">
        <v>66</v>
      </c>
      <c r="E20">
        <v>-7</v>
      </c>
    </row>
    <row r="21" spans="1:16" x14ac:dyDescent="0.2">
      <c r="A21" s="7"/>
      <c r="B21" t="s">
        <v>41</v>
      </c>
      <c r="C21">
        <v>100</v>
      </c>
      <c r="D21" t="s">
        <v>46</v>
      </c>
    </row>
    <row r="22" spans="1:16" x14ac:dyDescent="0.2">
      <c r="A22" s="7"/>
      <c r="B22" t="s">
        <v>42</v>
      </c>
      <c r="C22">
        <v>100</v>
      </c>
      <c r="D22" t="s">
        <v>47</v>
      </c>
    </row>
    <row r="23" spans="1:16" x14ac:dyDescent="0.2">
      <c r="A23" s="7"/>
      <c r="J23" t="s">
        <v>8</v>
      </c>
      <c r="K23">
        <f>K14</f>
        <v>10000</v>
      </c>
    </row>
    <row r="24" spans="1:16" x14ac:dyDescent="0.2">
      <c r="A24" s="7"/>
      <c r="B24" t="s">
        <v>44</v>
      </c>
      <c r="C24">
        <v>20</v>
      </c>
      <c r="D24" t="s">
        <v>45</v>
      </c>
      <c r="N24" t="s">
        <v>21</v>
      </c>
      <c r="O24">
        <f>INT(K38)</f>
        <v>236</v>
      </c>
    </row>
    <row r="25" spans="1:16" x14ac:dyDescent="0.2">
      <c r="A25" s="7"/>
      <c r="M25">
        <v>1</v>
      </c>
      <c r="N25" t="s">
        <v>18</v>
      </c>
      <c r="O25">
        <f>O$24*M25</f>
        <v>236</v>
      </c>
      <c r="P25" t="s">
        <v>22</v>
      </c>
    </row>
    <row r="26" spans="1:16" x14ac:dyDescent="0.2">
      <c r="A26" s="7"/>
      <c r="B26" t="s">
        <v>48</v>
      </c>
      <c r="C26">
        <v>0</v>
      </c>
      <c r="D26" t="s">
        <v>61</v>
      </c>
      <c r="M26">
        <v>2</v>
      </c>
      <c r="N26" t="s">
        <v>18</v>
      </c>
      <c r="O26">
        <f t="shared" ref="O26:O33" si="1">O$24*M26</f>
        <v>472</v>
      </c>
      <c r="P26" t="s">
        <v>22</v>
      </c>
    </row>
    <row r="27" spans="1:16" x14ac:dyDescent="0.2">
      <c r="A27" s="7"/>
      <c r="B27" t="s">
        <v>49</v>
      </c>
      <c r="C27">
        <v>1000</v>
      </c>
      <c r="D27" t="s">
        <v>67</v>
      </c>
      <c r="E27">
        <v>-1</v>
      </c>
      <c r="M27">
        <v>3</v>
      </c>
      <c r="N27" t="s">
        <v>18</v>
      </c>
      <c r="O27">
        <f t="shared" si="1"/>
        <v>708</v>
      </c>
      <c r="P27" t="s">
        <v>22</v>
      </c>
    </row>
    <row r="28" spans="1:16" x14ac:dyDescent="0.2">
      <c r="A28" s="7"/>
      <c r="J28" t="s">
        <v>88</v>
      </c>
      <c r="K28">
        <v>50</v>
      </c>
      <c r="M28">
        <v>4</v>
      </c>
      <c r="N28" t="s">
        <v>18</v>
      </c>
      <c r="O28">
        <f t="shared" si="1"/>
        <v>944</v>
      </c>
      <c r="P28" t="s">
        <v>22</v>
      </c>
    </row>
    <row r="29" spans="1:16" x14ac:dyDescent="0.2">
      <c r="A29" s="7"/>
      <c r="B29" t="s">
        <v>50</v>
      </c>
      <c r="C29">
        <v>100</v>
      </c>
      <c r="D29" t="s">
        <v>65</v>
      </c>
      <c r="J29" t="s">
        <v>12</v>
      </c>
      <c r="K29">
        <v>0</v>
      </c>
      <c r="M29">
        <v>5</v>
      </c>
      <c r="N29" t="s">
        <v>18</v>
      </c>
      <c r="O29">
        <f t="shared" si="1"/>
        <v>1180</v>
      </c>
      <c r="P29" t="s">
        <v>22</v>
      </c>
    </row>
    <row r="30" spans="1:16" x14ac:dyDescent="0.2">
      <c r="A30" s="7"/>
      <c r="B30" t="s">
        <v>51</v>
      </c>
      <c r="C30">
        <v>100</v>
      </c>
      <c r="D30" t="s">
        <v>45</v>
      </c>
      <c r="J30" t="s">
        <v>16</v>
      </c>
      <c r="K30">
        <f>K23*0.02</f>
        <v>200</v>
      </c>
      <c r="M30">
        <v>6</v>
      </c>
      <c r="N30" t="s">
        <v>18</v>
      </c>
      <c r="O30">
        <f t="shared" si="1"/>
        <v>1416</v>
      </c>
      <c r="P30" t="s">
        <v>22</v>
      </c>
    </row>
    <row r="31" spans="1:16" x14ac:dyDescent="0.2">
      <c r="A31" s="7"/>
      <c r="B31" t="s">
        <v>52</v>
      </c>
      <c r="C31">
        <v>600</v>
      </c>
      <c r="D31" s="1" t="s">
        <v>62</v>
      </c>
      <c r="J31" t="s">
        <v>19</v>
      </c>
      <c r="K31">
        <f>K23*0.03</f>
        <v>300</v>
      </c>
      <c r="M31">
        <v>7</v>
      </c>
      <c r="N31" t="s">
        <v>18</v>
      </c>
      <c r="O31">
        <f t="shared" si="1"/>
        <v>1652</v>
      </c>
      <c r="P31" t="s">
        <v>22</v>
      </c>
    </row>
    <row r="32" spans="1:16" x14ac:dyDescent="0.2">
      <c r="A32" s="7"/>
      <c r="B32" t="s">
        <v>53</v>
      </c>
      <c r="C32">
        <v>400</v>
      </c>
      <c r="D32" t="s">
        <v>54</v>
      </c>
      <c r="M32">
        <v>8</v>
      </c>
      <c r="N32" t="s">
        <v>18</v>
      </c>
      <c r="O32">
        <f t="shared" si="1"/>
        <v>1888</v>
      </c>
      <c r="P32" t="s">
        <v>22</v>
      </c>
    </row>
    <row r="33" spans="1:16" x14ac:dyDescent="0.2">
      <c r="A33" s="7"/>
      <c r="M33">
        <v>9</v>
      </c>
      <c r="N33" t="s">
        <v>18</v>
      </c>
      <c r="O33">
        <f t="shared" si="1"/>
        <v>2124</v>
      </c>
      <c r="P33" t="s">
        <v>22</v>
      </c>
    </row>
    <row r="34" spans="1:16" x14ac:dyDescent="0.2">
      <c r="A34" s="7"/>
      <c r="B34" t="s">
        <v>56</v>
      </c>
      <c r="C34">
        <v>100</v>
      </c>
      <c r="D34" t="s">
        <v>63</v>
      </c>
    </row>
    <row r="35" spans="1:16" x14ac:dyDescent="0.2">
      <c r="A35" s="7"/>
      <c r="B35" t="s">
        <v>57</v>
      </c>
      <c r="C35">
        <v>100</v>
      </c>
      <c r="D35" t="s">
        <v>62</v>
      </c>
    </row>
    <row r="36" spans="1:16" x14ac:dyDescent="0.2">
      <c r="A36" s="7"/>
      <c r="B36" t="s">
        <v>58</v>
      </c>
      <c r="C36">
        <v>200</v>
      </c>
      <c r="D36" t="s">
        <v>34</v>
      </c>
    </row>
    <row r="37" spans="1:16" x14ac:dyDescent="0.2">
      <c r="A37" s="7"/>
      <c r="J37" t="s">
        <v>13</v>
      </c>
      <c r="K37">
        <f>K23-SUM(K28:K31)</f>
        <v>9450</v>
      </c>
    </row>
    <row r="38" spans="1:16" x14ac:dyDescent="0.2">
      <c r="A38" s="7"/>
      <c r="B38" t="s">
        <v>59</v>
      </c>
      <c r="C38">
        <v>150</v>
      </c>
      <c r="D38" t="s">
        <v>64</v>
      </c>
      <c r="J38" t="s">
        <v>10</v>
      </c>
      <c r="K38">
        <f>K37/K15</f>
        <v>236.25</v>
      </c>
    </row>
    <row r="39" spans="1:16" x14ac:dyDescent="0.2">
      <c r="A39" s="7"/>
      <c r="B39" t="s">
        <v>60</v>
      </c>
      <c r="C39">
        <v>0</v>
      </c>
      <c r="D39" t="s">
        <v>61</v>
      </c>
    </row>
    <row r="40" spans="1:16" x14ac:dyDescent="0.2">
      <c r="A40" s="7"/>
      <c r="I40" t="s">
        <v>14</v>
      </c>
      <c r="J40">
        <v>1</v>
      </c>
      <c r="K40">
        <f>K38*J40</f>
        <v>236.25</v>
      </c>
    </row>
    <row r="41" spans="1:16" x14ac:dyDescent="0.2">
      <c r="A41" s="7"/>
      <c r="B41" t="s">
        <v>68</v>
      </c>
      <c r="C41">
        <v>100</v>
      </c>
      <c r="D41" t="s">
        <v>79</v>
      </c>
      <c r="I41" t="s">
        <v>14</v>
      </c>
      <c r="J41">
        <v>2</v>
      </c>
      <c r="K41">
        <f>K38*J41</f>
        <v>472.5</v>
      </c>
    </row>
    <row r="42" spans="1:16" x14ac:dyDescent="0.2">
      <c r="A42" s="7"/>
      <c r="B42" t="s">
        <v>69</v>
      </c>
      <c r="C42">
        <v>0</v>
      </c>
      <c r="D42" t="s">
        <v>61</v>
      </c>
      <c r="I42" t="s">
        <v>14</v>
      </c>
      <c r="J42">
        <v>3</v>
      </c>
      <c r="K42">
        <f>K38*J42</f>
        <v>708.75</v>
      </c>
    </row>
    <row r="43" spans="1:16" x14ac:dyDescent="0.2">
      <c r="A43" s="7"/>
      <c r="I43" t="s">
        <v>14</v>
      </c>
      <c r="J43">
        <v>4</v>
      </c>
      <c r="K43">
        <f>K38*J43</f>
        <v>945</v>
      </c>
    </row>
    <row r="44" spans="1:16" x14ac:dyDescent="0.2">
      <c r="A44" s="7"/>
      <c r="B44" t="s">
        <v>70</v>
      </c>
      <c r="C44">
        <v>100</v>
      </c>
      <c r="D44" t="s">
        <v>39</v>
      </c>
      <c r="I44" t="s">
        <v>14</v>
      </c>
      <c r="J44">
        <v>5</v>
      </c>
      <c r="K44">
        <f>K38*J44</f>
        <v>1181.25</v>
      </c>
    </row>
    <row r="45" spans="1:16" x14ac:dyDescent="0.2">
      <c r="A45" s="7"/>
      <c r="B45" t="s">
        <v>71</v>
      </c>
      <c r="C45">
        <v>700</v>
      </c>
      <c r="D45" t="s">
        <v>80</v>
      </c>
      <c r="I45" t="s">
        <v>14</v>
      </c>
      <c r="J45">
        <v>6</v>
      </c>
      <c r="K45">
        <f>K38*J45</f>
        <v>1417.5</v>
      </c>
    </row>
    <row r="46" spans="1:16" x14ac:dyDescent="0.2">
      <c r="A46" s="7"/>
      <c r="B46" t="s">
        <v>72</v>
      </c>
      <c r="C46">
        <v>100</v>
      </c>
      <c r="D46" t="s">
        <v>83</v>
      </c>
      <c r="I46" t="s">
        <v>14</v>
      </c>
      <c r="J46">
        <v>7</v>
      </c>
      <c r="K46">
        <f>K38*J46</f>
        <v>1653.75</v>
      </c>
    </row>
    <row r="47" spans="1:16" x14ac:dyDescent="0.2">
      <c r="A47" s="7"/>
    </row>
    <row r="48" spans="1:16" x14ac:dyDescent="0.2">
      <c r="A48" s="7"/>
      <c r="B48" t="s">
        <v>73</v>
      </c>
      <c r="C48">
        <v>100</v>
      </c>
      <c r="D48" t="s">
        <v>77</v>
      </c>
      <c r="J48" t="s">
        <v>15</v>
      </c>
      <c r="K48">
        <v>3</v>
      </c>
    </row>
    <row r="49" spans="1:11" x14ac:dyDescent="0.2">
      <c r="A49" s="7"/>
      <c r="B49" t="s">
        <v>74</v>
      </c>
      <c r="C49">
        <v>100</v>
      </c>
      <c r="D49" t="s">
        <v>76</v>
      </c>
      <c r="J49" t="s">
        <v>16</v>
      </c>
      <c r="K49">
        <f>K30/K48</f>
        <v>66.666666666666671</v>
      </c>
    </row>
    <row r="50" spans="1:11" x14ac:dyDescent="0.2">
      <c r="A50" s="7"/>
      <c r="B50" t="s">
        <v>75</v>
      </c>
      <c r="C50">
        <v>100</v>
      </c>
      <c r="D50" t="s">
        <v>78</v>
      </c>
    </row>
    <row r="51" spans="1:11" x14ac:dyDescent="0.2">
      <c r="A51" s="7"/>
      <c r="B51" t="s">
        <v>84</v>
      </c>
      <c r="C51">
        <v>450</v>
      </c>
      <c r="D51" t="s">
        <v>47</v>
      </c>
    </row>
    <row r="52" spans="1:11" x14ac:dyDescent="0.2">
      <c r="A52" s="7"/>
      <c r="B52" t="s">
        <v>84</v>
      </c>
      <c r="C52">
        <v>450</v>
      </c>
      <c r="D52" t="s">
        <v>43</v>
      </c>
    </row>
    <row r="53" spans="1:11" x14ac:dyDescent="0.2">
      <c r="A53" s="7"/>
      <c r="B53" t="s">
        <v>85</v>
      </c>
      <c r="C53">
        <v>700</v>
      </c>
      <c r="D53" t="s">
        <v>78</v>
      </c>
    </row>
    <row r="54" spans="1:11" x14ac:dyDescent="0.2">
      <c r="A54" s="7"/>
      <c r="B54" t="s">
        <v>86</v>
      </c>
      <c r="C54">
        <v>100</v>
      </c>
      <c r="D54" t="s">
        <v>62</v>
      </c>
    </row>
    <row r="55" spans="1:11" x14ac:dyDescent="0.2">
      <c r="A55" s="7"/>
    </row>
    <row r="56" spans="1:11" x14ac:dyDescent="0.2">
      <c r="A56" s="7"/>
      <c r="B56" t="s">
        <v>87</v>
      </c>
      <c r="C56">
        <v>70</v>
      </c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2019-12-14T15:09:14Z</dcterms:modified>
</cp:coreProperties>
</file>