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Blizzard\World of Warcraft\记录\"/>
    </mc:Choice>
  </mc:AlternateContent>
  <xr:revisionPtr revIDLastSave="0" documentId="13_ncr:1_{75F2851C-ED8A-4988-A346-A031E9B711B7}" xr6:coauthVersionLast="45" xr6:coauthVersionMax="45" xr10:uidLastSave="{00000000-0000-0000-0000-000000000000}"/>
  <bookViews>
    <workbookView xWindow="28845" yWindow="525" windowWidth="14520" windowHeight="11880" xr2:uid="{90E51262-4B9F-477D-A907-ED8B907990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6" i="1" l="1"/>
  <c r="K45" i="1"/>
  <c r="K44" i="1"/>
  <c r="K43" i="1"/>
  <c r="K42" i="1"/>
  <c r="K41" i="1"/>
  <c r="K40" i="1"/>
  <c r="K34" i="1"/>
  <c r="K5" i="1"/>
  <c r="K7" i="1" s="1"/>
  <c r="K14" i="1"/>
  <c r="K33" i="1" l="1"/>
  <c r="K31" i="1" s="1"/>
  <c r="K37" i="1" s="1"/>
  <c r="K38" i="1" s="1"/>
  <c r="K23" i="1"/>
</calcChain>
</file>

<file path=xl/sharedStrings.xml><?xml version="1.0" encoding="utf-8"?>
<sst xmlns="http://schemas.openxmlformats.org/spreadsheetml/2006/main" count="150" uniqueCount="100">
  <si>
    <t>价格</t>
    <phoneticPr fontId="1" type="noConversion"/>
  </si>
  <si>
    <t>人名</t>
    <phoneticPr fontId="1" type="noConversion"/>
  </si>
  <si>
    <t>已交</t>
    <phoneticPr fontId="1" type="noConversion"/>
  </si>
  <si>
    <t>散件名</t>
    <phoneticPr fontId="1" type="noConversion"/>
  </si>
  <si>
    <t>黑龙总收入</t>
    <phoneticPr fontId="1" type="noConversion"/>
  </si>
  <si>
    <t>黑龙人均</t>
    <phoneticPr fontId="1" type="noConversion"/>
  </si>
  <si>
    <t>黑龙人数</t>
    <phoneticPr fontId="1" type="noConversion"/>
  </si>
  <si>
    <t>黑龙</t>
    <phoneticPr fontId="1" type="noConversion"/>
  </si>
  <si>
    <t>MC</t>
    <phoneticPr fontId="1" type="noConversion"/>
  </si>
  <si>
    <t>MC总收入</t>
    <phoneticPr fontId="1" type="noConversion"/>
  </si>
  <si>
    <t>MC人数</t>
    <phoneticPr fontId="1" type="noConversion"/>
  </si>
  <si>
    <t>MC人均</t>
    <phoneticPr fontId="1" type="noConversion"/>
  </si>
  <si>
    <t>装备</t>
    <phoneticPr fontId="1" type="noConversion"/>
  </si>
  <si>
    <t>禁锢之戒</t>
    <phoneticPr fontId="1" type="noConversion"/>
  </si>
  <si>
    <t>血牙头</t>
    <phoneticPr fontId="1" type="noConversion"/>
  </si>
  <si>
    <t>风暴头</t>
    <phoneticPr fontId="1" type="noConversion"/>
  </si>
  <si>
    <t>包包</t>
    <phoneticPr fontId="1" type="noConversion"/>
  </si>
  <si>
    <t>龙头</t>
    <phoneticPr fontId="1" type="noConversion"/>
  </si>
  <si>
    <t>哥顿</t>
    <phoneticPr fontId="1" type="noConversion"/>
  </si>
  <si>
    <t>风雨高桥镇</t>
    <phoneticPr fontId="1" type="noConversion"/>
  </si>
  <si>
    <t>离队</t>
    <phoneticPr fontId="1" type="noConversion"/>
  </si>
  <si>
    <t>花子</t>
    <phoneticPr fontId="1" type="noConversion"/>
  </si>
  <si>
    <t>牛肉饭</t>
    <phoneticPr fontId="1" type="noConversion"/>
  </si>
  <si>
    <t>糯米饭</t>
    <phoneticPr fontId="1" type="noConversion"/>
  </si>
  <si>
    <t>ok</t>
    <phoneticPr fontId="1" type="noConversion"/>
  </si>
  <si>
    <t>----</t>
    <phoneticPr fontId="1" type="noConversion"/>
  </si>
  <si>
    <t>分解</t>
    <phoneticPr fontId="1" type="noConversion"/>
  </si>
  <si>
    <t>恶魔护腕</t>
    <phoneticPr fontId="1" type="noConversion"/>
  </si>
  <si>
    <t>彼岸</t>
    <phoneticPr fontId="1" type="noConversion"/>
  </si>
  <si>
    <t>鸽哨</t>
    <phoneticPr fontId="1" type="noConversion"/>
  </si>
  <si>
    <t>毛闪闪</t>
    <phoneticPr fontId="1" type="noConversion"/>
  </si>
  <si>
    <t>老一前退</t>
    <phoneticPr fontId="1" type="noConversion"/>
  </si>
  <si>
    <t>恶魔手</t>
    <phoneticPr fontId="1" type="noConversion"/>
  </si>
  <si>
    <t>启示项链</t>
    <phoneticPr fontId="1" type="noConversion"/>
  </si>
  <si>
    <t>火核步枪图纸</t>
    <phoneticPr fontId="1" type="noConversion"/>
  </si>
  <si>
    <t>闻人微笑</t>
    <phoneticPr fontId="1" type="noConversion"/>
  </si>
  <si>
    <t>烈焰行者鞋</t>
    <phoneticPr fontId="1" type="noConversion"/>
  </si>
  <si>
    <t>稳固之力勋章</t>
    <phoneticPr fontId="1" type="noConversion"/>
  </si>
  <si>
    <t>恶魔裤子</t>
    <phoneticPr fontId="1" type="noConversion"/>
  </si>
  <si>
    <t>夜幕手套</t>
    <phoneticPr fontId="1" type="noConversion"/>
  </si>
  <si>
    <t>波动长袍</t>
    <phoneticPr fontId="1" type="noConversion"/>
  </si>
  <si>
    <t>杰克船长</t>
    <phoneticPr fontId="1" type="noConversion"/>
  </si>
  <si>
    <t>菲香</t>
    <phoneticPr fontId="1" type="noConversion"/>
  </si>
  <si>
    <t>---</t>
    <phoneticPr fontId="1" type="noConversion"/>
  </si>
  <si>
    <t>风雨者</t>
    <phoneticPr fontId="1" type="noConversion"/>
  </si>
  <si>
    <t>烟圈圈</t>
    <phoneticPr fontId="1" type="noConversion"/>
  </si>
  <si>
    <t>传奇</t>
    <phoneticPr fontId="1" type="noConversion"/>
  </si>
  <si>
    <t>刀枪不入</t>
    <phoneticPr fontId="1" type="noConversion"/>
  </si>
  <si>
    <t>力量护腕</t>
    <phoneticPr fontId="1" type="noConversion"/>
  </si>
  <si>
    <t>塞纳护腕</t>
    <phoneticPr fontId="1" type="noConversion"/>
  </si>
  <si>
    <t>风脸</t>
    <phoneticPr fontId="1" type="noConversion"/>
  </si>
  <si>
    <t>残忍</t>
    <phoneticPr fontId="1" type="noConversion"/>
  </si>
  <si>
    <t>夜幕头</t>
    <phoneticPr fontId="1" type="noConversion"/>
  </si>
  <si>
    <t>力量头</t>
    <phoneticPr fontId="1" type="noConversion"/>
  </si>
  <si>
    <t>名字无意义</t>
    <phoneticPr fontId="1" type="noConversion"/>
  </si>
  <si>
    <t>阿里</t>
    <phoneticPr fontId="1" type="noConversion"/>
  </si>
  <si>
    <t>奶牛</t>
    <phoneticPr fontId="1" type="noConversion"/>
  </si>
  <si>
    <t>4000rmb</t>
    <phoneticPr fontId="1" type="noConversion"/>
  </si>
  <si>
    <t>奥术师肩膀</t>
    <phoneticPr fontId="1" type="noConversion"/>
  </si>
  <si>
    <t>塞纳肩膀</t>
    <phoneticPr fontId="1" type="noConversion"/>
  </si>
  <si>
    <t>力反馈盾牌图</t>
    <phoneticPr fontId="1" type="noConversion"/>
  </si>
  <si>
    <t>黑矮星</t>
    <phoneticPr fontId="1" type="noConversion"/>
  </si>
  <si>
    <t>边细</t>
    <phoneticPr fontId="1" type="noConversion"/>
  </si>
  <si>
    <t>拍卖</t>
    <phoneticPr fontId="1" type="noConversion"/>
  </si>
  <si>
    <t>总收入</t>
    <phoneticPr fontId="1" type="noConversion"/>
  </si>
  <si>
    <t>预言鞋子</t>
    <phoneticPr fontId="1" type="noConversion"/>
  </si>
  <si>
    <t>LR手</t>
    <phoneticPr fontId="1" type="noConversion"/>
  </si>
  <si>
    <t>黑暗小猪</t>
    <phoneticPr fontId="1" type="noConversion"/>
  </si>
  <si>
    <t>奥术师护腕</t>
    <phoneticPr fontId="1" type="noConversion"/>
  </si>
  <si>
    <t>恶魔腰带</t>
    <phoneticPr fontId="1" type="noConversion"/>
  </si>
  <si>
    <t>夜幕肩膀</t>
    <phoneticPr fontId="1" type="noConversion"/>
  </si>
  <si>
    <t>暗影之击</t>
    <phoneticPr fontId="1" type="noConversion"/>
  </si>
  <si>
    <t>力量胸</t>
    <phoneticPr fontId="1" type="noConversion"/>
  </si>
  <si>
    <t>奥术衣服</t>
    <phoneticPr fontId="1" type="noConversion"/>
  </si>
  <si>
    <t>暴击猎枪</t>
    <phoneticPr fontId="1" type="noConversion"/>
  </si>
  <si>
    <t>告花子</t>
    <phoneticPr fontId="1" type="noConversion"/>
  </si>
  <si>
    <t>叶子</t>
    <phoneticPr fontId="1" type="noConversion"/>
  </si>
  <si>
    <t>LR护腕</t>
    <phoneticPr fontId="1" type="noConversion"/>
  </si>
  <si>
    <t>挖掘器</t>
    <phoneticPr fontId="1" type="noConversion"/>
  </si>
  <si>
    <t>真龙护腕</t>
    <phoneticPr fontId="1" type="noConversion"/>
  </si>
  <si>
    <t>七夜</t>
    <phoneticPr fontId="1" type="noConversion"/>
  </si>
  <si>
    <t>胭脂</t>
    <phoneticPr fontId="1" type="noConversion"/>
  </si>
  <si>
    <t>溺水的鱼</t>
    <phoneticPr fontId="1" type="noConversion"/>
  </si>
  <si>
    <t>TN补助</t>
    <phoneticPr fontId="1" type="noConversion"/>
  </si>
  <si>
    <t>输出奖励</t>
    <phoneticPr fontId="1" type="noConversion"/>
  </si>
  <si>
    <t>机器人</t>
    <phoneticPr fontId="1" type="noConversion"/>
  </si>
  <si>
    <t>TT</t>
    <phoneticPr fontId="1" type="noConversion"/>
  </si>
  <si>
    <t>艾蕾指环</t>
    <phoneticPr fontId="1" type="noConversion"/>
  </si>
  <si>
    <t>眼睛</t>
    <phoneticPr fontId="1" type="noConversion"/>
  </si>
  <si>
    <t>风暴腿</t>
    <phoneticPr fontId="1" type="noConversion"/>
  </si>
  <si>
    <t>烈焰精华</t>
    <phoneticPr fontId="1" type="noConversion"/>
  </si>
  <si>
    <t>LR腿T2</t>
    <phoneticPr fontId="1" type="noConversion"/>
  </si>
  <si>
    <t>史密斯</t>
    <phoneticPr fontId="1" type="noConversion"/>
  </si>
  <si>
    <t>虎牙</t>
    <phoneticPr fontId="1" type="noConversion"/>
  </si>
  <si>
    <t>马果果</t>
    <phoneticPr fontId="1" type="noConversion"/>
  </si>
  <si>
    <t>萨弗隆铁定x2</t>
    <phoneticPr fontId="1" type="noConversion"/>
  </si>
  <si>
    <t>退队</t>
    <phoneticPr fontId="1" type="noConversion"/>
  </si>
  <si>
    <t>第一输出奖励</t>
    <phoneticPr fontId="1" type="noConversion"/>
  </si>
  <si>
    <t>第二输出奖励</t>
    <phoneticPr fontId="1" type="noConversion"/>
  </si>
  <si>
    <t>MC收入扣除费用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</si>
</sst>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quotePrefix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01816-C903-4DC8-A8BA-32AED1B1A46C}">
  <dimension ref="A3:K53"/>
  <sheetViews>
    <sheetView tabSelected="1" workbookViewId="0">
      <selection activeCell="J7" sqref="J7"/>
    </sheetView>
  </sheetViews>
  <sheetFormatPr defaultRowHeight="14.25" x14ac:dyDescent="0.2"/>
  <cols>
    <col min="2" max="2" width="13" bestFit="1" customWidth="1"/>
    <col min="5" max="5" width="8.125" customWidth="1"/>
    <col min="10" max="10" width="10.875" customWidth="1"/>
  </cols>
  <sheetData>
    <row r="3" spans="1:11" x14ac:dyDescent="0.2">
      <c r="B3" t="s">
        <v>12</v>
      </c>
      <c r="C3" t="s">
        <v>0</v>
      </c>
      <c r="D3" t="s">
        <v>1</v>
      </c>
      <c r="E3" t="s">
        <v>2</v>
      </c>
      <c r="G3" t="s">
        <v>3</v>
      </c>
      <c r="H3" t="s">
        <v>0</v>
      </c>
    </row>
    <row r="4" spans="1:11" x14ac:dyDescent="0.2">
      <c r="A4" s="1" t="s">
        <v>7</v>
      </c>
      <c r="B4" t="s">
        <v>13</v>
      </c>
      <c r="C4">
        <v>100</v>
      </c>
      <c r="D4" t="s">
        <v>18</v>
      </c>
      <c r="E4" t="s">
        <v>24</v>
      </c>
      <c r="G4" t="s">
        <v>27</v>
      </c>
      <c r="H4">
        <v>100</v>
      </c>
      <c r="I4" t="s">
        <v>29</v>
      </c>
    </row>
    <row r="5" spans="1:11" x14ac:dyDescent="0.2">
      <c r="A5" s="2"/>
      <c r="B5" t="s">
        <v>14</v>
      </c>
      <c r="C5">
        <v>550</v>
      </c>
      <c r="D5" t="s">
        <v>21</v>
      </c>
      <c r="E5" t="s">
        <v>24</v>
      </c>
      <c r="G5" t="s">
        <v>48</v>
      </c>
      <c r="H5">
        <v>300</v>
      </c>
      <c r="I5" t="s">
        <v>81</v>
      </c>
      <c r="J5" t="s">
        <v>4</v>
      </c>
      <c r="K5">
        <f>SUM(C4:C11)</f>
        <v>1650</v>
      </c>
    </row>
    <row r="6" spans="1:11" x14ac:dyDescent="0.2">
      <c r="A6" s="2"/>
      <c r="B6" t="s">
        <v>15</v>
      </c>
      <c r="C6">
        <v>0</v>
      </c>
      <c r="D6" s="4" t="s">
        <v>25</v>
      </c>
      <c r="E6" t="s">
        <v>26</v>
      </c>
      <c r="G6" t="s">
        <v>49</v>
      </c>
      <c r="H6">
        <v>0</v>
      </c>
      <c r="I6" t="s">
        <v>63</v>
      </c>
      <c r="J6" t="s">
        <v>6</v>
      </c>
      <c r="K6">
        <v>38</v>
      </c>
    </row>
    <row r="7" spans="1:11" x14ac:dyDescent="0.2">
      <c r="A7" s="2"/>
      <c r="B7" t="s">
        <v>16</v>
      </c>
      <c r="C7">
        <v>200</v>
      </c>
      <c r="D7" t="s">
        <v>23</v>
      </c>
      <c r="E7" t="s">
        <v>24</v>
      </c>
      <c r="G7" t="s">
        <v>68</v>
      </c>
      <c r="H7">
        <v>500</v>
      </c>
      <c r="I7" t="s">
        <v>82</v>
      </c>
      <c r="J7" t="s">
        <v>5</v>
      </c>
      <c r="K7">
        <f>K5/K6</f>
        <v>43.421052631578945</v>
      </c>
    </row>
    <row r="8" spans="1:11" x14ac:dyDescent="0.2">
      <c r="A8" s="2"/>
      <c r="B8" t="s">
        <v>17</v>
      </c>
      <c r="C8">
        <v>800</v>
      </c>
      <c r="D8" t="s">
        <v>22</v>
      </c>
      <c r="E8" t="s">
        <v>24</v>
      </c>
      <c r="G8" t="s">
        <v>69</v>
      </c>
      <c r="H8">
        <v>100</v>
      </c>
      <c r="I8" t="s">
        <v>28</v>
      </c>
    </row>
    <row r="9" spans="1:11" x14ac:dyDescent="0.2">
      <c r="A9" s="2"/>
      <c r="G9" t="s">
        <v>77</v>
      </c>
      <c r="H9">
        <v>200</v>
      </c>
      <c r="I9" t="s">
        <v>80</v>
      </c>
      <c r="J9" t="s">
        <v>19</v>
      </c>
      <c r="K9" t="s">
        <v>20</v>
      </c>
    </row>
    <row r="10" spans="1:11" x14ac:dyDescent="0.2">
      <c r="A10" s="2"/>
      <c r="G10" t="s">
        <v>69</v>
      </c>
      <c r="H10">
        <v>0</v>
      </c>
      <c r="I10" t="s">
        <v>63</v>
      </c>
      <c r="J10" t="s">
        <v>30</v>
      </c>
      <c r="K10" t="s">
        <v>96</v>
      </c>
    </row>
    <row r="11" spans="1:11" x14ac:dyDescent="0.2">
      <c r="A11" s="3"/>
    </row>
    <row r="14" spans="1:11" x14ac:dyDescent="0.2">
      <c r="A14" s="1" t="s">
        <v>8</v>
      </c>
      <c r="B14" t="s">
        <v>32</v>
      </c>
      <c r="C14">
        <v>100</v>
      </c>
      <c r="D14" t="s">
        <v>42</v>
      </c>
      <c r="E14" t="s">
        <v>24</v>
      </c>
      <c r="J14" t="s">
        <v>9</v>
      </c>
      <c r="K14">
        <f>SUM(C14:C99) + SUM(H:H)</f>
        <v>26310</v>
      </c>
    </row>
    <row r="15" spans="1:11" x14ac:dyDescent="0.2">
      <c r="A15" s="2"/>
      <c r="B15" t="s">
        <v>33</v>
      </c>
      <c r="C15">
        <v>400</v>
      </c>
      <c r="D15" t="s">
        <v>41</v>
      </c>
      <c r="E15" t="s">
        <v>24</v>
      </c>
      <c r="J15" t="s">
        <v>10</v>
      </c>
      <c r="K15">
        <v>37</v>
      </c>
    </row>
    <row r="16" spans="1:11" x14ac:dyDescent="0.2">
      <c r="A16" s="2"/>
      <c r="B16" t="s">
        <v>34</v>
      </c>
      <c r="C16">
        <v>100</v>
      </c>
      <c r="D16" t="s">
        <v>35</v>
      </c>
      <c r="E16" t="s">
        <v>24</v>
      </c>
    </row>
    <row r="17" spans="1:11" x14ac:dyDescent="0.2">
      <c r="A17" s="2"/>
    </row>
    <row r="18" spans="1:11" x14ac:dyDescent="0.2">
      <c r="A18" s="2"/>
      <c r="B18" t="s">
        <v>36</v>
      </c>
      <c r="C18">
        <v>100</v>
      </c>
      <c r="D18" t="s">
        <v>44</v>
      </c>
      <c r="E18" t="s">
        <v>24</v>
      </c>
      <c r="J18" t="s">
        <v>30</v>
      </c>
      <c r="K18" t="s">
        <v>31</v>
      </c>
    </row>
    <row r="19" spans="1:11" x14ac:dyDescent="0.2">
      <c r="A19" s="2"/>
      <c r="B19" t="s">
        <v>37</v>
      </c>
      <c r="C19">
        <v>350</v>
      </c>
      <c r="D19" t="s">
        <v>45</v>
      </c>
      <c r="E19" t="s">
        <v>24</v>
      </c>
    </row>
    <row r="20" spans="1:11" x14ac:dyDescent="0.2">
      <c r="A20" s="2"/>
      <c r="B20" t="s">
        <v>38</v>
      </c>
      <c r="C20">
        <v>0</v>
      </c>
      <c r="D20" s="4" t="s">
        <v>43</v>
      </c>
      <c r="E20" t="s">
        <v>26</v>
      </c>
    </row>
    <row r="21" spans="1:11" x14ac:dyDescent="0.2">
      <c r="A21" s="2"/>
    </row>
    <row r="22" spans="1:11" x14ac:dyDescent="0.2">
      <c r="A22" s="2"/>
      <c r="B22" t="s">
        <v>39</v>
      </c>
      <c r="C22">
        <v>350</v>
      </c>
      <c r="D22" t="s">
        <v>46</v>
      </c>
      <c r="E22" t="s">
        <v>24</v>
      </c>
    </row>
    <row r="23" spans="1:11" x14ac:dyDescent="0.2">
      <c r="A23" s="2"/>
      <c r="B23" t="s">
        <v>40</v>
      </c>
      <c r="C23">
        <v>850</v>
      </c>
      <c r="D23" t="s">
        <v>47</v>
      </c>
      <c r="E23" t="s">
        <v>24</v>
      </c>
      <c r="J23" t="s">
        <v>64</v>
      </c>
      <c r="K23">
        <f>K5+K14</f>
        <v>27960</v>
      </c>
    </row>
    <row r="24" spans="1:11" x14ac:dyDescent="0.2">
      <c r="A24" s="2"/>
    </row>
    <row r="25" spans="1:11" x14ac:dyDescent="0.2">
      <c r="A25" s="2"/>
      <c r="B25" t="s">
        <v>50</v>
      </c>
      <c r="C25">
        <v>8000</v>
      </c>
      <c r="D25" t="s">
        <v>56</v>
      </c>
      <c r="E25" t="s">
        <v>57</v>
      </c>
    </row>
    <row r="26" spans="1:11" x14ac:dyDescent="0.2">
      <c r="A26" s="2"/>
      <c r="B26" t="s">
        <v>51</v>
      </c>
      <c r="C26">
        <v>500</v>
      </c>
      <c r="D26" t="s">
        <v>46</v>
      </c>
      <c r="E26" t="s">
        <v>24</v>
      </c>
    </row>
    <row r="27" spans="1:11" x14ac:dyDescent="0.2">
      <c r="A27" s="2"/>
      <c r="B27" t="s">
        <v>52</v>
      </c>
      <c r="C27">
        <v>350</v>
      </c>
      <c r="D27" t="s">
        <v>55</v>
      </c>
      <c r="E27" t="s">
        <v>24</v>
      </c>
    </row>
    <row r="28" spans="1:11" x14ac:dyDescent="0.2">
      <c r="A28" s="2"/>
      <c r="B28" t="s">
        <v>53</v>
      </c>
      <c r="C28">
        <v>200</v>
      </c>
      <c r="D28" t="s">
        <v>54</v>
      </c>
      <c r="E28" t="s">
        <v>24</v>
      </c>
      <c r="J28" t="s">
        <v>85</v>
      </c>
      <c r="K28">
        <v>-20</v>
      </c>
    </row>
    <row r="29" spans="1:11" x14ac:dyDescent="0.2">
      <c r="A29" s="2"/>
      <c r="J29" t="s">
        <v>86</v>
      </c>
      <c r="K29">
        <v>-100</v>
      </c>
    </row>
    <row r="30" spans="1:11" x14ac:dyDescent="0.2">
      <c r="A30" s="2"/>
      <c r="B30" t="s">
        <v>58</v>
      </c>
      <c r="C30">
        <v>420</v>
      </c>
      <c r="D30" t="s">
        <v>61</v>
      </c>
      <c r="E30" t="s">
        <v>24</v>
      </c>
      <c r="J30" t="s">
        <v>83</v>
      </c>
      <c r="K30">
        <v>-584</v>
      </c>
    </row>
    <row r="31" spans="1:11" x14ac:dyDescent="0.2">
      <c r="A31" s="2"/>
      <c r="B31" t="s">
        <v>59</v>
      </c>
      <c r="C31">
        <v>0</v>
      </c>
      <c r="D31" s="4" t="s">
        <v>43</v>
      </c>
      <c r="E31" t="s">
        <v>26</v>
      </c>
      <c r="J31" t="s">
        <v>84</v>
      </c>
      <c r="K31">
        <f>-(K33+K34)</f>
        <v>-384.09000000000003</v>
      </c>
    </row>
    <row r="32" spans="1:11" x14ac:dyDescent="0.2">
      <c r="A32" s="2"/>
      <c r="B32" t="s">
        <v>60</v>
      </c>
      <c r="C32">
        <v>100</v>
      </c>
      <c r="D32" t="s">
        <v>62</v>
      </c>
      <c r="E32" t="s">
        <v>24</v>
      </c>
    </row>
    <row r="33" spans="1:11" x14ac:dyDescent="0.2">
      <c r="A33" s="2"/>
      <c r="J33" t="s">
        <v>97</v>
      </c>
      <c r="K33">
        <f>(K14+K28+K29+K30)*0.01</f>
        <v>256.06</v>
      </c>
    </row>
    <row r="34" spans="1:11" x14ac:dyDescent="0.2">
      <c r="A34" s="2"/>
      <c r="B34" t="s">
        <v>65</v>
      </c>
      <c r="C34">
        <v>450</v>
      </c>
      <c r="D34" t="s">
        <v>23</v>
      </c>
      <c r="E34" t="s">
        <v>24</v>
      </c>
      <c r="J34" t="s">
        <v>98</v>
      </c>
      <c r="K34">
        <f>(K14+K28+K29+K30)*0.005</f>
        <v>128.03</v>
      </c>
    </row>
    <row r="35" spans="1:11" x14ac:dyDescent="0.2">
      <c r="A35" s="2"/>
      <c r="B35" t="s">
        <v>66</v>
      </c>
      <c r="C35">
        <v>280</v>
      </c>
      <c r="D35" t="s">
        <v>67</v>
      </c>
      <c r="E35" t="s">
        <v>24</v>
      </c>
    </row>
    <row r="36" spans="1:11" x14ac:dyDescent="0.2">
      <c r="A36" s="2"/>
    </row>
    <row r="37" spans="1:11" x14ac:dyDescent="0.2">
      <c r="A37" s="2"/>
      <c r="B37" t="s">
        <v>70</v>
      </c>
      <c r="C37">
        <v>300</v>
      </c>
      <c r="D37" t="s">
        <v>55</v>
      </c>
      <c r="E37" t="s">
        <v>24</v>
      </c>
      <c r="J37" t="s">
        <v>99</v>
      </c>
      <c r="K37">
        <f>K14+SUM(K28:K31)</f>
        <v>25221.91</v>
      </c>
    </row>
    <row r="38" spans="1:11" x14ac:dyDescent="0.2">
      <c r="A38" s="2"/>
      <c r="B38" t="s">
        <v>71</v>
      </c>
      <c r="C38">
        <v>100</v>
      </c>
      <c r="D38" t="s">
        <v>67</v>
      </c>
      <c r="E38" t="s">
        <v>24</v>
      </c>
      <c r="J38" t="s">
        <v>11</v>
      </c>
      <c r="K38">
        <f>K37/K15</f>
        <v>681.67324324324329</v>
      </c>
    </row>
    <row r="39" spans="1:11" x14ac:dyDescent="0.2">
      <c r="A39" s="2"/>
    </row>
    <row r="40" spans="1:11" x14ac:dyDescent="0.2">
      <c r="A40" s="2"/>
      <c r="B40" t="s">
        <v>72</v>
      </c>
      <c r="C40">
        <v>320</v>
      </c>
      <c r="D40" t="s">
        <v>18</v>
      </c>
      <c r="E40" t="s">
        <v>24</v>
      </c>
      <c r="J40">
        <v>1</v>
      </c>
      <c r="K40">
        <f>K38*J40</f>
        <v>681.67324324324329</v>
      </c>
    </row>
    <row r="41" spans="1:11" x14ac:dyDescent="0.2">
      <c r="A41" s="2"/>
      <c r="B41" t="s">
        <v>73</v>
      </c>
      <c r="C41">
        <v>200</v>
      </c>
      <c r="D41" t="s">
        <v>61</v>
      </c>
      <c r="E41" t="s">
        <v>24</v>
      </c>
      <c r="J41">
        <v>2</v>
      </c>
      <c r="K41">
        <f>K38*J41</f>
        <v>1363.3464864864866</v>
      </c>
    </row>
    <row r="42" spans="1:11" x14ac:dyDescent="0.2">
      <c r="A42" s="2"/>
      <c r="B42" t="s">
        <v>95</v>
      </c>
      <c r="C42">
        <v>1000</v>
      </c>
      <c r="D42" t="s">
        <v>81</v>
      </c>
      <c r="E42" t="s">
        <v>24</v>
      </c>
      <c r="J42">
        <v>3</v>
      </c>
      <c r="K42">
        <f>K38*J42</f>
        <v>2045.01972972973</v>
      </c>
    </row>
    <row r="43" spans="1:11" x14ac:dyDescent="0.2">
      <c r="A43" s="2"/>
      <c r="B43" t="s">
        <v>74</v>
      </c>
      <c r="C43">
        <v>240</v>
      </c>
      <c r="D43" t="s">
        <v>75</v>
      </c>
      <c r="E43" t="s">
        <v>24</v>
      </c>
      <c r="J43">
        <v>4</v>
      </c>
      <c r="K43">
        <f>K38*J43</f>
        <v>2726.6929729729732</v>
      </c>
    </row>
    <row r="44" spans="1:11" x14ac:dyDescent="0.2">
      <c r="A44" s="2"/>
      <c r="J44">
        <v>5</v>
      </c>
      <c r="K44">
        <f>K38*J44</f>
        <v>3408.3662162162163</v>
      </c>
    </row>
    <row r="45" spans="1:11" x14ac:dyDescent="0.2">
      <c r="A45" s="2"/>
      <c r="B45" t="s">
        <v>76</v>
      </c>
      <c r="C45">
        <v>1000</v>
      </c>
      <c r="D45" t="s">
        <v>67</v>
      </c>
      <c r="E45" t="s">
        <v>24</v>
      </c>
      <c r="J45">
        <v>6</v>
      </c>
      <c r="K45">
        <f>K38*J45</f>
        <v>4090.03945945946</v>
      </c>
    </row>
    <row r="46" spans="1:11" x14ac:dyDescent="0.2">
      <c r="A46" s="2"/>
      <c r="B46" t="s">
        <v>78</v>
      </c>
      <c r="C46">
        <v>100</v>
      </c>
      <c r="D46" t="s">
        <v>22</v>
      </c>
      <c r="E46" t="s">
        <v>24</v>
      </c>
      <c r="J46">
        <v>7</v>
      </c>
      <c r="K46">
        <f>K38*J46</f>
        <v>4771.7127027027027</v>
      </c>
    </row>
    <row r="47" spans="1:11" x14ac:dyDescent="0.2">
      <c r="A47" s="2"/>
      <c r="B47" t="s">
        <v>79</v>
      </c>
      <c r="C47">
        <v>300</v>
      </c>
      <c r="D47" t="s">
        <v>44</v>
      </c>
      <c r="E47" t="s">
        <v>24</v>
      </c>
    </row>
    <row r="48" spans="1:11" x14ac:dyDescent="0.2">
      <c r="A48" s="2"/>
    </row>
    <row r="49" spans="1:5" x14ac:dyDescent="0.2">
      <c r="A49" s="2"/>
      <c r="B49" t="s">
        <v>87</v>
      </c>
      <c r="C49">
        <v>1000</v>
      </c>
      <c r="D49" t="s">
        <v>22</v>
      </c>
      <c r="E49" t="s">
        <v>24</v>
      </c>
    </row>
    <row r="50" spans="1:5" x14ac:dyDescent="0.2">
      <c r="A50" s="2"/>
      <c r="B50" t="s">
        <v>91</v>
      </c>
      <c r="C50">
        <v>200</v>
      </c>
      <c r="D50" t="s">
        <v>93</v>
      </c>
      <c r="E50" t="s">
        <v>24</v>
      </c>
    </row>
    <row r="51" spans="1:5" x14ac:dyDescent="0.2">
      <c r="A51" s="2"/>
      <c r="B51" t="s">
        <v>88</v>
      </c>
      <c r="C51">
        <v>7500</v>
      </c>
      <c r="D51" t="s">
        <v>81</v>
      </c>
      <c r="E51" t="s">
        <v>24</v>
      </c>
    </row>
    <row r="52" spans="1:5" x14ac:dyDescent="0.2">
      <c r="A52" s="2"/>
      <c r="B52" t="s">
        <v>89</v>
      </c>
      <c r="C52">
        <v>200</v>
      </c>
      <c r="D52" t="s">
        <v>92</v>
      </c>
      <c r="E52" t="s">
        <v>24</v>
      </c>
    </row>
    <row r="53" spans="1:5" x14ac:dyDescent="0.2">
      <c r="A53" s="3"/>
      <c r="B53" t="s">
        <v>90</v>
      </c>
      <c r="C53">
        <v>100</v>
      </c>
      <c r="D53" t="s">
        <v>94</v>
      </c>
      <c r="E53" t="s">
        <v>24</v>
      </c>
    </row>
  </sheetData>
  <mergeCells count="2">
    <mergeCell ref="A4:A11"/>
    <mergeCell ref="A14:A5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2019-11-05T11:22:09Z</dcterms:created>
  <dcterms:modified xsi:type="dcterms:W3CDTF">2019-11-05T17:00:53Z</dcterms:modified>
</cp:coreProperties>
</file>