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记录\"/>
    </mc:Choice>
  </mc:AlternateContent>
  <xr:revisionPtr revIDLastSave="0" documentId="13_ncr:1_{CC86C5BE-8BB0-4095-A885-BE9273E7FB4E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1" l="1"/>
  <c r="K31" i="1"/>
  <c r="K30" i="1"/>
  <c r="K34" i="1"/>
  <c r="K33" i="1"/>
  <c r="K5" i="1" l="1"/>
  <c r="K7" i="1" s="1"/>
  <c r="K14" i="1"/>
  <c r="K23" i="1" l="1"/>
  <c r="K38" i="1" l="1"/>
  <c r="K44" i="1" l="1"/>
  <c r="K43" i="1"/>
  <c r="K42" i="1"/>
  <c r="K41" i="1"/>
  <c r="K40" i="1"/>
  <c r="K46" i="1"/>
  <c r="K45" i="1"/>
</calcChain>
</file>

<file path=xl/sharedStrings.xml><?xml version="1.0" encoding="utf-8"?>
<sst xmlns="http://schemas.openxmlformats.org/spreadsheetml/2006/main" count="101" uniqueCount="86">
  <si>
    <t>价格</t>
    <phoneticPr fontId="1" type="noConversion"/>
  </si>
  <si>
    <t>人名</t>
    <phoneticPr fontId="1" type="noConversion"/>
  </si>
  <si>
    <t>已交</t>
    <phoneticPr fontId="1" type="noConversion"/>
  </si>
  <si>
    <t>散件名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</si>
  <si>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</si>
  <si>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</si>
  <si>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</si>
  <si>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</si>
  <si>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</si>
  <si>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</si>
  <si>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</si>
  <si>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</si>
  <si>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</si>
  <si>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塞纳护腕</t>
    <phoneticPr fontId="1" type="noConversion"/>
  </si>
  <si>
    <t>总收入</t>
    <phoneticPr fontId="1" type="noConversion"/>
  </si>
  <si>
    <t>恶魔腰带</t>
    <phoneticPr fontId="1" type="noConversion"/>
  </si>
  <si>
    <t>TN补助</t>
    <phoneticPr fontId="1" type="noConversion"/>
  </si>
  <si>
    <t>输出奖励</t>
    <phoneticPr fontId="1" type="noConversion"/>
  </si>
  <si>
    <t>机器人</t>
    <phoneticPr fontId="1" type="noConversion"/>
  </si>
  <si>
    <t>TT</t>
    <phoneticPr fontId="1" type="noConversion"/>
  </si>
  <si>
    <t>第一输出奖励</t>
    <phoneticPr fontId="1" type="noConversion"/>
  </si>
  <si>
    <t>第二输出奖励</t>
    <phoneticPr fontId="1" type="noConversion"/>
  </si>
  <si>
    <t>MC收入扣除费用</t>
    <phoneticPr fontId="1" type="noConversion"/>
  </si>
  <si>
    <t>预言腰带</t>
    <phoneticPr fontId="1" type="noConversion"/>
  </si>
  <si>
    <t>大地腰带</t>
    <phoneticPr fontId="1" type="noConversion"/>
  </si>
  <si>
    <t>大地护腕</t>
    <phoneticPr fontId="1" type="noConversion"/>
  </si>
  <si>
    <t>预言护腕</t>
    <phoneticPr fontId="1" type="noConversion"/>
  </si>
  <si>
    <t>大地鞋子</t>
    <phoneticPr fontId="1" type="noConversion"/>
  </si>
  <si>
    <t>恶魔手套</t>
    <phoneticPr fontId="1" type="noConversion"/>
  </si>
  <si>
    <t>鸽哨</t>
    <phoneticPr fontId="1" type="noConversion"/>
  </si>
  <si>
    <t>震地者</t>
    <phoneticPr fontId="1" type="noConversion"/>
  </si>
  <si>
    <t>力量腿</t>
    <phoneticPr fontId="1" type="noConversion"/>
  </si>
  <si>
    <t>速射</t>
    <phoneticPr fontId="1" type="noConversion"/>
  </si>
  <si>
    <t>安江</t>
    <phoneticPr fontId="1" type="noConversion"/>
  </si>
  <si>
    <t>力量腰带</t>
    <phoneticPr fontId="1" type="noConversion"/>
  </si>
  <si>
    <t>预言手</t>
    <phoneticPr fontId="1" type="noConversion"/>
  </si>
  <si>
    <t>赤红震荡</t>
    <phoneticPr fontId="1" type="noConversion"/>
  </si>
  <si>
    <t>天黑</t>
    <phoneticPr fontId="1" type="noConversion"/>
  </si>
  <si>
    <t>索道</t>
    <phoneticPr fontId="1" type="noConversion"/>
  </si>
  <si>
    <t>小沫</t>
    <phoneticPr fontId="1" type="noConversion"/>
  </si>
  <si>
    <t>力量头</t>
    <phoneticPr fontId="1" type="noConversion"/>
  </si>
  <si>
    <t>预言头</t>
    <phoneticPr fontId="1" type="noConversion"/>
  </si>
  <si>
    <t>短暂能量</t>
    <phoneticPr fontId="1" type="noConversion"/>
  </si>
  <si>
    <t>力量</t>
    <phoneticPr fontId="1" type="noConversion"/>
  </si>
  <si>
    <t>来将</t>
    <phoneticPr fontId="1" type="noConversion"/>
  </si>
  <si>
    <t>奥术师肩膀</t>
    <phoneticPr fontId="1" type="noConversion"/>
  </si>
  <si>
    <t>塞纳里奥肩膀</t>
    <phoneticPr fontId="1" type="noConversion"/>
  </si>
  <si>
    <t>恶魔腰带</t>
    <phoneticPr fontId="1" type="noConversion"/>
  </si>
  <si>
    <t>力量护腕</t>
    <phoneticPr fontId="1" type="noConversion"/>
  </si>
  <si>
    <t>馒头</t>
    <phoneticPr fontId="1" type="noConversion"/>
  </si>
  <si>
    <t>夜幕鞋</t>
    <phoneticPr fontId="1" type="noConversion"/>
  </si>
  <si>
    <t>奥术手套</t>
    <phoneticPr fontId="1" type="noConversion"/>
  </si>
  <si>
    <t>王富贵</t>
    <phoneticPr fontId="1" type="noConversion"/>
  </si>
  <si>
    <t>毛闪闪</t>
    <phoneticPr fontId="1" type="noConversion"/>
  </si>
  <si>
    <t>花子</t>
    <phoneticPr fontId="1" type="noConversion"/>
  </si>
  <si>
    <t>夜幕腰带</t>
    <phoneticPr fontId="1" type="noConversion"/>
  </si>
  <si>
    <t>预言肩膀</t>
    <phoneticPr fontId="1" type="noConversion"/>
  </si>
  <si>
    <t>力量肩膀</t>
    <phoneticPr fontId="1" type="noConversion"/>
  </si>
  <si>
    <t>胭脂</t>
    <phoneticPr fontId="1" type="noConversion"/>
  </si>
  <si>
    <t>塞纳里奥衣服</t>
    <phoneticPr fontId="1" type="noConversion"/>
  </si>
  <si>
    <t>恶魔衣服</t>
    <phoneticPr fontId="1" type="noConversion"/>
  </si>
  <si>
    <t>暴击猎枪</t>
    <phoneticPr fontId="1" type="noConversion"/>
  </si>
  <si>
    <t>萨弗隆铁定</t>
    <phoneticPr fontId="1" type="noConversion"/>
  </si>
  <si>
    <t>叶子</t>
    <phoneticPr fontId="1" type="noConversion"/>
  </si>
  <si>
    <t>狗牙</t>
    <phoneticPr fontId="1" type="noConversion"/>
  </si>
  <si>
    <t>熔火径甲</t>
    <phoneticPr fontId="1" type="noConversion"/>
  </si>
  <si>
    <t>烟圈</t>
    <phoneticPr fontId="1" type="noConversion"/>
  </si>
  <si>
    <t>阿里</t>
    <phoneticPr fontId="1" type="noConversion"/>
  </si>
  <si>
    <t>微笑</t>
    <phoneticPr fontId="1" type="noConversion"/>
  </si>
  <si>
    <t>马果果</t>
    <phoneticPr fontId="1" type="noConversion"/>
  </si>
  <si>
    <t>边个</t>
    <phoneticPr fontId="1" type="noConversion"/>
  </si>
  <si>
    <t>糯米饭</t>
    <phoneticPr fontId="1" type="noConversion"/>
  </si>
  <si>
    <t>奶牛</t>
    <phoneticPr fontId="1" type="noConversion"/>
  </si>
  <si>
    <t>风雨者</t>
    <phoneticPr fontId="1" type="noConversion"/>
  </si>
  <si>
    <t>黄小喵</t>
    <phoneticPr fontId="1" type="noConversion"/>
  </si>
  <si>
    <t>发瑟俄</t>
    <phoneticPr fontId="1" type="noConversion"/>
  </si>
  <si>
    <t>气泡</t>
    <phoneticPr fontId="1" type="noConversion"/>
  </si>
  <si>
    <t>血牙腿</t>
    <phoneticPr fontId="1" type="noConversion"/>
  </si>
  <si>
    <t>怒风腿</t>
    <phoneticPr fontId="1" type="noConversion"/>
  </si>
  <si>
    <t>艾蕾指环</t>
    <phoneticPr fontId="1" type="noConversion"/>
  </si>
  <si>
    <t>纯焰精华</t>
    <phoneticPr fontId="1" type="noConversion"/>
  </si>
  <si>
    <t>分解</t>
    <phoneticPr fontId="1" type="noConversion"/>
  </si>
  <si>
    <t>传奇</t>
    <phoneticPr fontId="1" type="noConversion"/>
  </si>
  <si>
    <t>安江zs</t>
    <phoneticPr fontId="1" type="noConversion"/>
  </si>
  <si>
    <t>-</t>
    <phoneticPr fontId="1" type="noConversion"/>
  </si>
  <si>
    <t>拍卖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</si>
</sst>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K53"/>
  <sheetViews>
    <sheetView tabSelected="1" topLeftCell="A10" workbookViewId="0">
      <selection activeCell="H20" sqref="H20"/>
    </sheetView>
  </sheetViews>
  <sheetFormatPr defaultRowHeight="14.25" x14ac:dyDescent="0.2"/>
  <cols>
    <col min="2" max="2" width="13" bestFit="1" customWidth="1"/>
    <col min="5" max="5" width="8.125" customWidth="1"/>
    <col min="10" max="10" width="10.875" customWidth="1"/>
  </cols>
  <sheetData>
    <row r="3" spans="1:11" x14ac:dyDescent="0.2">
      <c r="B3" t="s">
        <v>12</v>
      </c>
      <c r="C3" t="s">
        <v>0</v>
      </c>
      <c r="D3" t="s">
        <v>1</v>
      </c>
      <c r="E3" t="s">
        <v>2</v>
      </c>
      <c r="G3" t="s">
        <v>3</v>
      </c>
      <c r="H3" t="s">
        <v>0</v>
      </c>
    </row>
    <row r="4" spans="1:11" x14ac:dyDescent="0.2">
      <c r="A4" s="2" t="s">
        <v>7</v>
      </c>
      <c r="G4" s="5" t="s">
        <v>13</v>
      </c>
      <c r="H4" s="6">
        <v>120</v>
      </c>
    </row>
    <row r="5" spans="1:11" x14ac:dyDescent="0.2">
      <c r="A5" s="3"/>
      <c r="G5" s="6" t="s">
        <v>15</v>
      </c>
      <c r="H5" s="6">
        <v>320</v>
      </c>
      <c r="J5" t="s">
        <v>4</v>
      </c>
      <c r="K5">
        <f>SUM(C4:C11)</f>
        <v>0</v>
      </c>
    </row>
    <row r="6" spans="1:11" x14ac:dyDescent="0.2">
      <c r="A6" s="3"/>
      <c r="D6" s="1"/>
      <c r="G6" t="s">
        <v>23</v>
      </c>
      <c r="H6">
        <v>400</v>
      </c>
      <c r="I6" t="s">
        <v>71</v>
      </c>
      <c r="J6" t="s">
        <v>6</v>
      </c>
      <c r="K6">
        <v>40</v>
      </c>
    </row>
    <row r="7" spans="1:11" x14ac:dyDescent="0.2">
      <c r="A7" s="3"/>
      <c r="G7" t="s">
        <v>24</v>
      </c>
      <c r="H7">
        <v>100</v>
      </c>
      <c r="I7" t="s">
        <v>74</v>
      </c>
      <c r="J7" t="s">
        <v>5</v>
      </c>
      <c r="K7">
        <f>K5/K6</f>
        <v>0</v>
      </c>
    </row>
    <row r="8" spans="1:11" x14ac:dyDescent="0.2">
      <c r="A8" s="3"/>
      <c r="G8" t="s">
        <v>25</v>
      </c>
      <c r="H8">
        <v>100</v>
      </c>
      <c r="I8" t="s">
        <v>73</v>
      </c>
    </row>
    <row r="9" spans="1:11" x14ac:dyDescent="0.2">
      <c r="A9" s="3"/>
      <c r="G9" t="s">
        <v>23</v>
      </c>
      <c r="H9">
        <v>370</v>
      </c>
      <c r="I9" t="s">
        <v>75</v>
      </c>
    </row>
    <row r="10" spans="1:11" x14ac:dyDescent="0.2">
      <c r="A10" s="3"/>
      <c r="G10" t="s">
        <v>26</v>
      </c>
      <c r="H10">
        <v>140</v>
      </c>
      <c r="I10" t="s">
        <v>76</v>
      </c>
    </row>
    <row r="11" spans="1:11" x14ac:dyDescent="0.2">
      <c r="A11" s="4"/>
      <c r="G11" t="s">
        <v>34</v>
      </c>
      <c r="H11">
        <v>120</v>
      </c>
      <c r="I11" t="s">
        <v>33</v>
      </c>
    </row>
    <row r="12" spans="1:11" x14ac:dyDescent="0.2">
      <c r="G12" t="s">
        <v>47</v>
      </c>
      <c r="I12" t="s">
        <v>85</v>
      </c>
    </row>
    <row r="13" spans="1:11" x14ac:dyDescent="0.2">
      <c r="G13" t="s">
        <v>48</v>
      </c>
      <c r="H13">
        <v>100</v>
      </c>
      <c r="I13" t="s">
        <v>72</v>
      </c>
    </row>
    <row r="14" spans="1:11" x14ac:dyDescent="0.2">
      <c r="A14" s="2" t="s">
        <v>8</v>
      </c>
      <c r="B14" t="s">
        <v>27</v>
      </c>
      <c r="C14">
        <v>100</v>
      </c>
      <c r="G14" t="s">
        <v>55</v>
      </c>
      <c r="H14">
        <v>780</v>
      </c>
      <c r="I14" t="s">
        <v>70</v>
      </c>
      <c r="J14" t="s">
        <v>9</v>
      </c>
      <c r="K14">
        <f>SUM(C14:C99) + SUM(H:H)</f>
        <v>11650</v>
      </c>
    </row>
    <row r="15" spans="1:11" x14ac:dyDescent="0.2">
      <c r="A15" s="3"/>
      <c r="B15" t="s">
        <v>28</v>
      </c>
      <c r="C15">
        <v>100</v>
      </c>
      <c r="D15" t="s">
        <v>29</v>
      </c>
      <c r="J15" t="s">
        <v>10</v>
      </c>
      <c r="K15">
        <v>40</v>
      </c>
    </row>
    <row r="16" spans="1:11" x14ac:dyDescent="0.2">
      <c r="A16" s="3"/>
    </row>
    <row r="17" spans="1:11" x14ac:dyDescent="0.2">
      <c r="A17" s="3"/>
      <c r="B17" t="s">
        <v>30</v>
      </c>
      <c r="C17">
        <v>100</v>
      </c>
      <c r="D17" t="s">
        <v>44</v>
      </c>
    </row>
    <row r="18" spans="1:11" x14ac:dyDescent="0.2">
      <c r="A18" s="3"/>
      <c r="B18" t="s">
        <v>31</v>
      </c>
      <c r="C18">
        <v>200</v>
      </c>
      <c r="D18" t="s">
        <v>33</v>
      </c>
    </row>
    <row r="19" spans="1:11" x14ac:dyDescent="0.2">
      <c r="A19" s="3"/>
      <c r="B19" t="s">
        <v>32</v>
      </c>
      <c r="C19">
        <v>500</v>
      </c>
      <c r="D19" t="s">
        <v>37</v>
      </c>
    </row>
    <row r="20" spans="1:11" x14ac:dyDescent="0.2">
      <c r="A20" s="3"/>
      <c r="D20" s="1"/>
    </row>
    <row r="21" spans="1:11" x14ac:dyDescent="0.2">
      <c r="A21" s="3"/>
      <c r="B21" t="s">
        <v>35</v>
      </c>
      <c r="C21">
        <v>320</v>
      </c>
      <c r="D21" t="s">
        <v>39</v>
      </c>
    </row>
    <row r="22" spans="1:11" x14ac:dyDescent="0.2">
      <c r="A22" s="3"/>
      <c r="B22" t="s">
        <v>36</v>
      </c>
      <c r="C22">
        <v>200</v>
      </c>
      <c r="D22" t="s">
        <v>38</v>
      </c>
    </row>
    <row r="23" spans="1:11" x14ac:dyDescent="0.2">
      <c r="A23" s="3"/>
      <c r="J23" t="s">
        <v>14</v>
      </c>
      <c r="K23">
        <f>K5+K14</f>
        <v>11650</v>
      </c>
    </row>
    <row r="24" spans="1:11" x14ac:dyDescent="0.2">
      <c r="A24" s="3"/>
      <c r="B24" t="s">
        <v>40</v>
      </c>
      <c r="C24">
        <v>200</v>
      </c>
      <c r="D24" t="s">
        <v>43</v>
      </c>
    </row>
    <row r="25" spans="1:11" x14ac:dyDescent="0.2">
      <c r="A25" s="3"/>
      <c r="B25" t="s">
        <v>41</v>
      </c>
      <c r="C25">
        <v>220</v>
      </c>
      <c r="D25" t="s">
        <v>39</v>
      </c>
    </row>
    <row r="26" spans="1:11" x14ac:dyDescent="0.2">
      <c r="A26" s="3"/>
      <c r="B26" t="s">
        <v>42</v>
      </c>
      <c r="C26">
        <v>1000</v>
      </c>
      <c r="D26" t="s">
        <v>49</v>
      </c>
    </row>
    <row r="27" spans="1:11" x14ac:dyDescent="0.2">
      <c r="A27" s="3"/>
    </row>
    <row r="28" spans="1:11" x14ac:dyDescent="0.2">
      <c r="A28" s="3"/>
      <c r="B28" t="s">
        <v>45</v>
      </c>
      <c r="C28">
        <v>220</v>
      </c>
      <c r="D28" t="s">
        <v>49</v>
      </c>
      <c r="J28" t="s">
        <v>18</v>
      </c>
    </row>
    <row r="29" spans="1:11" x14ac:dyDescent="0.2">
      <c r="A29" s="3"/>
      <c r="B29" t="s">
        <v>46</v>
      </c>
      <c r="C29">
        <v>100</v>
      </c>
      <c r="D29" t="s">
        <v>53</v>
      </c>
      <c r="J29" t="s">
        <v>19</v>
      </c>
      <c r="K29">
        <v>170</v>
      </c>
    </row>
    <row r="30" spans="1:11" x14ac:dyDescent="0.2">
      <c r="A30" s="3"/>
      <c r="J30" t="s">
        <v>16</v>
      </c>
      <c r="K30">
        <f>((K23*0.015) + (K23*0.015))</f>
        <v>349.5</v>
      </c>
    </row>
    <row r="31" spans="1:11" x14ac:dyDescent="0.2">
      <c r="A31" s="3"/>
      <c r="B31" t="s">
        <v>50</v>
      </c>
      <c r="C31">
        <v>340</v>
      </c>
      <c r="D31" s="1" t="s">
        <v>54</v>
      </c>
      <c r="J31" t="s">
        <v>17</v>
      </c>
      <c r="K31">
        <f>K33+K34</f>
        <v>174.75</v>
      </c>
    </row>
    <row r="32" spans="1:11" x14ac:dyDescent="0.2">
      <c r="A32" s="3"/>
      <c r="B32" t="s">
        <v>51</v>
      </c>
      <c r="C32">
        <v>400</v>
      </c>
      <c r="D32" t="s">
        <v>52</v>
      </c>
    </row>
    <row r="33" spans="1:11" x14ac:dyDescent="0.2">
      <c r="A33" s="3"/>
      <c r="J33" t="s">
        <v>20</v>
      </c>
      <c r="K33">
        <f>K14*0.01</f>
        <v>116.5</v>
      </c>
    </row>
    <row r="34" spans="1:11" x14ac:dyDescent="0.2">
      <c r="A34" s="3"/>
      <c r="B34" t="s">
        <v>56</v>
      </c>
      <c r="C34">
        <v>400</v>
      </c>
      <c r="D34" t="s">
        <v>71</v>
      </c>
      <c r="J34" t="s">
        <v>21</v>
      </c>
      <c r="K34">
        <f>K14*0.005</f>
        <v>58.25</v>
      </c>
    </row>
    <row r="35" spans="1:11" x14ac:dyDescent="0.2">
      <c r="A35" s="3"/>
      <c r="B35" t="s">
        <v>57</v>
      </c>
      <c r="C35">
        <v>300</v>
      </c>
      <c r="D35" t="s">
        <v>58</v>
      </c>
    </row>
    <row r="36" spans="1:11" x14ac:dyDescent="0.2">
      <c r="A36" s="3"/>
    </row>
    <row r="37" spans="1:11" x14ac:dyDescent="0.2">
      <c r="A37" s="3"/>
      <c r="B37" t="s">
        <v>59</v>
      </c>
      <c r="C37">
        <v>100</v>
      </c>
      <c r="D37" t="s">
        <v>69</v>
      </c>
      <c r="J37" t="s">
        <v>22</v>
      </c>
      <c r="K37">
        <f>K14-SUM(K28:K31)</f>
        <v>10955.75</v>
      </c>
    </row>
    <row r="38" spans="1:11" x14ac:dyDescent="0.2">
      <c r="A38" s="3"/>
      <c r="B38" t="s">
        <v>60</v>
      </c>
      <c r="C38">
        <v>100</v>
      </c>
      <c r="D38" t="s">
        <v>29</v>
      </c>
      <c r="J38" t="s">
        <v>11</v>
      </c>
      <c r="K38">
        <f>K37/K15</f>
        <v>273.89375000000001</v>
      </c>
    </row>
    <row r="39" spans="1:11" x14ac:dyDescent="0.2">
      <c r="A39" s="3"/>
      <c r="B39" t="s">
        <v>61</v>
      </c>
      <c r="C39">
        <v>200</v>
      </c>
      <c r="D39" t="s">
        <v>70</v>
      </c>
    </row>
    <row r="40" spans="1:11" x14ac:dyDescent="0.2">
      <c r="A40" s="3"/>
      <c r="B40" t="s">
        <v>62</v>
      </c>
      <c r="I40" t="s">
        <v>84</v>
      </c>
      <c r="J40">
        <v>1</v>
      </c>
      <c r="K40">
        <f>K38*J40</f>
        <v>273.89375000000001</v>
      </c>
    </row>
    <row r="41" spans="1:11" x14ac:dyDescent="0.2">
      <c r="A41" s="3"/>
      <c r="I41" t="s">
        <v>84</v>
      </c>
      <c r="J41">
        <v>2</v>
      </c>
      <c r="K41">
        <f>K38*J41</f>
        <v>547.78750000000002</v>
      </c>
    </row>
    <row r="42" spans="1:11" x14ac:dyDescent="0.2">
      <c r="A42" s="3"/>
      <c r="B42" t="s">
        <v>63</v>
      </c>
      <c r="C42">
        <v>1000</v>
      </c>
      <c r="D42" t="s">
        <v>68</v>
      </c>
      <c r="I42" t="s">
        <v>84</v>
      </c>
      <c r="J42">
        <v>3</v>
      </c>
      <c r="K42">
        <f>K38*J42</f>
        <v>821.68125000000009</v>
      </c>
    </row>
    <row r="43" spans="1:11" x14ac:dyDescent="0.2">
      <c r="A43" s="3"/>
      <c r="B43" t="s">
        <v>64</v>
      </c>
      <c r="C43">
        <v>1000</v>
      </c>
      <c r="D43" t="s">
        <v>67</v>
      </c>
      <c r="I43" t="s">
        <v>84</v>
      </c>
      <c r="J43">
        <v>4</v>
      </c>
      <c r="K43">
        <f>K38*J43</f>
        <v>1095.575</v>
      </c>
    </row>
    <row r="44" spans="1:11" x14ac:dyDescent="0.2">
      <c r="A44" s="3"/>
      <c r="B44" t="s">
        <v>65</v>
      </c>
      <c r="C44">
        <v>100</v>
      </c>
      <c r="D44" t="s">
        <v>66</v>
      </c>
      <c r="I44" t="s">
        <v>84</v>
      </c>
      <c r="J44">
        <v>5</v>
      </c>
      <c r="K44">
        <f>K38*J44</f>
        <v>1369.46875</v>
      </c>
    </row>
    <row r="45" spans="1:11" x14ac:dyDescent="0.2">
      <c r="A45" s="3"/>
      <c r="I45" t="s">
        <v>84</v>
      </c>
      <c r="J45">
        <v>6</v>
      </c>
      <c r="K45">
        <f>K38*J45</f>
        <v>1643.3625000000002</v>
      </c>
    </row>
    <row r="46" spans="1:11" x14ac:dyDescent="0.2">
      <c r="A46" s="3"/>
      <c r="B46" t="s">
        <v>77</v>
      </c>
      <c r="C46">
        <v>800</v>
      </c>
      <c r="D46" t="s">
        <v>82</v>
      </c>
      <c r="I46" t="s">
        <v>84</v>
      </c>
      <c r="J46">
        <v>7</v>
      </c>
      <c r="K46">
        <f>K38*J46</f>
        <v>1917.2562500000001</v>
      </c>
    </row>
    <row r="47" spans="1:11" x14ac:dyDescent="0.2">
      <c r="A47" s="3"/>
      <c r="B47" t="s">
        <v>78</v>
      </c>
      <c r="C47">
        <v>0</v>
      </c>
      <c r="D47" t="s">
        <v>81</v>
      </c>
    </row>
    <row r="48" spans="1:11" x14ac:dyDescent="0.2">
      <c r="A48" s="3"/>
      <c r="B48" t="s">
        <v>79</v>
      </c>
      <c r="C48">
        <v>1000</v>
      </c>
      <c r="D48" t="s">
        <v>83</v>
      </c>
    </row>
    <row r="49" spans="1:4" x14ac:dyDescent="0.2">
      <c r="A49" s="3"/>
      <c r="B49" t="s">
        <v>80</v>
      </c>
      <c r="C49">
        <v>100</v>
      </c>
      <c r="D49" t="s">
        <v>53</v>
      </c>
    </row>
    <row r="50" spans="1:4" x14ac:dyDescent="0.2">
      <c r="A50" s="3"/>
    </row>
    <row r="51" spans="1:4" x14ac:dyDescent="0.2">
      <c r="A51" s="3"/>
    </row>
    <row r="52" spans="1:4" x14ac:dyDescent="0.2">
      <c r="A52" s="3"/>
    </row>
    <row r="53" spans="1:4" x14ac:dyDescent="0.2">
      <c r="A53" s="4"/>
    </row>
  </sheetData>
  <mergeCells count="2">
    <mergeCell ref="A4:A11"/>
    <mergeCell ref="A14:A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2019-11-12T15:02:43Z</dcterms:modified>
</cp:coreProperties>
</file>