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87F91017-F601-4151-AA75-5E6A5C6AFBCB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7" i="1" s="1"/>
  <c r="Q4" i="1" s="1"/>
  <c r="M14" i="1"/>
  <c r="Q5" i="1" l="1"/>
  <c r="Q13" i="1"/>
  <c r="Q12" i="1"/>
  <c r="Q10" i="1"/>
  <c r="Q9" i="1"/>
  <c r="Q8" i="1"/>
  <c r="Q7" i="1"/>
  <c r="Q6" i="1"/>
  <c r="Q11" i="1"/>
  <c r="M23" i="1"/>
  <c r="M31" i="1" s="1"/>
  <c r="M30" i="1" l="1"/>
  <c r="M49" i="1" s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<sst xmlns="http://schemas.openxmlformats.org/spreadsheetml/2006/main" count="137" uniqueCount="72">
  <si>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</si>
  <si>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</si>
  <si>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</si>
  <si>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</si>
  <si>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</si>
  <si>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</si>
  <si>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</si>
  <si>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</si>
  <si>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</si>
  <si>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</si>
  <si>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</si>
  <si>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</si>
  <si>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</si>
  <si>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</si>
  <si>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</si>
  <si>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</si>
  <si>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</si>
  <si>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</si>
  <si>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</si>
  <si>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</si>
  <si>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</si>
  <si>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</si>
  <si>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</si>
  <si>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</si>
  <si>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</si>
  <si>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力量护腕</t>
    <phoneticPr fontId="1" type="noConversion"/>
  </si>
  <si>
    <t>黑曜石之刃</t>
    <phoneticPr fontId="1" type="noConversion"/>
  </si>
  <si>
    <t>稳固之力勋章</t>
    <phoneticPr fontId="1" type="noConversion"/>
  </si>
  <si>
    <t>速射强弓</t>
    <phoneticPr fontId="1" type="noConversion"/>
  </si>
  <si>
    <t>牧师腰带</t>
    <phoneticPr fontId="1" type="noConversion"/>
  </si>
  <si>
    <t>牧师手套</t>
    <phoneticPr fontId="1" type="noConversion"/>
  </si>
  <si>
    <t>猎人头</t>
    <phoneticPr fontId="1" type="noConversion"/>
  </si>
  <si>
    <t>盗贼头</t>
    <phoneticPr fontId="1" type="noConversion"/>
  </si>
  <si>
    <t>法师肩膀</t>
    <phoneticPr fontId="1" type="noConversion"/>
  </si>
  <si>
    <t>盗贼鞋子</t>
    <phoneticPr fontId="1" type="noConversion"/>
  </si>
  <si>
    <t>光环石锤</t>
    <phoneticPr fontId="1" type="noConversion"/>
  </si>
  <si>
    <t>萨满护腕</t>
    <phoneticPr fontId="1" type="noConversion"/>
  </si>
  <si>
    <t>法力风暴</t>
    <phoneticPr fontId="1" type="noConversion"/>
  </si>
  <si>
    <t>盗贼胸</t>
    <phoneticPr fontId="1" type="noConversion"/>
  </si>
  <si>
    <t>力量胸</t>
    <phoneticPr fontId="1" type="noConversion"/>
  </si>
  <si>
    <t>眼睛</t>
    <phoneticPr fontId="1" type="noConversion"/>
  </si>
  <si>
    <t>防火披风</t>
    <phoneticPr fontId="1" type="noConversion"/>
  </si>
  <si>
    <t>真龙护腕</t>
    <phoneticPr fontId="1" type="noConversion"/>
  </si>
  <si>
    <t>术士护腕</t>
    <phoneticPr fontId="1" type="noConversion"/>
  </si>
  <si>
    <t>力量腰带</t>
    <phoneticPr fontId="1" type="noConversion"/>
  </si>
  <si>
    <t>法师护腕</t>
    <phoneticPr fontId="1" type="noConversion"/>
  </si>
  <si>
    <t>统御</t>
    <phoneticPr fontId="1" type="noConversion"/>
  </si>
  <si>
    <t>酥星果</t>
    <phoneticPr fontId="1" type="noConversion"/>
  </si>
  <si>
    <t>诶某某</t>
    <phoneticPr fontId="1" type="noConversion"/>
  </si>
  <si>
    <t>哥顿</t>
    <phoneticPr fontId="1" type="noConversion"/>
  </si>
  <si>
    <t>耀哥</t>
    <phoneticPr fontId="1" type="noConversion"/>
  </si>
  <si>
    <t>岁月</t>
    <phoneticPr fontId="1" type="noConversion"/>
  </si>
  <si>
    <t>Richard</t>
    <phoneticPr fontId="1" type="noConversion"/>
  </si>
  <si>
    <t>小猪</t>
    <phoneticPr fontId="1" type="noConversion"/>
  </si>
  <si>
    <t>亡德财</t>
    <phoneticPr fontId="1" type="noConversion"/>
  </si>
  <si>
    <t>洗头膏</t>
    <phoneticPr fontId="1" type="noConversion"/>
  </si>
  <si>
    <t>叨逼叨</t>
    <phoneticPr fontId="1" type="noConversion"/>
  </si>
  <si>
    <t>老牛</t>
    <phoneticPr fontId="1" type="noConversion"/>
  </si>
  <si>
    <t>黄小喵</t>
    <phoneticPr fontId="1" type="noConversion"/>
  </si>
  <si>
    <t>史密斯</t>
    <phoneticPr fontId="1" type="noConversion"/>
  </si>
  <si>
    <t>索道</t>
    <phoneticPr fontId="1" type="noConversion"/>
  </si>
  <si>
    <t>魔道</t>
    <phoneticPr fontId="1" type="noConversion"/>
  </si>
  <si>
    <t>黑矮星</t>
    <phoneticPr fontId="1" type="noConversion"/>
  </si>
  <si>
    <t>捡尸体</t>
    <phoneticPr fontId="1" type="noConversion"/>
  </si>
  <si>
    <t>天黑</t>
    <phoneticPr fontId="1" type="noConversion"/>
  </si>
  <si>
    <t>埃戒</t>
    <phoneticPr fontId="1" type="noConversion"/>
  </si>
  <si>
    <t>毁灭</t>
    <phoneticPr fontId="1" type="noConversion"/>
  </si>
  <si>
    <t>怒风腿</t>
    <phoneticPr fontId="1" type="noConversion"/>
  </si>
  <si>
    <t>奶牛</t>
    <phoneticPr fontId="1" type="noConversion"/>
  </si>
  <si>
    <t>愤怒腿</t>
    <phoneticPr fontId="1" type="noConversion"/>
  </si>
  <si>
    <t>边个</t>
    <phoneticPr fontId="1" type="noConversion"/>
  </si>
  <si>
    <t>火蜥蜴裤子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</si>
</sst>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topLeftCell="A16" workbookViewId="0">
      <selection activeCell="B34" sqref="B34:E36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/>
      <c r="C4" s="2"/>
      <c r="D4" s="2"/>
      <c r="E4" s="2"/>
      <c r="G4" s="6" t="s">
        <v>25</v>
      </c>
      <c r="H4" s="6">
        <v>450</v>
      </c>
      <c r="I4" s="6" t="s">
        <v>49</v>
      </c>
      <c r="J4" s="4"/>
      <c r="P4" t="s">
        <v>18</v>
      </c>
      <c r="Q4">
        <f>INT(M7)</f>
        <v>0</v>
      </c>
    </row>
    <row r="5" spans="1:18" x14ac:dyDescent="0.2">
      <c r="A5" s="10"/>
      <c r="B5" s="2"/>
      <c r="C5" s="2"/>
      <c r="D5" s="2"/>
      <c r="E5" s="2"/>
      <c r="G5" s="6" t="s">
        <v>36</v>
      </c>
      <c r="H5" s="6">
        <v>200</v>
      </c>
      <c r="I5" s="6" t="s">
        <v>58</v>
      </c>
      <c r="J5" s="4"/>
      <c r="L5" s="8" t="s">
        <v>2</v>
      </c>
      <c r="M5" s="7">
        <f>SUM(C4:C11)</f>
        <v>0</v>
      </c>
      <c r="O5">
        <v>1</v>
      </c>
      <c r="P5" t="s">
        <v>16</v>
      </c>
      <c r="Q5">
        <f>O5*Q$4</f>
        <v>0</v>
      </c>
      <c r="R5" t="s">
        <v>20</v>
      </c>
    </row>
    <row r="6" spans="1:18" x14ac:dyDescent="0.2">
      <c r="A6" s="10"/>
      <c r="B6" s="2"/>
      <c r="C6" s="2"/>
      <c r="D6" s="3"/>
      <c r="E6" s="2"/>
      <c r="G6" s="6" t="s">
        <v>43</v>
      </c>
      <c r="H6" s="6">
        <v>200</v>
      </c>
      <c r="I6" s="6" t="s">
        <v>61</v>
      </c>
      <c r="J6" s="4"/>
      <c r="L6" s="8" t="s">
        <v>4</v>
      </c>
      <c r="M6" s="1">
        <v>40</v>
      </c>
      <c r="O6">
        <v>2</v>
      </c>
      <c r="P6" t="s">
        <v>16</v>
      </c>
      <c r="Q6">
        <f t="shared" ref="Q6:Q13" si="0">O6*Q$4</f>
        <v>0</v>
      </c>
      <c r="R6" t="s">
        <v>20</v>
      </c>
    </row>
    <row r="7" spans="1:18" x14ac:dyDescent="0.2">
      <c r="A7" s="10"/>
      <c r="B7" s="2"/>
      <c r="C7" s="2"/>
      <c r="D7" s="2"/>
      <c r="E7" s="2"/>
      <c r="G7" s="6" t="s">
        <v>44</v>
      </c>
      <c r="H7" s="4">
        <v>700</v>
      </c>
      <c r="I7" s="4" t="s">
        <v>48</v>
      </c>
      <c r="J7" s="4"/>
      <c r="L7" s="8" t="s">
        <v>3</v>
      </c>
      <c r="M7" s="7">
        <f>M5/M6</f>
        <v>0</v>
      </c>
      <c r="O7">
        <v>3</v>
      </c>
      <c r="P7" t="s">
        <v>16</v>
      </c>
      <c r="Q7">
        <f t="shared" si="0"/>
        <v>0</v>
      </c>
      <c r="R7" t="s">
        <v>20</v>
      </c>
    </row>
    <row r="8" spans="1:18" x14ac:dyDescent="0.2">
      <c r="A8" s="10"/>
      <c r="B8" s="2"/>
      <c r="C8" s="2"/>
      <c r="D8" s="2"/>
      <c r="E8" s="2"/>
      <c r="G8" s="6" t="s">
        <v>45</v>
      </c>
      <c r="H8" s="4">
        <v>200</v>
      </c>
      <c r="I8" s="4" t="s">
        <v>62</v>
      </c>
      <c r="J8" s="4"/>
      <c r="O8">
        <v>4</v>
      </c>
      <c r="P8" t="s">
        <v>16</v>
      </c>
      <c r="Q8">
        <f t="shared" si="0"/>
        <v>0</v>
      </c>
      <c r="R8" t="s">
        <v>20</v>
      </c>
    </row>
    <row r="9" spans="1:18" x14ac:dyDescent="0.2">
      <c r="A9" s="10"/>
      <c r="B9" s="2"/>
      <c r="C9" s="2"/>
      <c r="D9" s="2"/>
      <c r="E9" s="2"/>
      <c r="G9" s="4"/>
      <c r="H9" s="4"/>
      <c r="I9" s="4"/>
      <c r="J9" s="4"/>
      <c r="O9">
        <v>5</v>
      </c>
      <c r="P9" t="s">
        <v>16</v>
      </c>
      <c r="Q9">
        <f t="shared" si="0"/>
        <v>0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0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0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0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0</v>
      </c>
      <c r="R13" t="s">
        <v>20</v>
      </c>
    </row>
    <row r="14" spans="1:18" x14ac:dyDescent="0.2">
      <c r="A14" s="12" t="s">
        <v>6</v>
      </c>
      <c r="B14" s="4" t="s">
        <v>26</v>
      </c>
      <c r="C14" s="4">
        <v>200</v>
      </c>
      <c r="D14" s="4" t="s">
        <v>48</v>
      </c>
      <c r="E14" s="4"/>
      <c r="G14" s="4"/>
      <c r="H14" s="4"/>
      <c r="I14" s="4"/>
      <c r="J14" s="4"/>
      <c r="L14" s="8" t="s">
        <v>7</v>
      </c>
      <c r="M14" s="7">
        <f>SUM(C14:C99) + SUM(H:H)</f>
        <v>10470</v>
      </c>
    </row>
    <row r="15" spans="1:18" x14ac:dyDescent="0.2">
      <c r="A15" s="13"/>
      <c r="B15" s="4" t="s">
        <v>27</v>
      </c>
      <c r="C15" s="4">
        <v>200</v>
      </c>
      <c r="D15" s="4" t="s">
        <v>49</v>
      </c>
      <c r="E15" s="4"/>
      <c r="G15" s="4"/>
      <c r="H15" s="4"/>
      <c r="I15" s="4"/>
      <c r="J15" s="4"/>
      <c r="L15" s="8" t="s">
        <v>8</v>
      </c>
      <c r="M15" s="1">
        <v>39</v>
      </c>
    </row>
    <row r="16" spans="1:18" x14ac:dyDescent="0.2">
      <c r="A16" s="13"/>
      <c r="B16" s="4" t="s">
        <v>28</v>
      </c>
      <c r="C16" s="4">
        <v>550</v>
      </c>
      <c r="D16" s="4" t="s">
        <v>50</v>
      </c>
      <c r="E16" s="4"/>
      <c r="G16" s="4"/>
      <c r="H16" s="4"/>
      <c r="I16" s="4"/>
      <c r="J16" s="4"/>
    </row>
    <row r="17" spans="1:18" x14ac:dyDescent="0.2">
      <c r="A17" s="13"/>
      <c r="B17" s="4" t="s">
        <v>29</v>
      </c>
      <c r="C17" s="4">
        <v>350</v>
      </c>
      <c r="D17" s="4" t="s">
        <v>51</v>
      </c>
      <c r="E17" s="4"/>
      <c r="G17" s="4"/>
      <c r="H17" s="4"/>
      <c r="I17" s="4"/>
      <c r="J17" s="4"/>
    </row>
    <row r="18" spans="1:18" x14ac:dyDescent="0.2">
      <c r="A18" s="13"/>
      <c r="B18" s="4" t="s">
        <v>30</v>
      </c>
      <c r="C18" s="4">
        <v>700</v>
      </c>
      <c r="D18" s="4" t="s">
        <v>52</v>
      </c>
      <c r="E18" s="4"/>
      <c r="G18" s="4"/>
      <c r="H18" s="4"/>
      <c r="I18" s="4"/>
      <c r="J18" s="4"/>
    </row>
    <row r="19" spans="1:18" x14ac:dyDescent="0.2">
      <c r="A19" s="13"/>
      <c r="B19" s="4" t="s">
        <v>31</v>
      </c>
      <c r="C19" s="4">
        <v>200</v>
      </c>
      <c r="D19" s="4" t="s">
        <v>53</v>
      </c>
      <c r="E19" s="4"/>
      <c r="G19" s="4"/>
      <c r="H19" s="4"/>
      <c r="I19" s="4"/>
      <c r="J19" s="4"/>
    </row>
    <row r="20" spans="1:18" x14ac:dyDescent="0.2">
      <c r="A20" s="13"/>
      <c r="B20" s="4" t="s">
        <v>32</v>
      </c>
      <c r="C20" s="4">
        <v>200</v>
      </c>
      <c r="D20" s="5" t="s">
        <v>54</v>
      </c>
      <c r="E20" s="4"/>
      <c r="G20" s="4"/>
      <c r="H20" s="4"/>
      <c r="I20" s="4"/>
      <c r="J20" s="4"/>
    </row>
    <row r="21" spans="1:18" x14ac:dyDescent="0.2">
      <c r="A21" s="13"/>
      <c r="B21" s="4" t="s">
        <v>33</v>
      </c>
      <c r="C21" s="4">
        <v>200</v>
      </c>
      <c r="D21" s="4" t="s">
        <v>55</v>
      </c>
      <c r="E21" s="4"/>
      <c r="G21" s="4"/>
      <c r="H21" s="4"/>
      <c r="I21" s="4"/>
      <c r="J21" s="4"/>
    </row>
    <row r="22" spans="1:18" x14ac:dyDescent="0.2">
      <c r="A22" s="13"/>
      <c r="B22" s="4" t="s">
        <v>34</v>
      </c>
      <c r="C22" s="4">
        <v>200</v>
      </c>
      <c r="D22" s="4" t="s">
        <v>56</v>
      </c>
      <c r="E22" s="4"/>
      <c r="G22" s="4"/>
      <c r="H22" s="4"/>
      <c r="I22" s="4"/>
      <c r="J22" s="4"/>
    </row>
    <row r="23" spans="1:18" x14ac:dyDescent="0.2">
      <c r="A23" s="13"/>
      <c r="B23" s="4" t="s">
        <v>35</v>
      </c>
      <c r="C23" s="4">
        <v>500</v>
      </c>
      <c r="D23" s="4" t="s">
        <v>57</v>
      </c>
      <c r="E23" s="4"/>
      <c r="G23" s="4"/>
      <c r="H23" s="4"/>
      <c r="I23" s="4"/>
      <c r="J23" s="4"/>
      <c r="L23" s="8" t="s">
        <v>7</v>
      </c>
      <c r="M23" s="7">
        <f>M14</f>
        <v>10470</v>
      </c>
    </row>
    <row r="24" spans="1:18" x14ac:dyDescent="0.2">
      <c r="A24" s="13"/>
      <c r="B24" s="4" t="s">
        <v>37</v>
      </c>
      <c r="C24" s="4">
        <v>100</v>
      </c>
      <c r="D24" s="4" t="s">
        <v>59</v>
      </c>
      <c r="E24" s="4"/>
      <c r="G24" s="4"/>
      <c r="H24" s="4"/>
      <c r="I24" s="4"/>
      <c r="J24" s="4"/>
      <c r="P24" t="s">
        <v>19</v>
      </c>
      <c r="Q24">
        <f>INT(M38)</f>
        <v>255</v>
      </c>
    </row>
    <row r="25" spans="1:18" x14ac:dyDescent="0.2">
      <c r="A25" s="13"/>
      <c r="B25" s="4" t="s">
        <v>38</v>
      </c>
      <c r="C25" s="4">
        <v>500</v>
      </c>
      <c r="D25" s="4" t="s">
        <v>54</v>
      </c>
      <c r="E25" s="4"/>
      <c r="G25" s="4"/>
      <c r="H25" s="4"/>
      <c r="I25" s="4"/>
      <c r="J25" s="4"/>
      <c r="O25">
        <v>1</v>
      </c>
      <c r="P25" t="s">
        <v>16</v>
      </c>
      <c r="Q25">
        <f>Q$24*O25</f>
        <v>255</v>
      </c>
      <c r="R25" t="s">
        <v>20</v>
      </c>
    </row>
    <row r="26" spans="1:18" x14ac:dyDescent="0.2">
      <c r="A26" s="13"/>
      <c r="B26" s="4" t="s">
        <v>39</v>
      </c>
      <c r="C26" s="4">
        <v>400</v>
      </c>
      <c r="D26" s="4" t="s">
        <v>48</v>
      </c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510</v>
      </c>
      <c r="R26" t="s">
        <v>20</v>
      </c>
    </row>
    <row r="27" spans="1:18" x14ac:dyDescent="0.2">
      <c r="A27" s="13"/>
      <c r="B27" s="4" t="s">
        <v>40</v>
      </c>
      <c r="C27" s="4">
        <v>200</v>
      </c>
      <c r="D27" s="4" t="s">
        <v>52</v>
      </c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765</v>
      </c>
      <c r="R27" t="s">
        <v>20</v>
      </c>
    </row>
    <row r="28" spans="1:18" x14ac:dyDescent="0.2">
      <c r="A28" s="13"/>
      <c r="B28" s="4" t="s">
        <v>41</v>
      </c>
      <c r="C28" s="4">
        <v>200</v>
      </c>
      <c r="D28" s="4" t="s">
        <v>60</v>
      </c>
      <c r="E28" s="4"/>
      <c r="G28" s="4"/>
      <c r="H28" s="4"/>
      <c r="I28" s="4"/>
      <c r="J28" s="4"/>
      <c r="L28" s="8" t="s">
        <v>21</v>
      </c>
      <c r="M28" s="1"/>
      <c r="O28">
        <v>4</v>
      </c>
      <c r="P28" t="s">
        <v>16</v>
      </c>
      <c r="Q28">
        <f t="shared" si="1"/>
        <v>1020</v>
      </c>
      <c r="R28" t="s">
        <v>20</v>
      </c>
    </row>
    <row r="29" spans="1:18" x14ac:dyDescent="0.2">
      <c r="A29" s="13"/>
      <c r="B29" s="4" t="s">
        <v>42</v>
      </c>
      <c r="C29" s="4">
        <v>200</v>
      </c>
      <c r="D29" s="4" t="s">
        <v>49</v>
      </c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1275</v>
      </c>
      <c r="R29" t="s">
        <v>20</v>
      </c>
    </row>
    <row r="30" spans="1:18" x14ac:dyDescent="0.2">
      <c r="A30" s="13"/>
      <c r="B30" s="4" t="s">
        <v>46</v>
      </c>
      <c r="C30" s="4">
        <v>1000</v>
      </c>
      <c r="D30" s="4" t="s">
        <v>47</v>
      </c>
      <c r="E30" s="4">
        <v>-7</v>
      </c>
      <c r="G30" s="4"/>
      <c r="H30" s="4"/>
      <c r="I30" s="4"/>
      <c r="J30" s="4"/>
      <c r="L30" s="8" t="s">
        <v>14</v>
      </c>
      <c r="M30" s="7">
        <f>M23*0.02</f>
        <v>209.4</v>
      </c>
      <c r="O30">
        <v>6</v>
      </c>
      <c r="P30" t="s">
        <v>16</v>
      </c>
      <c r="Q30">
        <f t="shared" si="1"/>
        <v>1530</v>
      </c>
      <c r="R30" t="s">
        <v>20</v>
      </c>
    </row>
    <row r="31" spans="1:18" x14ac:dyDescent="0.2">
      <c r="A31" s="13"/>
      <c r="B31" s="4"/>
      <c r="C31" s="4"/>
      <c r="D31" s="5"/>
      <c r="E31" s="4"/>
      <c r="G31" s="4"/>
      <c r="H31" s="4"/>
      <c r="I31" s="4"/>
      <c r="J31" s="4"/>
      <c r="L31" s="8" t="s">
        <v>17</v>
      </c>
      <c r="M31" s="7">
        <f>IF(M23&gt;=10000, M23*0.03, 0)</f>
        <v>314.09999999999997</v>
      </c>
      <c r="O31">
        <v>7</v>
      </c>
      <c r="P31" t="s">
        <v>16</v>
      </c>
      <c r="Q31">
        <f t="shared" si="1"/>
        <v>1785</v>
      </c>
      <c r="R31" t="s">
        <v>20</v>
      </c>
    </row>
    <row r="32" spans="1:18" x14ac:dyDescent="0.2">
      <c r="A32" s="13"/>
      <c r="B32" s="4" t="s">
        <v>63</v>
      </c>
      <c r="C32" s="4">
        <v>320</v>
      </c>
      <c r="D32" s="4" t="s">
        <v>59</v>
      </c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2040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2295</v>
      </c>
      <c r="R33" t="s">
        <v>20</v>
      </c>
    </row>
    <row r="34" spans="1:18" x14ac:dyDescent="0.2">
      <c r="A34" s="13"/>
      <c r="B34" s="4"/>
      <c r="C34" s="4"/>
      <c r="D34" s="4"/>
      <c r="E34" s="4"/>
      <c r="G34" s="4"/>
      <c r="H34" s="4"/>
      <c r="I34" s="4"/>
      <c r="J34" s="4"/>
    </row>
    <row r="35" spans="1:18" x14ac:dyDescent="0.2">
      <c r="A35" s="13"/>
      <c r="B35" s="4"/>
      <c r="C35" s="4"/>
      <c r="D35" s="4"/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12</v>
      </c>
      <c r="M37" s="7">
        <f>M23-SUM(M28:M31)</f>
        <v>9946.5</v>
      </c>
    </row>
    <row r="38" spans="1:18" x14ac:dyDescent="0.2">
      <c r="A38" s="13"/>
      <c r="B38" s="4" t="s">
        <v>65</v>
      </c>
      <c r="C38" s="4">
        <v>1000</v>
      </c>
      <c r="D38" s="4" t="s">
        <v>64</v>
      </c>
      <c r="E38" s="4">
        <v>-40</v>
      </c>
      <c r="G38" s="4"/>
      <c r="H38" s="4"/>
      <c r="I38" s="4"/>
      <c r="J38" s="4"/>
      <c r="L38" s="8" t="s">
        <v>9</v>
      </c>
      <c r="M38" s="7">
        <f>M37/M15</f>
        <v>255.03846153846155</v>
      </c>
    </row>
    <row r="39" spans="1:18" x14ac:dyDescent="0.2">
      <c r="A39" s="13"/>
      <c r="B39" s="4" t="s">
        <v>66</v>
      </c>
      <c r="C39" s="4">
        <v>1000</v>
      </c>
      <c r="D39" s="4" t="s">
        <v>70</v>
      </c>
      <c r="E39" s="4">
        <v>-21</v>
      </c>
      <c r="G39" s="4"/>
      <c r="H39" s="4"/>
      <c r="I39" s="4"/>
      <c r="J39" s="4"/>
    </row>
    <row r="40" spans="1:18" x14ac:dyDescent="0.2">
      <c r="A40" s="13"/>
      <c r="B40" s="4" t="s">
        <v>69</v>
      </c>
      <c r="C40" s="4">
        <v>200</v>
      </c>
      <c r="D40" s="4" t="s">
        <v>68</v>
      </c>
      <c r="E40" s="4"/>
      <c r="G40" s="4"/>
      <c r="H40" s="4"/>
      <c r="I40" s="4"/>
      <c r="J40" s="4"/>
    </row>
    <row r="41" spans="1:18" x14ac:dyDescent="0.2">
      <c r="A41" s="13"/>
      <c r="B41" s="4" t="s">
        <v>67</v>
      </c>
      <c r="C41" s="4">
        <v>200</v>
      </c>
      <c r="D41" s="4" t="s">
        <v>57</v>
      </c>
      <c r="E41" s="4"/>
      <c r="G41" s="4"/>
      <c r="H41" s="4"/>
      <c r="I41" s="4"/>
      <c r="J41" s="4"/>
      <c r="P41" t="s">
        <v>14</v>
      </c>
      <c r="Q41">
        <f>INT(M49)</f>
        <v>52</v>
      </c>
    </row>
    <row r="42" spans="1:18" x14ac:dyDescent="0.2">
      <c r="A42" s="13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16</v>
      </c>
      <c r="Q42">
        <f>Q$41*O42</f>
        <v>52</v>
      </c>
      <c r="R42" t="s">
        <v>20</v>
      </c>
    </row>
    <row r="43" spans="1:18" x14ac:dyDescent="0.2">
      <c r="A43" s="13"/>
      <c r="B43" s="4" t="s">
        <v>71</v>
      </c>
      <c r="C43" s="4">
        <v>100</v>
      </c>
      <c r="D43" s="4" t="s">
        <v>58</v>
      </c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104</v>
      </c>
      <c r="R43" t="s">
        <v>20</v>
      </c>
    </row>
    <row r="44" spans="1:18" x14ac:dyDescent="0.2">
      <c r="A44" s="13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16</v>
      </c>
      <c r="Q44">
        <f t="shared" si="2"/>
        <v>156</v>
      </c>
      <c r="R44" t="s">
        <v>20</v>
      </c>
    </row>
    <row r="45" spans="1:18" x14ac:dyDescent="0.2">
      <c r="A45" s="13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208</v>
      </c>
      <c r="R45" t="s">
        <v>20</v>
      </c>
    </row>
    <row r="46" spans="1:18" x14ac:dyDescent="0.2">
      <c r="A46" s="13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260</v>
      </c>
      <c r="R46" t="s">
        <v>20</v>
      </c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312</v>
      </c>
      <c r="R47" t="s">
        <v>20</v>
      </c>
    </row>
    <row r="48" spans="1:18" x14ac:dyDescent="0.2">
      <c r="A48" s="13"/>
      <c r="B48" s="4"/>
      <c r="C48" s="4"/>
      <c r="D48" s="4"/>
      <c r="E48" s="4"/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364</v>
      </c>
      <c r="R48" t="s">
        <v>20</v>
      </c>
    </row>
    <row r="49" spans="1:18" x14ac:dyDescent="0.2">
      <c r="A49" s="13"/>
      <c r="B49" s="4"/>
      <c r="C49" s="4"/>
      <c r="D49" s="4"/>
      <c r="E49" s="4"/>
      <c r="G49" s="4"/>
      <c r="H49" s="4"/>
      <c r="I49" s="4"/>
      <c r="J49" s="4"/>
      <c r="L49" s="8" t="s">
        <v>14</v>
      </c>
      <c r="M49" s="7">
        <f>M30/M48</f>
        <v>52.35</v>
      </c>
      <c r="O49">
        <v>8</v>
      </c>
      <c r="P49" t="s">
        <v>16</v>
      </c>
      <c r="Q49">
        <f t="shared" si="2"/>
        <v>416</v>
      </c>
      <c r="R49" t="s">
        <v>20</v>
      </c>
    </row>
    <row r="50" spans="1:18" x14ac:dyDescent="0.2">
      <c r="A50" s="13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468</v>
      </c>
      <c r="R50" t="s">
        <v>20</v>
      </c>
    </row>
    <row r="51" spans="1:18" x14ac:dyDescent="0.2">
      <c r="A51" s="13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2019-12-18T14:22:17Z</dcterms:modified>
</cp:coreProperties>
</file>